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224" activeTab="1"/>
  </bookViews>
  <sheets>
    <sheet name="評価項目一覧" sheetId="1" r:id="rId1"/>
    <sheet name="加点付与基準" sheetId="2" r:id="rId2"/>
  </sheets>
  <definedNames>
    <definedName name="_xlnm.Print_Area" localSheetId="1">'加点付与基準'!$A$1:$J$45</definedName>
    <definedName name="_xlnm.Print_Area" localSheetId="0">'評価項目一覧'!$A$1:$K$38</definedName>
    <definedName name="_xlnm.Print_Titles" localSheetId="1">'加点付与基準'!$1:$3</definedName>
  </definedNames>
  <calcPr fullCalcOnLoad="1"/>
</workbook>
</file>

<file path=xl/sharedStrings.xml><?xml version="1.0" encoding="utf-8"?>
<sst xmlns="http://schemas.openxmlformats.org/spreadsheetml/2006/main" count="143" uniqueCount="111">
  <si>
    <t>基礎点</t>
  </si>
  <si>
    <t>加点</t>
  </si>
  <si>
    <t>合計</t>
  </si>
  <si>
    <t>評価区分</t>
  </si>
  <si>
    <t>大変優れている</t>
  </si>
  <si>
    <t>優れている</t>
  </si>
  <si>
    <t>やや優れている</t>
  </si>
  <si>
    <t>中項目</t>
  </si>
  <si>
    <t>大項目</t>
  </si>
  <si>
    <t>要求要件</t>
  </si>
  <si>
    <t>1-1-1.</t>
  </si>
  <si>
    <t>加点付与基準</t>
  </si>
  <si>
    <t>評　価　項　目　（要　求　要　件）</t>
  </si>
  <si>
    <t>必　須</t>
  </si>
  <si>
    <t>必　須</t>
  </si>
  <si>
    <t>分類</t>
  </si>
  <si>
    <t>●</t>
  </si>
  <si>
    <t>1-2-1.</t>
  </si>
  <si>
    <t>2-1-1.</t>
  </si>
  <si>
    <t>基礎点のみ満たしている</t>
  </si>
  <si>
    <t>2-2-2.</t>
  </si>
  <si>
    <t>●</t>
  </si>
  <si>
    <t>価格点</t>
  </si>
  <si>
    <t>価格以外</t>
  </si>
  <si>
    <t>技術点</t>
  </si>
  <si>
    <t>＋</t>
  </si>
  <si>
    <t>＝</t>
  </si>
  <si>
    <t>総合点（技術点＋価格点）</t>
  </si>
  <si>
    <r>
      <t>総合点に占める価格点の割合１／３以上（価格点：技術点＝</t>
    </r>
    <r>
      <rPr>
        <b/>
        <sz val="11"/>
        <color indexed="15"/>
        <rFont val="ＭＳ ゴシック"/>
        <family val="3"/>
      </rPr>
      <t>１：２</t>
    </r>
    <r>
      <rPr>
        <sz val="11"/>
        <rFont val="ＭＳ ゴシック"/>
        <family val="3"/>
      </rPr>
      <t>以内）</t>
    </r>
  </si>
  <si>
    <t>１－３　作業計画の妥当性、効率性</t>
  </si>
  <si>
    <t>1-2-2.</t>
  </si>
  <si>
    <t>2-2-2.</t>
  </si>
  <si>
    <t>＊</t>
  </si>
  <si>
    <t>1-3-1.</t>
  </si>
  <si>
    <t>＊：必須の項目　●：価格と同等に評価できない項目</t>
  </si>
  <si>
    <t>２ 組織の経験・能力</t>
  </si>
  <si>
    <t>2-2-1.</t>
  </si>
  <si>
    <t>３ 業務従事予定者の経験・能力</t>
  </si>
  <si>
    <t>3-1-1.</t>
  </si>
  <si>
    <t>3-2-1.</t>
  </si>
  <si>
    <t>４ ワーク・ライフ・バランス等の推進に関する指標</t>
  </si>
  <si>
    <t>４－１　ワーク・ライフ・バランス等の取組</t>
  </si>
  <si>
    <t>4-1-1.</t>
  </si>
  <si>
    <t>・認定段階１（労働時間等の働き方に係る基準を満たすこと）</t>
  </si>
  <si>
    <t>・認定段階３</t>
  </si>
  <si>
    <t xml:space="preserve">
○　女性の職業生活における活躍の推進に関する法律（女性活躍推進法）に基づく認定（えるぼし認定企業）等
</t>
  </si>
  <si>
    <t>プラチナくるみん認定</t>
  </si>
  <si>
    <t>ユースエール認定</t>
  </si>
  <si>
    <t>○　青少年の雇用の促進等に関する法律（若者雇用促進法）に基づく認定</t>
  </si>
  <si>
    <t>上記に該当する認定等を有しない。</t>
  </si>
  <si>
    <t>※小数点以下の得点が発生した場合は、四捨五入等は行わずに合計点数を算出すること。</t>
  </si>
  <si>
    <t>2-2-3.</t>
  </si>
  <si>
    <t>事業を実施する上で適切な財務基盤、経理能力を有していること。</t>
  </si>
  <si>
    <t>　合　　　　計</t>
  </si>
  <si>
    <t>　２ 組織の経験・能力</t>
  </si>
  <si>
    <t>　３ 業務従事予定者の経験・能力</t>
  </si>
  <si>
    <t>　４ ワーク・ライフ・バランス等の推進に関する指標</t>
  </si>
  <si>
    <t>事業を遂行する人員が確保されていること。</t>
  </si>
  <si>
    <t>２－１　組織の類似事業の経験</t>
  </si>
  <si>
    <t>２－２　組織の事業実施能力</t>
  </si>
  <si>
    <t>　１ 実施内容</t>
  </si>
  <si>
    <t>・プラチナえるぼし認定企業</t>
  </si>
  <si>
    <t>・認定段階２（労働時間等の働き方に係る基準を満たすこと）</t>
  </si>
  <si>
    <t>1-1-2.</t>
  </si>
  <si>
    <t>作業の日程・手順等に無理がなく目的に沿った実現性があること。〔作業の日程・手順等が効率的であれば加点する。〕</t>
  </si>
  <si>
    <t>幅広い知見・人的ネットワーク・優れた情報収集能力を有していれば加点する。</t>
  </si>
  <si>
    <t>2-3-1.</t>
  </si>
  <si>
    <t>円滑な事業遂行のための人員補助体制が組まれていれば加点する。</t>
  </si>
  <si>
    <t>＊</t>
  </si>
  <si>
    <t>3-2-2.</t>
  </si>
  <si>
    <t>５ 賃上げを実施する企業に関する指標</t>
  </si>
  <si>
    <t>５－１　賃上げの表明</t>
  </si>
  <si>
    <t>　５ 賃上げを実施する企業に関する指標</t>
  </si>
  <si>
    <t>仕様書に示した内容以外の独自の提案について</t>
  </si>
  <si>
    <t>分析手法に事業成果を高めるための工夫について</t>
  </si>
  <si>
    <t>1-1-1.</t>
  </si>
  <si>
    <t>作業の日程・手順等の効率性について</t>
  </si>
  <si>
    <t>類似調査の実績内容について</t>
  </si>
  <si>
    <t>幅広い知見・人材ネットワーク・優れた情報収集能力について</t>
  </si>
  <si>
    <t>円滑な事業遂行のための人員補助体制について</t>
  </si>
  <si>
    <t>調査内容に関する人的ネットワークについて</t>
  </si>
  <si>
    <t>複数の認定等に該当する場合は、最も配点が高い区分により加点を行うものとする。内閣府男女共同参画局長の認定等相当確認を受けている外国法人については、相当する各認定等に準じて加点する。</t>
  </si>
  <si>
    <t>5-1-1.</t>
  </si>
  <si>
    <t>5-1-2.</t>
  </si>
  <si>
    <t>5-1-1と5-1-2のいずれかを加点するものとする。</t>
  </si>
  <si>
    <t>※実績を要求要件とする際は、競争性を阻害することのないよう必要最小限とすること。</t>
  </si>
  <si>
    <t xml:space="preserve">以下のいずれかを表明していること。（いずれかを応札者が選択するものとする。）
5-1-1　令和５年４月以降に開始する入札者の事業年度において、対前年度比で「給与等受給者一人当たりの平均受給額」を大企業においては３%以上、中小企業当においては1.5%以上増加させる旨を従業員に表明していること。
5-1-2　令和５年以降の暦年において、対前年比で「給与等受給者一人当たりの平均受給額」を大企業においては３%以上、中小企業等においては1.5%以上増加させる旨を従業員に表明していること。
</t>
  </si>
  <si>
    <t>令和５年４月以降に開始する入札者の事業年度において、対前年度比で「給与等受給者一人当たりの平均受給額」を大企業においては３％以上、中小企業等においては1.5％以上増加させる旨を従業員に表明していること。</t>
  </si>
  <si>
    <t>令和５年以降の暦年において、対前年比で「給与等受給者一人当たりの平均受給額」を大企業においては３％以上、中小企業等においては1.5％以上増加させる旨を従業員に表明していること。</t>
  </si>
  <si>
    <t>過去に統計調査等のデータ結果の取りまとめ・分析に関する類似の調査をした実績があればその内容に応じて加点する。</t>
  </si>
  <si>
    <t>過去に統計調査等のデータ結果の取りまとめ・分析に関する類似の事業を実施した実績があればその内容に応じて加点する。</t>
  </si>
  <si>
    <t>○　次世代育成支援対策推進法（次世代法）に基づく認定（くるみん認定企業・トライくるみん認定企業・プラチナくるみん認定企業）</t>
  </si>
  <si>
    <t>くるみん認定①（平成29 年3月31日までの基準）（次世代法施行規則等の一部を改正する省令（平成29 年厚生労働省令第31 号。以下「平成29年改正省令」という。）による改正前の次世代法施行規則第4 条又は平成29年改正省令附則第2条第3項の規定に基づく認定）</t>
  </si>
  <si>
    <t>トライくるみん認定</t>
  </si>
  <si>
    <t>くるみん認定②（平成29年4月1日～令和4年3月31日までの基準）（次世代法施行規則の一部を改正する省令（令和3年厚生労働省令第185号。以下「令和3年改正省令」という。）による改正前の次世代法施行規則第4条又は令和3年改正省令附則第2条第2項の規定に基づく認定（ただし、①の認定を除く。））</t>
  </si>
  <si>
    <t>令和５年度「体育・スポーツ施設に関する調査研究」（確報値を活用したデータ分析）」
評価項目及び得点配分基準</t>
  </si>
  <si>
    <t>１ 業務の実施方針</t>
  </si>
  <si>
    <t>１－１　業務内容の妥当性、独創性</t>
  </si>
  <si>
    <t>仕様書記載の業務内容について全て提案されていること。〔仕様書に示した内容以外の独自の提案がされていればその内容に応じて加点する。〕</t>
  </si>
  <si>
    <t>偏った業務内容となっていないこと。</t>
  </si>
  <si>
    <t>１－２　事業実施方法の妥当性、独創性</t>
  </si>
  <si>
    <t>事業の実施方法が妥当であること。〔方法に事業成果を高めるための工夫があればその内容に応じて加点する。〕</t>
  </si>
  <si>
    <t>事業実施方法が明確であること。</t>
  </si>
  <si>
    <t>３－１　業務従事予定者の類似事業の経験</t>
  </si>
  <si>
    <t>３－２　業務従事予定者の事業内容に関する専門知識・適格性</t>
  </si>
  <si>
    <t>事業内容に関する知識・知見を有していること。</t>
  </si>
  <si>
    <t>事業内容に関する人的ネットワークを有していれば加点する。</t>
  </si>
  <si>
    <t>２－３　業務に当たってのバックアップ体制</t>
  </si>
  <si>
    <t>以下のいずれかの認定等があること。〔ワーク・ライフ・バランス等の取組に関する認定内容等により加点する。〕
○女性の職業生活における活躍の推進に関する法律（女性活躍推進法）に基づく認定（えるぼし認定企業・プラチナえるぼし認定企業）を受けていること。又は、一般事業主行動計画策定済（常時雇用する労働者の数が100人以下のものに限る）
○次世代育成支援対策推進法（次世代法）に基づく認定（くるみん認定企業・トライくるみん認定企業・プラチナくるみん認定企業）を受けていること。
○青少年の雇用の促進等に関する法律（若者雇用促進法）に基づく認定を受けていること。
※内閣府男女共同参画局長の認定等相当確認を受けている外国法人については、相当する各認定等に準じて加点する。</t>
  </si>
  <si>
    <t>・行動計画策定済（女性活躍推進法に基づく一般事業主行動計画の策定義務がない事業主（常時雇用する労働者の数が100人以下のもの）に限る（計画期間が満了していない行動計画を策定している場合のみ）</t>
  </si>
  <si>
    <t>必須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</si>
</sst>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 &quot;"/>
    <numFmt numFmtId="181" formatCode="#,##0&quot; &quot;"/>
    <numFmt numFmtId="182" formatCode="#,##0&quot;&quot;"/>
    <numFmt numFmtId="183" formatCode="#,###&quot;　&quot;"/>
    <numFmt numFmtId="184" formatCode="#,##0&quot;　&quot;"/>
    <numFmt numFmtId="185" formatCode="#,##0&quot;  &quot;"/>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54">
    <font>
      <sz val="11"/>
      <name val="ＭＳ ゴシック"/>
      <family val="3"/>
    </font>
    <font>
      <sz val="6"/>
      <name val="ＭＳ ゴシック"/>
      <family val="3"/>
    </font>
    <font>
      <sz val="8"/>
      <name val="ＭＳ ゴシック"/>
      <family val="3"/>
    </font>
    <font>
      <b/>
      <sz val="11"/>
      <name val="ＭＳ ゴシック"/>
      <family val="3"/>
    </font>
    <font>
      <u val="single"/>
      <sz val="11"/>
      <color indexed="12"/>
      <name val="ＭＳ ゴシック"/>
      <family val="3"/>
    </font>
    <font>
      <u val="single"/>
      <sz val="11"/>
      <color indexed="36"/>
      <name val="ＭＳ ゴシック"/>
      <family val="3"/>
    </font>
    <font>
      <b/>
      <sz val="12"/>
      <name val="ＭＳ ゴシック"/>
      <family val="3"/>
    </font>
    <font>
      <sz val="11"/>
      <name val="ＭＳ Ｐ明朝"/>
      <family val="1"/>
    </font>
    <font>
      <sz val="9"/>
      <name val="ＭＳ Ｐ明朝"/>
      <family val="1"/>
    </font>
    <font>
      <b/>
      <sz val="11"/>
      <name val="ＭＳ Ｐ明朝"/>
      <family val="1"/>
    </font>
    <font>
      <sz val="11"/>
      <name val="MS UI Gothic"/>
      <family val="3"/>
    </font>
    <font>
      <sz val="12"/>
      <name val="ＭＳ ゴシック"/>
      <family val="3"/>
    </font>
    <font>
      <sz val="10"/>
      <name val="MS UI Gothic"/>
      <family val="3"/>
    </font>
    <font>
      <b/>
      <sz val="10"/>
      <name val="MS UI Gothic"/>
      <family val="3"/>
    </font>
    <font>
      <b/>
      <sz val="12"/>
      <color indexed="10"/>
      <name val="ＭＳ ゴシック"/>
      <family val="3"/>
    </font>
    <font>
      <sz val="13"/>
      <name val="HGPｺﾞｼｯｸE"/>
      <family val="3"/>
    </font>
    <font>
      <sz val="8"/>
      <name val="MS UI Gothic"/>
      <family val="3"/>
    </font>
    <font>
      <b/>
      <sz val="11"/>
      <color indexed="15"/>
      <name val="ＭＳ ゴシック"/>
      <family val="3"/>
    </font>
    <font>
      <sz val="10"/>
      <name val="ＭＳ ゴシック"/>
      <family val="3"/>
    </font>
    <font>
      <b/>
      <sz val="11"/>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color indexed="63"/>
      </right>
      <top style="hair"/>
      <bottom style="hair"/>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
      <left style="hair"/>
      <right>
        <color indexed="63"/>
      </right>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style="hair"/>
      <bottom style="hair"/>
    </border>
    <border>
      <left>
        <color indexed="63"/>
      </left>
      <right style="thin"/>
      <top style="double"/>
      <bottom style="medium"/>
    </border>
    <border>
      <left style="medium"/>
      <right style="thin"/>
      <top>
        <color indexed="63"/>
      </top>
      <bottom style="medium"/>
    </border>
    <border>
      <left style="medium"/>
      <right style="thin"/>
      <top style="medium"/>
      <bottom style="thin"/>
    </border>
    <border>
      <left style="medium"/>
      <right style="thin"/>
      <top>
        <color indexed="63"/>
      </top>
      <bottom>
        <color indexed="63"/>
      </bottom>
    </border>
    <border>
      <left style="medium"/>
      <right style="thin"/>
      <top style="medium"/>
      <bottom>
        <color indexed="63"/>
      </bottom>
    </border>
    <border>
      <left style="medium"/>
      <right style="thin"/>
      <top style="hair"/>
      <bottom style="hair"/>
    </border>
    <border>
      <left>
        <color indexed="63"/>
      </left>
      <right style="hair"/>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thin"/>
      <right style="medium"/>
      <top style="thin"/>
      <bottom>
        <color indexed="63"/>
      </bottom>
    </border>
    <border>
      <left style="medium"/>
      <right style="thin"/>
      <top style="thin"/>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hair"/>
      <bottom>
        <color indexed="63"/>
      </bottom>
    </border>
    <border>
      <left>
        <color indexed="63"/>
      </left>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medium"/>
    </border>
    <border>
      <left style="thin"/>
      <right style="medium"/>
      <top style="double"/>
      <bottom style="medium"/>
    </border>
    <border>
      <left style="medium"/>
      <right style="thin"/>
      <top>
        <color indexed="63"/>
      </top>
      <bottom style="hair"/>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style="hair"/>
      <top>
        <color indexed="63"/>
      </top>
      <bottom style="medium"/>
    </border>
    <border>
      <left style="hair"/>
      <right>
        <color indexed="63"/>
      </right>
      <top style="hair"/>
      <bottom>
        <color indexed="63"/>
      </bottom>
    </border>
    <border>
      <left>
        <color indexed="63"/>
      </left>
      <right style="medium"/>
      <top style="hair"/>
      <bottom style="hair"/>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hair"/>
      <bottom style="medium"/>
    </border>
    <border>
      <left style="medium"/>
      <right>
        <color indexed="63"/>
      </right>
      <top style="hair"/>
      <bottom style="medium"/>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hair"/>
    </border>
    <border>
      <left style="medium"/>
      <right>
        <color indexed="63"/>
      </right>
      <top style="hair"/>
      <bottom>
        <color indexed="63"/>
      </bottom>
    </border>
    <border>
      <left style="medium"/>
      <right>
        <color indexed="63"/>
      </right>
      <top style="hair"/>
      <bottom style="hair"/>
    </border>
    <border>
      <left style="hair"/>
      <right>
        <color indexed="63"/>
      </right>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 fillId="0" borderId="0" applyNumberFormat="0" applyFill="0" applyBorder="0" applyAlignment="0" applyProtection="0"/>
    <xf numFmtId="0" fontId="53" fillId="31" borderId="0" applyNumberFormat="0" applyBorder="0" applyAlignment="0" applyProtection="0"/>
  </cellStyleXfs>
  <cellXfs count="252">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1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10" fillId="32" borderId="12" xfId="0" applyFont="1" applyFill="1" applyBorder="1" applyAlignment="1">
      <alignment horizontal="center" vertical="center"/>
    </xf>
    <xf numFmtId="0" fontId="10" fillId="32" borderId="13" xfId="0" applyFont="1" applyFill="1" applyBorder="1" applyAlignment="1">
      <alignment horizontal="distributed" vertical="center"/>
    </xf>
    <xf numFmtId="0" fontId="10" fillId="32" borderId="14" xfId="0" applyFont="1" applyFill="1" applyBorder="1" applyAlignment="1">
      <alignment horizontal="distributed" vertical="center" shrinkToFit="1"/>
    </xf>
    <xf numFmtId="0" fontId="10" fillId="0" borderId="0" xfId="0" applyFont="1" applyFill="1" applyAlignment="1">
      <alignment vertical="center"/>
    </xf>
    <xf numFmtId="185" fontId="11" fillId="0" borderId="15" xfId="0" applyNumberFormat="1" applyFont="1" applyFill="1" applyBorder="1" applyAlignment="1">
      <alignment horizontal="center" vertical="center"/>
    </xf>
    <xf numFmtId="0" fontId="0" fillId="33" borderId="16" xfId="0" applyFont="1" applyFill="1" applyBorder="1" applyAlignment="1">
      <alignment vertical="center"/>
    </xf>
    <xf numFmtId="0" fontId="0" fillId="33" borderId="16"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33" borderId="25" xfId="0" applyFont="1" applyFill="1" applyBorder="1" applyAlignment="1">
      <alignment vertical="center"/>
    </xf>
    <xf numFmtId="0" fontId="0" fillId="33" borderId="25"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0" borderId="27"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185" fontId="11" fillId="0" borderId="10" xfId="0" applyNumberFormat="1" applyFont="1" applyFill="1" applyBorder="1" applyAlignment="1">
      <alignment horizontal="right" vertical="center"/>
    </xf>
    <xf numFmtId="185" fontId="11" fillId="0" borderId="19" xfId="0" applyNumberFormat="1" applyFont="1" applyFill="1" applyBorder="1" applyAlignment="1">
      <alignment horizontal="right" vertical="center"/>
    </xf>
    <xf numFmtId="0" fontId="0" fillId="0" borderId="27" xfId="0" applyFill="1" applyBorder="1" applyAlignment="1">
      <alignment vertical="center"/>
    </xf>
    <xf numFmtId="0" fontId="0" fillId="0" borderId="19" xfId="0" applyFill="1" applyBorder="1" applyAlignment="1">
      <alignment vertical="center"/>
    </xf>
    <xf numFmtId="0" fontId="0" fillId="0" borderId="28" xfId="0" applyFont="1" applyFill="1" applyBorder="1" applyAlignment="1">
      <alignment vertical="center"/>
    </xf>
    <xf numFmtId="0" fontId="0" fillId="0" borderId="29" xfId="0" applyFill="1" applyBorder="1" applyAlignment="1">
      <alignment vertical="center"/>
    </xf>
    <xf numFmtId="0" fontId="0" fillId="0" borderId="0" xfId="0" applyNumberFormat="1" applyFont="1" applyFill="1" applyBorder="1" applyAlignment="1">
      <alignment vertical="center" wrapText="1"/>
    </xf>
    <xf numFmtId="0" fontId="0" fillId="0" borderId="30" xfId="0" applyNumberFormat="1" applyFont="1" applyFill="1" applyBorder="1" applyAlignment="1">
      <alignment vertical="center"/>
    </xf>
    <xf numFmtId="0" fontId="3" fillId="0" borderId="30" xfId="0" applyNumberFormat="1" applyFont="1" applyFill="1" applyBorder="1" applyAlignment="1">
      <alignment vertical="center" wrapText="1"/>
    </xf>
    <xf numFmtId="0" fontId="3" fillId="0" borderId="30" xfId="0" applyNumberFormat="1" applyFont="1" applyBorder="1" applyAlignment="1">
      <alignment vertical="center" wrapText="1"/>
    </xf>
    <xf numFmtId="0" fontId="9" fillId="0" borderId="30" xfId="0" applyNumberFormat="1" applyFont="1" applyBorder="1" applyAlignment="1">
      <alignment vertical="center" wrapText="1"/>
    </xf>
    <xf numFmtId="0" fontId="9" fillId="0" borderId="31" xfId="0" applyNumberFormat="1" applyFont="1" applyBorder="1" applyAlignment="1">
      <alignment vertical="center" wrapText="1"/>
    </xf>
    <xf numFmtId="0" fontId="3" fillId="33" borderId="16" xfId="0" applyFont="1" applyFill="1" applyBorder="1" applyAlignment="1">
      <alignment vertical="center"/>
    </xf>
    <xf numFmtId="0" fontId="9" fillId="33" borderId="16" xfId="0" applyFont="1" applyFill="1" applyBorder="1" applyAlignment="1">
      <alignment vertical="center"/>
    </xf>
    <xf numFmtId="0" fontId="9" fillId="33" borderId="17" xfId="0" applyFont="1" applyFill="1" applyBorder="1" applyAlignment="1">
      <alignment vertical="center"/>
    </xf>
    <xf numFmtId="0" fontId="0" fillId="0" borderId="0" xfId="0" applyNumberFormat="1" applyFont="1" applyFill="1" applyBorder="1" applyAlignment="1">
      <alignment vertical="center" wrapText="1"/>
    </xf>
    <xf numFmtId="0" fontId="0" fillId="0" borderId="0" xfId="0" applyNumberFormat="1" applyFont="1" applyBorder="1" applyAlignment="1">
      <alignment vertical="center" wrapText="1"/>
    </xf>
    <xf numFmtId="0" fontId="7" fillId="0" borderId="0" xfId="0" applyNumberFormat="1" applyFont="1" applyBorder="1" applyAlignment="1">
      <alignment vertical="center" wrapText="1"/>
    </xf>
    <xf numFmtId="0" fontId="7" fillId="0" borderId="27" xfId="0" applyNumberFormat="1" applyFont="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7" fillId="0" borderId="27" xfId="0" applyFont="1" applyBorder="1" applyAlignment="1">
      <alignment vertical="center"/>
    </xf>
    <xf numFmtId="0" fontId="12" fillId="33" borderId="17" xfId="0" applyFont="1" applyFill="1" applyBorder="1" applyAlignment="1">
      <alignment vertical="center"/>
    </xf>
    <xf numFmtId="0" fontId="12" fillId="0" borderId="27" xfId="0" applyFont="1" applyFill="1" applyBorder="1" applyAlignment="1">
      <alignment vertical="center"/>
    </xf>
    <xf numFmtId="0" fontId="12" fillId="0" borderId="22" xfId="0" applyFont="1" applyFill="1" applyBorder="1" applyAlignment="1">
      <alignment horizontal="center" vertical="center"/>
    </xf>
    <xf numFmtId="0" fontId="12" fillId="0" borderId="0" xfId="0" applyFont="1" applyFill="1" applyBorder="1" applyAlignment="1">
      <alignment horizontal="center" vertical="center"/>
    </xf>
    <xf numFmtId="0" fontId="12" fillId="33"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1" xfId="0" applyFont="1" applyFill="1" applyBorder="1" applyAlignment="1">
      <alignment horizontal="center" vertical="center"/>
    </xf>
    <xf numFmtId="0" fontId="13" fillId="33" borderId="17" xfId="0" applyFont="1" applyFill="1" applyBorder="1" applyAlignment="1">
      <alignment horizontal="center" vertical="center"/>
    </xf>
    <xf numFmtId="0" fontId="12" fillId="0" borderId="27"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0" fillId="33" borderId="18" xfId="0" applyFont="1" applyFill="1" applyBorder="1" applyAlignment="1">
      <alignment vertical="center"/>
    </xf>
    <xf numFmtId="0" fontId="0" fillId="0" borderId="10"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0" xfId="0" applyFill="1" applyAlignment="1">
      <alignment horizontal="center" vertical="center"/>
    </xf>
    <xf numFmtId="0" fontId="3" fillId="33" borderId="0" xfId="0" applyFont="1" applyFill="1" applyBorder="1" applyAlignment="1">
      <alignment vertical="center"/>
    </xf>
    <xf numFmtId="0" fontId="3" fillId="33" borderId="28" xfId="0" applyFont="1" applyFill="1" applyBorder="1" applyAlignment="1">
      <alignment vertical="center"/>
    </xf>
    <xf numFmtId="0" fontId="10" fillId="32" borderId="35" xfId="0" applyFont="1" applyFill="1" applyBorder="1" applyAlignment="1">
      <alignment horizontal="center" vertical="center"/>
    </xf>
    <xf numFmtId="0" fontId="0" fillId="0" borderId="36" xfId="0" applyFill="1" applyBorder="1" applyAlignment="1">
      <alignment horizontal="center" vertical="center"/>
    </xf>
    <xf numFmtId="0" fontId="0" fillId="0" borderId="34" xfId="0" applyFill="1" applyBorder="1" applyAlignment="1">
      <alignment horizontal="center" vertical="center"/>
    </xf>
    <xf numFmtId="0" fontId="3" fillId="33" borderId="25" xfId="0" applyFont="1" applyFill="1" applyBorder="1" applyAlignment="1">
      <alignment vertical="center"/>
    </xf>
    <xf numFmtId="0" fontId="0" fillId="0" borderId="37" xfId="0" applyFill="1" applyBorder="1" applyAlignment="1">
      <alignment horizontal="center" vertical="center"/>
    </xf>
    <xf numFmtId="0" fontId="3" fillId="33" borderId="0" xfId="0" applyFont="1" applyFill="1" applyBorder="1" applyAlignment="1">
      <alignment vertical="center"/>
    </xf>
    <xf numFmtId="0" fontId="0" fillId="0" borderId="38" xfId="0" applyFill="1" applyBorder="1" applyAlignment="1">
      <alignment horizontal="center" vertical="center"/>
    </xf>
    <xf numFmtId="0" fontId="0"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10" fillId="0" borderId="0" xfId="0" applyFont="1" applyFill="1" applyAlignment="1">
      <alignment horizontal="left" vertical="center"/>
    </xf>
    <xf numFmtId="185" fontId="14" fillId="0" borderId="0" xfId="49" applyNumberFormat="1" applyFont="1" applyFill="1" applyBorder="1" applyAlignment="1">
      <alignment horizontal="right" vertical="center"/>
    </xf>
    <xf numFmtId="0" fontId="0" fillId="0" borderId="39" xfId="0" applyFont="1" applyFill="1" applyBorder="1" applyAlignment="1">
      <alignment vertical="center"/>
    </xf>
    <xf numFmtId="0" fontId="10" fillId="32" borderId="12" xfId="0" applyFont="1" applyFill="1" applyBorder="1" applyAlignment="1">
      <alignment horizontal="center" vertical="center" shrinkToFit="1"/>
    </xf>
    <xf numFmtId="0" fontId="16" fillId="32" borderId="14" xfId="0" applyFont="1" applyFill="1" applyBorder="1" applyAlignment="1">
      <alignment horizontal="distributed" vertical="center" wrapText="1" shrinkToFit="1"/>
    </xf>
    <xf numFmtId="0" fontId="16" fillId="32" borderId="13" xfId="0" applyFont="1" applyFill="1" applyBorder="1" applyAlignment="1">
      <alignment horizontal="distributed" vertical="center" shrinkToFit="1"/>
    </xf>
    <xf numFmtId="0" fontId="3" fillId="33" borderId="40" xfId="0" applyFont="1" applyFill="1" applyBorder="1" applyAlignment="1">
      <alignment vertical="center"/>
    </xf>
    <xf numFmtId="0" fontId="3" fillId="33" borderId="41" xfId="0" applyFont="1" applyFill="1" applyBorder="1" applyAlignment="1">
      <alignment vertical="center"/>
    </xf>
    <xf numFmtId="0" fontId="3" fillId="33" borderId="42" xfId="0" applyFont="1" applyFill="1" applyBorder="1" applyAlignment="1">
      <alignment vertical="center"/>
    </xf>
    <xf numFmtId="0" fontId="3" fillId="33" borderId="41" xfId="0" applyFont="1" applyFill="1" applyBorder="1" applyAlignment="1">
      <alignment vertical="center"/>
    </xf>
    <xf numFmtId="0" fontId="8" fillId="0" borderId="11" xfId="0" applyFont="1" applyFill="1" applyBorder="1" applyAlignment="1">
      <alignment vertical="top" wrapText="1"/>
    </xf>
    <xf numFmtId="0" fontId="8" fillId="0" borderId="32" xfId="0" applyFont="1" applyFill="1" applyBorder="1" applyAlignment="1">
      <alignment vertical="top" wrapText="1"/>
    </xf>
    <xf numFmtId="0" fontId="0" fillId="0" borderId="11" xfId="0" applyFont="1" applyFill="1" applyBorder="1" applyAlignment="1">
      <alignment vertical="center"/>
    </xf>
    <xf numFmtId="0" fontId="10" fillId="32" borderId="13" xfId="0" applyFont="1" applyFill="1" applyBorder="1" applyAlignment="1">
      <alignment vertical="center" shrinkToFit="1"/>
    </xf>
    <xf numFmtId="185" fontId="11" fillId="0" borderId="10" xfId="0" applyNumberFormat="1" applyFont="1" applyFill="1" applyBorder="1" applyAlignment="1">
      <alignment horizontal="center" vertical="center"/>
    </xf>
    <xf numFmtId="185" fontId="11" fillId="0" borderId="43" xfId="0" applyNumberFormat="1" applyFont="1" applyFill="1" applyBorder="1" applyAlignment="1">
      <alignment horizontal="center" vertical="center"/>
    </xf>
    <xf numFmtId="185" fontId="11" fillId="0" borderId="44" xfId="0" applyNumberFormat="1" applyFont="1" applyFill="1" applyBorder="1" applyAlignment="1">
      <alignment horizontal="center" vertical="center"/>
    </xf>
    <xf numFmtId="185" fontId="11" fillId="0" borderId="45" xfId="0" applyNumberFormat="1" applyFont="1" applyFill="1" applyBorder="1" applyAlignment="1">
      <alignment horizontal="center" vertical="center"/>
    </xf>
    <xf numFmtId="185" fontId="11" fillId="0" borderId="19" xfId="0" applyNumberFormat="1" applyFont="1" applyFill="1" applyBorder="1" applyAlignment="1">
      <alignment horizontal="center" vertical="center"/>
    </xf>
    <xf numFmtId="185" fontId="11" fillId="33" borderId="18" xfId="0" applyNumberFormat="1" applyFont="1" applyFill="1" applyBorder="1" applyAlignment="1">
      <alignment horizontal="center" vertical="center"/>
    </xf>
    <xf numFmtId="185" fontId="11" fillId="33" borderId="46" xfId="0" applyNumberFormat="1" applyFont="1" applyFill="1" applyBorder="1" applyAlignment="1">
      <alignment horizontal="center" vertical="center"/>
    </xf>
    <xf numFmtId="185" fontId="11" fillId="0" borderId="27" xfId="0" applyNumberFormat="1" applyFont="1" applyFill="1" applyBorder="1" applyAlignment="1">
      <alignment horizontal="center" vertical="center" wrapText="1"/>
    </xf>
    <xf numFmtId="0" fontId="3" fillId="0" borderId="47" xfId="0" applyFont="1" applyFill="1" applyBorder="1" applyAlignment="1">
      <alignment horizontal="center" vertical="center"/>
    </xf>
    <xf numFmtId="0" fontId="15" fillId="0" borderId="0" xfId="0" applyFont="1" applyFill="1" applyAlignment="1">
      <alignment horizontal="center" vertical="center" shrinkToFit="1"/>
    </xf>
    <xf numFmtId="185" fontId="0" fillId="0" borderId="0" xfId="0" applyNumberFormat="1" applyFill="1" applyAlignment="1">
      <alignment vertical="center"/>
    </xf>
    <xf numFmtId="185" fontId="11" fillId="0" borderId="0" xfId="0" applyNumberFormat="1" applyFont="1" applyFill="1" applyBorder="1" applyAlignment="1">
      <alignment horizontal="right" vertical="center"/>
    </xf>
    <xf numFmtId="185" fontId="11" fillId="0" borderId="0" xfId="0" applyNumberFormat="1" applyFont="1" applyFill="1" applyBorder="1" applyAlignment="1">
      <alignment horizontal="center" vertical="center"/>
    </xf>
    <xf numFmtId="185" fontId="6" fillId="0" borderId="0" xfId="49" applyNumberFormat="1" applyFont="1" applyFill="1" applyBorder="1" applyAlignment="1">
      <alignment horizontal="right" vertical="center"/>
    </xf>
    <xf numFmtId="185" fontId="17" fillId="0" borderId="0" xfId="0" applyNumberFormat="1" applyFont="1" applyFill="1" applyAlignment="1">
      <alignment vertical="center"/>
    </xf>
    <xf numFmtId="12" fontId="17" fillId="0" borderId="0" xfId="0" applyNumberFormat="1" applyFont="1" applyFill="1" applyAlignment="1">
      <alignment vertical="center"/>
    </xf>
    <xf numFmtId="0" fontId="0" fillId="33" borderId="48" xfId="0" applyFill="1" applyBorder="1" applyAlignment="1">
      <alignment vertical="center"/>
    </xf>
    <xf numFmtId="0" fontId="7" fillId="0" borderId="49" xfId="0" applyFont="1" applyFill="1" applyBorder="1" applyAlignment="1">
      <alignment vertical="center"/>
    </xf>
    <xf numFmtId="0" fontId="9" fillId="0" borderId="50" xfId="0" applyNumberFormat="1" applyFont="1" applyBorder="1" applyAlignment="1">
      <alignment vertical="center" wrapText="1"/>
    </xf>
    <xf numFmtId="0" fontId="9" fillId="33" borderId="51" xfId="0" applyFont="1" applyFill="1" applyBorder="1" applyAlignment="1">
      <alignment vertical="center"/>
    </xf>
    <xf numFmtId="0" fontId="11" fillId="33" borderId="26" xfId="0" applyNumberFormat="1" applyFont="1" applyFill="1" applyBorder="1" applyAlignment="1">
      <alignment horizontal="center" vertical="center"/>
    </xf>
    <xf numFmtId="0" fontId="11" fillId="0" borderId="27" xfId="0" applyNumberFormat="1" applyFont="1" applyFill="1" applyBorder="1" applyAlignment="1">
      <alignment horizontal="center" vertical="center"/>
    </xf>
    <xf numFmtId="0" fontId="11" fillId="0" borderId="32" xfId="0" applyNumberFormat="1" applyFont="1" applyFill="1" applyBorder="1" applyAlignment="1">
      <alignment horizontal="center" vertical="center"/>
    </xf>
    <xf numFmtId="0" fontId="12" fillId="0" borderId="31" xfId="0" applyNumberFormat="1" applyFont="1" applyFill="1" applyBorder="1" applyAlignment="1">
      <alignment horizontal="center" vertical="center"/>
    </xf>
    <xf numFmtId="0" fontId="11" fillId="33" borderId="17" xfId="0" applyNumberFormat="1" applyFont="1" applyFill="1" applyBorder="1" applyAlignment="1">
      <alignment horizontal="center" vertical="center"/>
    </xf>
    <xf numFmtId="0" fontId="11" fillId="33" borderId="18" xfId="0" applyNumberFormat="1" applyFont="1" applyFill="1" applyBorder="1" applyAlignment="1">
      <alignment horizontal="center" vertical="center"/>
    </xf>
    <xf numFmtId="0" fontId="11" fillId="33" borderId="46" xfId="0" applyNumberFormat="1" applyFont="1" applyFill="1" applyBorder="1" applyAlignment="1">
      <alignment horizontal="center" vertical="center"/>
    </xf>
    <xf numFmtId="0" fontId="11" fillId="33" borderId="52" xfId="0" applyNumberFormat="1" applyFont="1" applyFill="1" applyBorder="1" applyAlignment="1">
      <alignment horizontal="center" vertical="center"/>
    </xf>
    <xf numFmtId="0" fontId="11" fillId="33" borderId="53"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1" fillId="0" borderId="45" xfId="0" applyNumberFormat="1" applyFont="1" applyFill="1" applyBorder="1" applyAlignment="1">
      <alignment horizontal="center" vertical="center"/>
    </xf>
    <xf numFmtId="0" fontId="11" fillId="0" borderId="43" xfId="0" applyNumberFormat="1" applyFont="1" applyFill="1" applyBorder="1" applyAlignment="1">
      <alignment horizontal="center" vertical="center"/>
    </xf>
    <xf numFmtId="185" fontId="11" fillId="33" borderId="52" xfId="0" applyNumberFormat="1" applyFont="1" applyFill="1" applyBorder="1" applyAlignment="1">
      <alignment horizontal="center" vertical="center"/>
    </xf>
    <xf numFmtId="185" fontId="11" fillId="33" borderId="53" xfId="0" applyNumberFormat="1" applyFont="1" applyFill="1" applyBorder="1" applyAlignment="1">
      <alignment horizontal="center" vertical="center"/>
    </xf>
    <xf numFmtId="185" fontId="6" fillId="0" borderId="54" xfId="49" applyNumberFormat="1" applyFont="1" applyFill="1" applyBorder="1" applyAlignment="1">
      <alignment horizontal="center" vertical="center"/>
    </xf>
    <xf numFmtId="185" fontId="6" fillId="0" borderId="55" xfId="49"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30" xfId="0" applyFont="1" applyFill="1" applyBorder="1" applyAlignment="1">
      <alignment vertical="center"/>
    </xf>
    <xf numFmtId="0" fontId="11" fillId="0" borderId="32" xfId="0" applyNumberFormat="1" applyFont="1" applyFill="1" applyBorder="1" applyAlignment="1">
      <alignment horizontal="center" vertical="center" wrapText="1"/>
    </xf>
    <xf numFmtId="0" fontId="0" fillId="0" borderId="29" xfId="0" applyFont="1" applyFill="1" applyBorder="1" applyAlignment="1">
      <alignment vertical="center"/>
    </xf>
    <xf numFmtId="0" fontId="7" fillId="0" borderId="0" xfId="0" applyNumberFormat="1" applyFont="1" applyFill="1" applyBorder="1" applyAlignment="1">
      <alignment vertical="center" wrapText="1"/>
    </xf>
    <xf numFmtId="0" fontId="7" fillId="0" borderId="49" xfId="0" applyNumberFormat="1" applyFont="1" applyFill="1" applyBorder="1" applyAlignment="1">
      <alignment vertical="center" wrapText="1"/>
    </xf>
    <xf numFmtId="0" fontId="11" fillId="0" borderId="27" xfId="0" applyNumberFormat="1" applyFont="1" applyFill="1" applyBorder="1" applyAlignment="1">
      <alignment horizontal="center" vertical="center" wrapText="1"/>
    </xf>
    <xf numFmtId="0" fontId="0" fillId="0" borderId="56" xfId="0" applyFill="1" applyBorder="1" applyAlignment="1">
      <alignment horizontal="center" vertical="center"/>
    </xf>
    <xf numFmtId="0" fontId="19" fillId="32" borderId="13" xfId="0" applyFont="1" applyFill="1" applyBorder="1" applyAlignment="1">
      <alignment horizontal="distributed" vertical="center"/>
    </xf>
    <xf numFmtId="0" fontId="19" fillId="32" borderId="14" xfId="0" applyFont="1" applyFill="1" applyBorder="1" applyAlignment="1">
      <alignment horizontal="distributed" vertical="center" shrinkToFit="1"/>
    </xf>
    <xf numFmtId="181" fontId="6" fillId="0" borderId="57" xfId="0" applyNumberFormat="1" applyFont="1" applyFill="1" applyBorder="1" applyAlignment="1">
      <alignment horizontal="right" vertical="center"/>
    </xf>
    <xf numFmtId="181" fontId="6" fillId="0" borderId="58" xfId="0" applyNumberFormat="1" applyFont="1" applyFill="1" applyBorder="1" applyAlignment="1">
      <alignment horizontal="right" vertical="center"/>
    </xf>
    <xf numFmtId="181" fontId="6" fillId="0" borderId="54" xfId="0" applyNumberFormat="1" applyFont="1" applyFill="1" applyBorder="1" applyAlignment="1">
      <alignment horizontal="right" vertical="center"/>
    </xf>
    <xf numFmtId="181" fontId="6" fillId="0" borderId="55"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0" fillId="0" borderId="0" xfId="0" applyBorder="1" applyAlignment="1">
      <alignment vertical="center"/>
    </xf>
    <xf numFmtId="181" fontId="6" fillId="0" borderId="0" xfId="0" applyNumberFormat="1" applyFont="1" applyFill="1" applyBorder="1" applyAlignment="1">
      <alignment horizontal="right" vertical="center"/>
    </xf>
    <xf numFmtId="0" fontId="3" fillId="33" borderId="59" xfId="0" applyFont="1" applyFill="1" applyBorder="1" applyAlignment="1">
      <alignment vertical="center"/>
    </xf>
    <xf numFmtId="0" fontId="0" fillId="0" borderId="30" xfId="0" applyNumberFormat="1" applyFont="1" applyFill="1" applyBorder="1" applyAlignment="1">
      <alignment vertical="center"/>
    </xf>
    <xf numFmtId="0" fontId="10" fillId="0" borderId="0" xfId="0" applyFont="1" applyFill="1" applyBorder="1" applyAlignment="1">
      <alignment horizontal="distributed" vertical="center" shrinkToFit="1"/>
    </xf>
    <xf numFmtId="0" fontId="0" fillId="0" borderId="30" xfId="0" applyFill="1" applyBorder="1" applyAlignment="1">
      <alignment vertical="center"/>
    </xf>
    <xf numFmtId="0" fontId="0" fillId="0" borderId="27" xfId="0" applyFont="1" applyFill="1" applyBorder="1" applyAlignment="1">
      <alignment vertical="center"/>
    </xf>
    <xf numFmtId="0" fontId="3" fillId="0" borderId="41" xfId="0" applyFont="1" applyFill="1" applyBorder="1" applyAlignment="1">
      <alignment horizontal="left" vertical="center"/>
    </xf>
    <xf numFmtId="0" fontId="0" fillId="0" borderId="27" xfId="0" applyBorder="1" applyAlignment="1">
      <alignment vertical="center"/>
    </xf>
    <xf numFmtId="0" fontId="0" fillId="33" borderId="51" xfId="0" applyFill="1" applyBorder="1" applyAlignment="1">
      <alignment vertical="center"/>
    </xf>
    <xf numFmtId="0" fontId="0" fillId="0" borderId="60" xfId="0" applyFont="1" applyFill="1" applyBorder="1" applyAlignment="1">
      <alignment vertical="center"/>
    </xf>
    <xf numFmtId="0" fontId="0" fillId="0" borderId="20" xfId="0" applyFont="1" applyFill="1" applyBorder="1" applyAlignment="1">
      <alignment vertical="center"/>
    </xf>
    <xf numFmtId="0" fontId="0" fillId="0" borderId="61" xfId="0" applyFont="1" applyFill="1" applyBorder="1" applyAlignment="1">
      <alignment vertical="center"/>
    </xf>
    <xf numFmtId="0" fontId="11" fillId="33" borderId="42" xfId="0" applyNumberFormat="1" applyFont="1" applyFill="1" applyBorder="1" applyAlignment="1">
      <alignment horizontal="center" vertical="center"/>
    </xf>
    <xf numFmtId="0" fontId="11" fillId="33" borderId="16" xfId="0" applyNumberFormat="1" applyFont="1" applyFill="1" applyBorder="1" applyAlignment="1">
      <alignment horizontal="center" vertical="center"/>
    </xf>
    <xf numFmtId="0" fontId="11" fillId="33" borderId="51" xfId="0" applyNumberFormat="1" applyFont="1" applyFill="1" applyBorder="1" applyAlignment="1">
      <alignment horizontal="center" vertical="center"/>
    </xf>
    <xf numFmtId="0" fontId="8" fillId="0" borderId="29" xfId="0" applyNumberFormat="1" applyFont="1" applyBorder="1" applyAlignment="1">
      <alignment vertical="center" wrapText="1"/>
    </xf>
    <xf numFmtId="0" fontId="0" fillId="0" borderId="62" xfId="0" applyBorder="1" applyAlignment="1">
      <alignment vertical="center" wrapText="1"/>
    </xf>
    <xf numFmtId="0" fontId="8" fillId="0" borderId="63"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19" fillId="32" borderId="65" xfId="0" applyFont="1" applyFill="1" applyBorder="1" applyAlignment="1">
      <alignment horizontal="center" vertical="center"/>
    </xf>
    <xf numFmtId="0" fontId="0" fillId="0" borderId="66" xfId="0" applyBorder="1" applyAlignment="1">
      <alignment vertical="center"/>
    </xf>
    <xf numFmtId="0" fontId="0" fillId="0" borderId="12" xfId="0" applyBorder="1" applyAlignment="1">
      <alignment vertical="center"/>
    </xf>
    <xf numFmtId="0" fontId="3" fillId="0" borderId="67" xfId="0" applyFont="1" applyFill="1" applyBorder="1" applyAlignment="1">
      <alignment horizontal="left" vertical="center"/>
    </xf>
    <xf numFmtId="0" fontId="0" fillId="0" borderId="68" xfId="0" applyBorder="1" applyAlignment="1">
      <alignment vertical="center"/>
    </xf>
    <xf numFmtId="0" fontId="0" fillId="0" borderId="69" xfId="0" applyBorder="1" applyAlignment="1">
      <alignment vertical="center"/>
    </xf>
    <xf numFmtId="0" fontId="3" fillId="0" borderId="70" xfId="0" applyFont="1" applyFill="1" applyBorder="1" applyAlignment="1">
      <alignment horizontal="center" vertical="center"/>
    </xf>
    <xf numFmtId="0" fontId="0" fillId="0" borderId="71" xfId="0" applyBorder="1" applyAlignment="1">
      <alignment vertical="center"/>
    </xf>
    <xf numFmtId="0" fontId="0" fillId="0" borderId="33" xfId="0" applyBorder="1" applyAlignment="1">
      <alignment vertical="center"/>
    </xf>
    <xf numFmtId="0" fontId="3" fillId="0" borderId="71" xfId="0" applyFont="1" applyFill="1" applyBorder="1" applyAlignment="1">
      <alignment horizontal="center" vertical="center"/>
    </xf>
    <xf numFmtId="0" fontId="3" fillId="0" borderId="33" xfId="0" applyFont="1" applyFill="1" applyBorder="1" applyAlignment="1">
      <alignment horizontal="center" vertical="center"/>
    </xf>
    <xf numFmtId="0" fontId="8" fillId="0" borderId="11" xfId="0" applyFont="1" applyFill="1" applyBorder="1" applyAlignment="1">
      <alignment vertical="center" wrapText="1"/>
    </xf>
    <xf numFmtId="0" fontId="0" fillId="0" borderId="32" xfId="0" applyBorder="1" applyAlignment="1">
      <alignment vertical="center" wrapText="1"/>
    </xf>
    <xf numFmtId="0" fontId="8" fillId="0" borderId="11" xfId="0" applyNumberFormat="1" applyFont="1" applyBorder="1" applyAlignment="1">
      <alignment vertical="center" wrapText="1"/>
    </xf>
    <xf numFmtId="0" fontId="8" fillId="0" borderId="32" xfId="0" applyNumberFormat="1" applyFont="1" applyBorder="1" applyAlignment="1">
      <alignment vertical="center" wrapText="1"/>
    </xf>
    <xf numFmtId="0" fontId="8" fillId="0" borderId="32" xfId="0" applyFont="1" applyFill="1" applyBorder="1" applyAlignment="1">
      <alignment vertical="center" wrapText="1"/>
    </xf>
    <xf numFmtId="0" fontId="15" fillId="0" borderId="0" xfId="0" applyFont="1" applyFill="1" applyAlignment="1">
      <alignment horizontal="center" vertical="center" wrapText="1" shrinkToFit="1"/>
    </xf>
    <xf numFmtId="0" fontId="15" fillId="0" borderId="0" xfId="0" applyFont="1" applyFill="1" applyAlignment="1">
      <alignment horizontal="center" vertical="center" shrinkToFit="1"/>
    </xf>
    <xf numFmtId="0" fontId="8" fillId="0" borderId="11" xfId="0" applyNumberFormat="1" applyFont="1" applyFill="1" applyBorder="1" applyAlignment="1">
      <alignment vertical="center" wrapText="1"/>
    </xf>
    <xf numFmtId="0" fontId="8" fillId="0" borderId="32" xfId="0" applyNumberFormat="1" applyFont="1" applyFill="1" applyBorder="1" applyAlignment="1">
      <alignment vertical="center" wrapText="1"/>
    </xf>
    <xf numFmtId="0" fontId="10" fillId="32" borderId="66" xfId="0" applyFont="1" applyFill="1" applyBorder="1" applyAlignment="1">
      <alignment horizontal="center" vertical="center"/>
    </xf>
    <xf numFmtId="0" fontId="10" fillId="32" borderId="12" xfId="0" applyFont="1" applyFill="1" applyBorder="1" applyAlignment="1">
      <alignment horizontal="center" vertical="center"/>
    </xf>
    <xf numFmtId="0" fontId="8" fillId="0" borderId="21" xfId="0" applyFont="1" applyFill="1" applyBorder="1" applyAlignment="1">
      <alignment vertical="center" wrapText="1"/>
    </xf>
    <xf numFmtId="0" fontId="8" fillId="0" borderId="72" xfId="0" applyFont="1" applyFill="1" applyBorder="1" applyAlignment="1">
      <alignment vertical="center" wrapText="1"/>
    </xf>
    <xf numFmtId="0" fontId="11" fillId="0" borderId="73" xfId="0" applyNumberFormat="1" applyFont="1" applyFill="1" applyBorder="1" applyAlignment="1">
      <alignment horizontal="center" vertical="center"/>
    </xf>
    <xf numFmtId="0" fontId="0" fillId="0" borderId="21" xfId="0" applyBorder="1" applyAlignment="1">
      <alignment horizontal="center" vertical="center"/>
    </xf>
    <xf numFmtId="0" fontId="0" fillId="0" borderId="72" xfId="0" applyBorder="1" applyAlignment="1">
      <alignment horizontal="center" vertical="center"/>
    </xf>
    <xf numFmtId="0" fontId="8" fillId="0" borderId="74" xfId="0" applyNumberFormat="1" applyFont="1" applyBorder="1" applyAlignment="1">
      <alignment vertical="center" wrapText="1"/>
    </xf>
    <xf numFmtId="0" fontId="8" fillId="0" borderId="74" xfId="0" applyFont="1" applyBorder="1" applyAlignment="1">
      <alignment vertical="center" wrapText="1"/>
    </xf>
    <xf numFmtId="0" fontId="8" fillId="0" borderId="75" xfId="0" applyFont="1" applyBorder="1" applyAlignment="1">
      <alignment vertical="center" wrapText="1"/>
    </xf>
    <xf numFmtId="0" fontId="18" fillId="0" borderId="76" xfId="0" applyFont="1" applyFill="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8" fillId="0" borderId="61" xfId="0" applyNumberFormat="1" applyFont="1" applyBorder="1" applyAlignment="1">
      <alignment vertical="center" wrapText="1"/>
    </xf>
    <xf numFmtId="0" fontId="0" fillId="0" borderId="50" xfId="0" applyBorder="1" applyAlignment="1">
      <alignment vertical="center" wrapText="1"/>
    </xf>
    <xf numFmtId="0" fontId="11" fillId="0" borderId="77" xfId="0" applyFont="1" applyFill="1" applyBorder="1" applyAlignment="1">
      <alignment horizontal="center" vertical="center" wrapText="1"/>
    </xf>
    <xf numFmtId="0" fontId="11" fillId="0" borderId="30" xfId="0" applyFont="1" applyBorder="1" applyAlignment="1">
      <alignment horizontal="center" vertical="center"/>
    </xf>
    <xf numFmtId="0" fontId="11" fillId="0" borderId="50" xfId="0" applyFont="1" applyBorder="1" applyAlignment="1">
      <alignment horizontal="center" vertical="center"/>
    </xf>
    <xf numFmtId="0" fontId="8" fillId="0" borderId="30" xfId="0" applyFont="1" applyFill="1" applyBorder="1" applyAlignment="1">
      <alignment vertical="center" wrapText="1"/>
    </xf>
    <xf numFmtId="0" fontId="8" fillId="0" borderId="50" xfId="0" applyFont="1" applyFill="1" applyBorder="1" applyAlignment="1">
      <alignment vertical="center" wrapText="1"/>
    </xf>
    <xf numFmtId="0" fontId="8" fillId="0" borderId="62" xfId="0" applyFont="1" applyFill="1" applyBorder="1" applyAlignment="1">
      <alignment vertical="center" wrapText="1"/>
    </xf>
    <xf numFmtId="0" fontId="11" fillId="0" borderId="77" xfId="0" applyNumberFormat="1" applyFont="1" applyFill="1" applyBorder="1" applyAlignment="1">
      <alignment horizontal="center" vertical="center"/>
    </xf>
    <xf numFmtId="0" fontId="0" fillId="0" borderId="30" xfId="0" applyBorder="1" applyAlignment="1">
      <alignment horizontal="center" vertical="center"/>
    </xf>
    <xf numFmtId="0" fontId="0" fillId="0" borderId="50" xfId="0" applyBorder="1" applyAlignment="1">
      <alignment horizontal="center" vertical="center"/>
    </xf>
    <xf numFmtId="0" fontId="8" fillId="0" borderId="29" xfId="0" applyNumberFormat="1" applyFont="1" applyBorder="1" applyAlignment="1">
      <alignment vertical="center" wrapText="1"/>
    </xf>
    <xf numFmtId="0" fontId="0" fillId="0" borderId="62" xfId="0" applyBorder="1" applyAlignment="1">
      <alignment vertical="center" wrapText="1"/>
    </xf>
    <xf numFmtId="0" fontId="11" fillId="0" borderId="78" xfId="0" applyFont="1" applyFill="1" applyBorder="1" applyAlignment="1">
      <alignment horizontal="center" vertical="center" wrapText="1"/>
    </xf>
    <xf numFmtId="0" fontId="11" fillId="0" borderId="11" xfId="0" applyFont="1" applyBorder="1" applyAlignment="1">
      <alignment horizontal="center" vertical="center"/>
    </xf>
    <xf numFmtId="0" fontId="11" fillId="0" borderId="62" xfId="0" applyFont="1" applyBorder="1" applyAlignment="1">
      <alignment horizontal="center" vertical="center"/>
    </xf>
    <xf numFmtId="0" fontId="8" fillId="0" borderId="62" xfId="0" applyNumberFormat="1" applyFont="1" applyBorder="1" applyAlignment="1">
      <alignment vertical="center" wrapText="1"/>
    </xf>
    <xf numFmtId="0" fontId="0" fillId="0" borderId="11" xfId="0" applyFont="1" applyBorder="1" applyAlignment="1">
      <alignment horizontal="center" vertical="center"/>
    </xf>
    <xf numFmtId="0" fontId="0" fillId="0" borderId="62" xfId="0" applyFont="1" applyBorder="1" applyAlignment="1">
      <alignment horizontal="center" vertical="center"/>
    </xf>
    <xf numFmtId="0" fontId="8" fillId="0" borderId="25" xfId="0" applyFont="1" applyFill="1" applyBorder="1" applyAlignment="1">
      <alignment vertical="center"/>
    </xf>
    <xf numFmtId="0" fontId="8" fillId="0" borderId="0" xfId="0" applyFont="1" applyFill="1" applyAlignment="1">
      <alignment vertical="center"/>
    </xf>
    <xf numFmtId="0" fontId="0" fillId="0" borderId="11" xfId="0" applyBorder="1" applyAlignment="1">
      <alignment horizontal="center" vertical="center"/>
    </xf>
    <xf numFmtId="0" fontId="0" fillId="0" borderId="62" xfId="0" applyBorder="1" applyAlignment="1">
      <alignment horizontal="center" vertical="center"/>
    </xf>
    <xf numFmtId="0" fontId="0" fillId="0" borderId="61" xfId="0" applyFill="1" applyBorder="1" applyAlignment="1">
      <alignment vertical="center"/>
    </xf>
    <xf numFmtId="0" fontId="0" fillId="0" borderId="79" xfId="0" applyBorder="1" applyAlignment="1">
      <alignment vertical="center"/>
    </xf>
    <xf numFmtId="0" fontId="0" fillId="0" borderId="30" xfId="0" applyFill="1" applyBorder="1" applyAlignment="1">
      <alignment vertical="center"/>
    </xf>
    <xf numFmtId="0" fontId="0" fillId="0" borderId="0" xfId="0" applyBorder="1" applyAlignment="1">
      <alignment vertical="center"/>
    </xf>
    <xf numFmtId="185" fontId="11" fillId="33" borderId="42" xfId="0" applyNumberFormat="1" applyFont="1" applyFill="1" applyBorder="1" applyAlignment="1">
      <alignment horizontal="center" vertical="center"/>
    </xf>
    <xf numFmtId="0" fontId="0" fillId="0" borderId="16" xfId="0" applyBorder="1" applyAlignment="1">
      <alignment horizontal="center" vertical="center"/>
    </xf>
    <xf numFmtId="0" fontId="0" fillId="0" borderId="51" xfId="0" applyBorder="1" applyAlignment="1">
      <alignment horizontal="center" vertical="center"/>
    </xf>
    <xf numFmtId="0" fontId="18" fillId="0" borderId="41" xfId="0" applyFont="1" applyFill="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8" fillId="0" borderId="62" xfId="0" applyNumberFormat="1" applyFont="1" applyFill="1" applyBorder="1" applyAlignment="1">
      <alignment vertical="center" wrapText="1"/>
    </xf>
    <xf numFmtId="0" fontId="15" fillId="0" borderId="28" xfId="0" applyFont="1" applyFill="1" applyBorder="1" applyAlignment="1">
      <alignment horizontal="left" vertical="center" shrinkToFit="1"/>
    </xf>
    <xf numFmtId="0" fontId="10" fillId="32" borderId="40" xfId="0" applyFont="1" applyFill="1" applyBorder="1" applyAlignment="1">
      <alignment horizontal="center" vertical="center"/>
    </xf>
    <xf numFmtId="0" fontId="0" fillId="0" borderId="25" xfId="0" applyFont="1" applyBorder="1" applyAlignment="1">
      <alignment vertical="center"/>
    </xf>
    <xf numFmtId="0" fontId="0" fillId="0" borderId="48" xfId="0" applyFont="1" applyBorder="1" applyAlignment="1">
      <alignment vertical="center"/>
    </xf>
    <xf numFmtId="0" fontId="0" fillId="0" borderId="59" xfId="0" applyFont="1" applyBorder="1" applyAlignment="1">
      <alignment vertical="center"/>
    </xf>
    <xf numFmtId="0" fontId="0" fillId="0" borderId="28" xfId="0" applyFont="1" applyBorder="1" applyAlignment="1">
      <alignment vertical="center"/>
    </xf>
    <xf numFmtId="0" fontId="0" fillId="0" borderId="80" xfId="0" applyFont="1" applyBorder="1" applyAlignment="1">
      <alignment vertical="center"/>
    </xf>
    <xf numFmtId="0" fontId="0" fillId="32" borderId="81" xfId="0" applyFont="1" applyFill="1" applyBorder="1" applyAlignment="1">
      <alignment horizontal="center" vertical="center"/>
    </xf>
    <xf numFmtId="0" fontId="0" fillId="32" borderId="8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33</xdr:row>
      <xdr:rowOff>381000</xdr:rowOff>
    </xdr:from>
    <xdr:to>
      <xdr:col>8</xdr:col>
      <xdr:colOff>666750</xdr:colOff>
      <xdr:row>33</xdr:row>
      <xdr:rowOff>2381250</xdr:rowOff>
    </xdr:to>
    <xdr:sp>
      <xdr:nvSpPr>
        <xdr:cNvPr id="1" name="右中かっこ 1"/>
        <xdr:cNvSpPr>
          <a:spLocks/>
        </xdr:cNvSpPr>
      </xdr:nvSpPr>
      <xdr:spPr>
        <a:xfrm>
          <a:off x="7191375" y="13496925"/>
          <a:ext cx="361950" cy="2000250"/>
        </a:xfrm>
        <a:prstGeom prst="rightBrace">
          <a:avLst>
            <a:gd name="adj1" fmla="val -48976"/>
            <a:gd name="adj2" fmla="val 384"/>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295275</xdr:colOff>
      <xdr:row>36</xdr:row>
      <xdr:rowOff>371475</xdr:rowOff>
    </xdr:from>
    <xdr:to>
      <xdr:col>8</xdr:col>
      <xdr:colOff>647700</xdr:colOff>
      <xdr:row>37</xdr:row>
      <xdr:rowOff>9525</xdr:rowOff>
    </xdr:to>
    <xdr:sp>
      <xdr:nvSpPr>
        <xdr:cNvPr id="2" name="右中かっこ 2"/>
        <xdr:cNvSpPr>
          <a:spLocks/>
        </xdr:cNvSpPr>
      </xdr:nvSpPr>
      <xdr:spPr>
        <a:xfrm>
          <a:off x="7181850" y="16954500"/>
          <a:ext cx="352425" cy="2609850"/>
        </a:xfrm>
        <a:prstGeom prst="rightBrace">
          <a:avLst>
            <a:gd name="adj1" fmla="val -48976"/>
            <a:gd name="adj2" fmla="val 384"/>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M55"/>
  <sheetViews>
    <sheetView showGridLines="0" zoomScaleSheetLayoutView="100" zoomScalePageLayoutView="0" workbookViewId="0" topLeftCell="A21">
      <selection activeCell="H30" sqref="H30"/>
    </sheetView>
  </sheetViews>
  <sheetFormatPr defaultColWidth="9" defaultRowHeight="14.25"/>
  <cols>
    <col min="1" max="1" width="4.19921875" style="77" customWidth="1"/>
    <col min="2" max="2" width="1.203125" style="8" customWidth="1"/>
    <col min="3" max="3" width="1.203125" style="13" customWidth="1"/>
    <col min="4" max="4" width="2.69921875" style="2" customWidth="1"/>
    <col min="5" max="5" width="7.3984375" style="2" customWidth="1"/>
    <col min="6" max="6" width="38.69921875" style="2" customWidth="1"/>
    <col min="7" max="7" width="8.09765625" style="2" customWidth="1"/>
    <col min="8" max="8" width="8.796875" style="2" customWidth="1"/>
    <col min="9" max="9" width="8.796875" style="13" customWidth="1"/>
    <col min="10" max="11" width="8.796875" style="2" customWidth="1"/>
    <col min="12" max="12" width="2.8984375" style="2" customWidth="1"/>
    <col min="13" max="13" width="9" style="2" customWidth="1"/>
    <col min="14" max="14" width="2.8984375" style="2" customWidth="1"/>
    <col min="15" max="16384" width="9" style="2" customWidth="1"/>
  </cols>
  <sheetData>
    <row r="1" spans="1:12" ht="38.25" customHeight="1">
      <c r="A1" s="192" t="s">
        <v>95</v>
      </c>
      <c r="B1" s="193"/>
      <c r="C1" s="193"/>
      <c r="D1" s="193"/>
      <c r="E1" s="193"/>
      <c r="F1" s="193"/>
      <c r="G1" s="193"/>
      <c r="H1" s="193"/>
      <c r="I1" s="193"/>
      <c r="J1" s="193"/>
      <c r="K1" s="193"/>
      <c r="L1" s="112"/>
    </row>
    <row r="2" spans="1:10" ht="24.75" customHeight="1" thickBot="1">
      <c r="A2" s="89" t="s">
        <v>34</v>
      </c>
      <c r="C2" s="1"/>
      <c r="D2" s="1"/>
      <c r="E2" s="1"/>
      <c r="F2" s="1"/>
      <c r="G2" s="1"/>
      <c r="H2" s="1"/>
      <c r="I2" s="6"/>
      <c r="J2" s="7"/>
    </row>
    <row r="3" spans="1:12" s="17" customFormat="1" ht="21.75" customHeight="1">
      <c r="A3" s="80" t="s">
        <v>15</v>
      </c>
      <c r="B3" s="196" t="s">
        <v>12</v>
      </c>
      <c r="C3" s="196"/>
      <c r="D3" s="196"/>
      <c r="E3" s="196"/>
      <c r="F3" s="196"/>
      <c r="G3" s="197"/>
      <c r="H3" s="14" t="s">
        <v>3</v>
      </c>
      <c r="I3" s="15" t="s">
        <v>0</v>
      </c>
      <c r="J3" s="15" t="s">
        <v>1</v>
      </c>
      <c r="K3" s="16" t="s">
        <v>2</v>
      </c>
      <c r="L3" s="160"/>
    </row>
    <row r="4" spans="1:12" ht="21.75" customHeight="1">
      <c r="A4" s="81"/>
      <c r="B4" s="50" t="s">
        <v>8</v>
      </c>
      <c r="C4" s="19"/>
      <c r="D4" s="20"/>
      <c r="E4" s="20"/>
      <c r="F4" s="21"/>
      <c r="G4" s="22"/>
      <c r="H4" s="60"/>
      <c r="I4" s="73"/>
      <c r="J4" s="23"/>
      <c r="K4" s="24"/>
      <c r="L4" s="4"/>
    </row>
    <row r="5" spans="1:12" ht="19.5" customHeight="1">
      <c r="A5" s="81"/>
      <c r="B5" s="78"/>
      <c r="C5" s="35" t="s">
        <v>7</v>
      </c>
      <c r="D5" s="9"/>
      <c r="E5" s="4"/>
      <c r="F5" s="5"/>
      <c r="G5" s="40"/>
      <c r="H5" s="61"/>
      <c r="I5" s="74"/>
      <c r="J5" s="3"/>
      <c r="K5" s="41"/>
      <c r="L5" s="4"/>
    </row>
    <row r="6" spans="1:12" ht="21" customHeight="1" thickBot="1">
      <c r="A6" s="82"/>
      <c r="B6" s="79"/>
      <c r="C6" s="42"/>
      <c r="D6" s="25"/>
      <c r="E6" s="26" t="s">
        <v>9</v>
      </c>
      <c r="F6" s="27"/>
      <c r="G6" s="28"/>
      <c r="H6" s="62"/>
      <c r="I6" s="75"/>
      <c r="J6" s="29"/>
      <c r="K6" s="30"/>
      <c r="L6" s="4"/>
    </row>
    <row r="7" spans="2:10" ht="7.5" customHeight="1" thickBot="1">
      <c r="B7" s="9"/>
      <c r="C7" s="12"/>
      <c r="D7" s="4"/>
      <c r="E7" s="4"/>
      <c r="F7" s="5"/>
      <c r="G7" s="5"/>
      <c r="H7" s="63"/>
      <c r="I7" s="76"/>
      <c r="J7" s="4"/>
    </row>
    <row r="8" spans="1:12" ht="19.5" customHeight="1">
      <c r="A8" s="84"/>
      <c r="B8" s="83" t="s">
        <v>96</v>
      </c>
      <c r="C8" s="31"/>
      <c r="D8" s="32"/>
      <c r="E8" s="32"/>
      <c r="F8" s="33"/>
      <c r="G8" s="34"/>
      <c r="H8" s="64"/>
      <c r="I8" s="137">
        <f>SUBTOTAL(9,I10:I16)</f>
        <v>25</v>
      </c>
      <c r="J8" s="137">
        <f>SUBTOTAL(9,J9:J16)</f>
        <v>25</v>
      </c>
      <c r="K8" s="138">
        <f>SUBTOTAL(9,K10:K16)</f>
        <v>50</v>
      </c>
      <c r="L8" s="114"/>
    </row>
    <row r="9" spans="1:12" ht="19.5" customHeight="1">
      <c r="A9" s="86"/>
      <c r="B9" s="78"/>
      <c r="C9" s="162" t="s">
        <v>97</v>
      </c>
      <c r="D9" s="9"/>
      <c r="E9" s="4"/>
      <c r="F9" s="36"/>
      <c r="G9" s="37"/>
      <c r="H9" s="65"/>
      <c r="I9" s="38"/>
      <c r="J9" s="38"/>
      <c r="K9" s="39"/>
      <c r="L9" s="114"/>
    </row>
    <row r="10" spans="1:12" ht="48" customHeight="1">
      <c r="A10" s="88" t="s">
        <v>16</v>
      </c>
      <c r="B10" s="78"/>
      <c r="C10" s="91"/>
      <c r="D10" s="144" t="s">
        <v>32</v>
      </c>
      <c r="E10" s="10" t="s">
        <v>10</v>
      </c>
      <c r="F10" s="187" t="s">
        <v>98</v>
      </c>
      <c r="G10" s="191"/>
      <c r="H10" s="66" t="s">
        <v>13</v>
      </c>
      <c r="I10" s="18">
        <v>5</v>
      </c>
      <c r="J10" s="18">
        <v>10</v>
      </c>
      <c r="K10" s="104">
        <f>SUM(I10,J10)</f>
        <v>15</v>
      </c>
      <c r="L10" s="115"/>
    </row>
    <row r="11" spans="1:12" s="8" customFormat="1" ht="48" customHeight="1">
      <c r="A11" s="88" t="s">
        <v>16</v>
      </c>
      <c r="B11" s="78"/>
      <c r="C11" s="44"/>
      <c r="D11" s="144" t="s">
        <v>32</v>
      </c>
      <c r="E11" s="10" t="s">
        <v>63</v>
      </c>
      <c r="F11" s="187" t="s">
        <v>99</v>
      </c>
      <c r="G11" s="191"/>
      <c r="H11" s="66" t="s">
        <v>13</v>
      </c>
      <c r="I11" s="18">
        <v>5</v>
      </c>
      <c r="J11" s="18"/>
      <c r="K11" s="104">
        <f>SUM(I11,J11)</f>
        <v>5</v>
      </c>
      <c r="L11" s="115"/>
    </row>
    <row r="12" spans="1:12" ht="19.5" customHeight="1">
      <c r="A12" s="86"/>
      <c r="B12" s="78"/>
      <c r="C12" s="159" t="s">
        <v>100</v>
      </c>
      <c r="D12" s="46"/>
      <c r="E12" s="47"/>
      <c r="F12" s="48"/>
      <c r="G12" s="49"/>
      <c r="H12" s="67"/>
      <c r="I12" s="105"/>
      <c r="J12" s="105"/>
      <c r="K12" s="106"/>
      <c r="L12" s="115"/>
    </row>
    <row r="13" spans="1:12" s="8" customFormat="1" ht="48" customHeight="1">
      <c r="A13" s="88" t="s">
        <v>16</v>
      </c>
      <c r="B13" s="78"/>
      <c r="C13" s="44"/>
      <c r="D13" s="144" t="s">
        <v>32</v>
      </c>
      <c r="E13" s="10" t="s">
        <v>17</v>
      </c>
      <c r="F13" s="187" t="s">
        <v>101</v>
      </c>
      <c r="G13" s="191"/>
      <c r="H13" s="66" t="s">
        <v>13</v>
      </c>
      <c r="I13" s="18">
        <v>5</v>
      </c>
      <c r="J13" s="18">
        <v>10</v>
      </c>
      <c r="K13" s="104">
        <f>SUM(I13,J13)</f>
        <v>15</v>
      </c>
      <c r="L13" s="115"/>
    </row>
    <row r="14" spans="1:12" ht="48" customHeight="1">
      <c r="A14" s="88" t="s">
        <v>16</v>
      </c>
      <c r="B14" s="78"/>
      <c r="C14" s="44"/>
      <c r="D14" s="43" t="s">
        <v>32</v>
      </c>
      <c r="E14" s="10" t="s">
        <v>30</v>
      </c>
      <c r="F14" s="194" t="s">
        <v>102</v>
      </c>
      <c r="G14" s="195"/>
      <c r="H14" s="66" t="s">
        <v>14</v>
      </c>
      <c r="I14" s="18">
        <v>5</v>
      </c>
      <c r="J14" s="18"/>
      <c r="K14" s="104">
        <f>SUM(I14,J14)</f>
        <v>5</v>
      </c>
      <c r="L14" s="115"/>
    </row>
    <row r="15" spans="1:12" s="8" customFormat="1" ht="18.75" customHeight="1">
      <c r="A15" s="88"/>
      <c r="B15" s="78"/>
      <c r="C15" s="45" t="s">
        <v>29</v>
      </c>
      <c r="D15" s="101"/>
      <c r="E15" s="10"/>
      <c r="F15" s="99"/>
      <c r="G15" s="100"/>
      <c r="H15" s="66"/>
      <c r="I15" s="18"/>
      <c r="J15" s="18"/>
      <c r="K15" s="104"/>
      <c r="L15" s="115"/>
    </row>
    <row r="16" spans="1:12" s="8" customFormat="1" ht="49.5" customHeight="1">
      <c r="A16" s="88" t="s">
        <v>21</v>
      </c>
      <c r="B16" s="78"/>
      <c r="C16" s="44"/>
      <c r="D16" s="43" t="s">
        <v>32</v>
      </c>
      <c r="E16" s="10" t="s">
        <v>33</v>
      </c>
      <c r="F16" s="187" t="s">
        <v>64</v>
      </c>
      <c r="G16" s="188"/>
      <c r="H16" s="66" t="s">
        <v>13</v>
      </c>
      <c r="I16" s="18">
        <v>5</v>
      </c>
      <c r="J16" s="18">
        <v>5</v>
      </c>
      <c r="K16" s="104">
        <f>SUM(I16,J16)</f>
        <v>10</v>
      </c>
      <c r="L16" s="115"/>
    </row>
    <row r="17" spans="1:12" s="8" customFormat="1" ht="19.5" customHeight="1">
      <c r="A17" s="111"/>
      <c r="B17" s="50" t="s">
        <v>35</v>
      </c>
      <c r="C17" s="19"/>
      <c r="D17" s="50"/>
      <c r="E17" s="50"/>
      <c r="F17" s="51"/>
      <c r="G17" s="52"/>
      <c r="H17" s="68"/>
      <c r="I17" s="108">
        <f>SUBTOTAL(9,I18:I25)</f>
        <v>12</v>
      </c>
      <c r="J17" s="108">
        <f>SUBTOTAL(9,J18:J25)</f>
        <v>10</v>
      </c>
      <c r="K17" s="109">
        <f>SUBTOTAL(9,K18:K25)</f>
        <v>22</v>
      </c>
      <c r="L17" s="115"/>
    </row>
    <row r="18" spans="1:12" s="13" customFormat="1" ht="19.5" customHeight="1">
      <c r="A18" s="87"/>
      <c r="B18" s="78"/>
      <c r="C18" s="141" t="s">
        <v>58</v>
      </c>
      <c r="D18" s="53"/>
      <c r="E18" s="54"/>
      <c r="F18" s="55"/>
      <c r="G18" s="56"/>
      <c r="H18" s="65"/>
      <c r="I18" s="103"/>
      <c r="J18" s="103"/>
      <c r="K18" s="107"/>
      <c r="L18" s="115"/>
    </row>
    <row r="19" spans="1:12" ht="48" customHeight="1">
      <c r="A19" s="86"/>
      <c r="B19" s="78"/>
      <c r="C19" s="44"/>
      <c r="D19" s="43"/>
      <c r="E19" s="10" t="s">
        <v>18</v>
      </c>
      <c r="F19" s="189" t="s">
        <v>90</v>
      </c>
      <c r="G19" s="190"/>
      <c r="H19" s="70"/>
      <c r="I19" s="18"/>
      <c r="J19" s="18">
        <v>4</v>
      </c>
      <c r="K19" s="104">
        <f>SUM(I19,J19)</f>
        <v>4</v>
      </c>
      <c r="L19" s="115"/>
    </row>
    <row r="20" spans="1:12" s="13" customFormat="1" ht="19.5" customHeight="1">
      <c r="A20" s="87"/>
      <c r="B20" s="85"/>
      <c r="C20" s="142" t="s">
        <v>59</v>
      </c>
      <c r="D20" s="58"/>
      <c r="E20" s="58"/>
      <c r="F20" s="36"/>
      <c r="G20" s="59"/>
      <c r="H20" s="69"/>
      <c r="I20" s="103"/>
      <c r="J20" s="110"/>
      <c r="K20" s="107"/>
      <c r="L20" s="115"/>
    </row>
    <row r="21" spans="1:12" ht="48" customHeight="1">
      <c r="A21" s="86"/>
      <c r="B21" s="85"/>
      <c r="C21" s="57"/>
      <c r="D21" s="43" t="s">
        <v>32</v>
      </c>
      <c r="E21" s="11" t="s">
        <v>36</v>
      </c>
      <c r="F21" s="187" t="s">
        <v>57</v>
      </c>
      <c r="G21" s="191"/>
      <c r="H21" s="70" t="s">
        <v>14</v>
      </c>
      <c r="I21" s="18">
        <v>6</v>
      </c>
      <c r="J21" s="18"/>
      <c r="K21" s="104">
        <f>SUM(I21,J21)</f>
        <v>6</v>
      </c>
      <c r="L21" s="115"/>
    </row>
    <row r="22" spans="1:12" ht="48" customHeight="1">
      <c r="A22" s="86"/>
      <c r="B22" s="85"/>
      <c r="C22" s="57"/>
      <c r="D22" s="43"/>
      <c r="E22" s="11" t="s">
        <v>20</v>
      </c>
      <c r="F22" s="187" t="s">
        <v>65</v>
      </c>
      <c r="G22" s="191"/>
      <c r="H22" s="70"/>
      <c r="I22" s="18"/>
      <c r="J22" s="18">
        <v>3</v>
      </c>
      <c r="K22" s="104">
        <f>SUM(I22,J22)</f>
        <v>3</v>
      </c>
      <c r="L22" s="115"/>
    </row>
    <row r="23" spans="1:12" ht="48" customHeight="1">
      <c r="A23" s="148"/>
      <c r="B23" s="85"/>
      <c r="C23" s="57"/>
      <c r="D23" s="43" t="s">
        <v>32</v>
      </c>
      <c r="E23" s="11" t="s">
        <v>51</v>
      </c>
      <c r="F23" s="187" t="s">
        <v>52</v>
      </c>
      <c r="G23" s="191"/>
      <c r="H23" s="70" t="s">
        <v>13</v>
      </c>
      <c r="I23" s="18">
        <v>6</v>
      </c>
      <c r="J23" s="18"/>
      <c r="K23" s="104">
        <f>SUM(I23,J23)</f>
        <v>6</v>
      </c>
      <c r="L23" s="115"/>
    </row>
    <row r="24" spans="1:12" s="13" customFormat="1" ht="19.5" customHeight="1">
      <c r="A24" s="87"/>
      <c r="B24" s="78"/>
      <c r="C24" s="159" t="s">
        <v>107</v>
      </c>
      <c r="D24" s="53"/>
      <c r="E24" s="54"/>
      <c r="F24" s="55"/>
      <c r="G24" s="56"/>
      <c r="H24" s="65"/>
      <c r="I24" s="103"/>
      <c r="J24" s="103"/>
      <c r="K24" s="107"/>
      <c r="L24" s="115"/>
    </row>
    <row r="25" spans="1:12" ht="48" customHeight="1">
      <c r="A25" s="86"/>
      <c r="B25" s="78"/>
      <c r="C25" s="44"/>
      <c r="D25" s="43"/>
      <c r="E25" s="10" t="s">
        <v>66</v>
      </c>
      <c r="F25" s="189" t="s">
        <v>67</v>
      </c>
      <c r="G25" s="190"/>
      <c r="H25" s="70"/>
      <c r="I25" s="18"/>
      <c r="J25" s="18">
        <v>3</v>
      </c>
      <c r="K25" s="104">
        <f>SUM(I25,J25)</f>
        <v>3</v>
      </c>
      <c r="L25" s="115"/>
    </row>
    <row r="26" spans="1:12" s="8" customFormat="1" ht="19.5" customHeight="1">
      <c r="A26" s="111"/>
      <c r="B26" s="50" t="s">
        <v>37</v>
      </c>
      <c r="C26" s="19"/>
      <c r="D26" s="50"/>
      <c r="E26" s="50"/>
      <c r="F26" s="51"/>
      <c r="G26" s="52"/>
      <c r="H26" s="68"/>
      <c r="I26" s="108">
        <f>SUBTOTAL(9,I27:I31)</f>
        <v>8</v>
      </c>
      <c r="J26" s="108">
        <f>SUBTOTAL(9,J27:J31)</f>
        <v>10</v>
      </c>
      <c r="K26" s="109">
        <f>SUBTOTAL(9,K27:K31)</f>
        <v>18</v>
      </c>
      <c r="L26" s="115"/>
    </row>
    <row r="27" spans="1:12" s="13" customFormat="1" ht="19.5" customHeight="1">
      <c r="A27" s="87"/>
      <c r="B27" s="78"/>
      <c r="C27" s="141" t="s">
        <v>103</v>
      </c>
      <c r="D27" s="53"/>
      <c r="E27" s="54"/>
      <c r="F27" s="55"/>
      <c r="G27" s="56"/>
      <c r="H27" s="65"/>
      <c r="I27" s="103"/>
      <c r="J27" s="103"/>
      <c r="K27" s="107"/>
      <c r="L27" s="115"/>
    </row>
    <row r="28" spans="1:12" ht="48" customHeight="1">
      <c r="A28" s="86"/>
      <c r="B28" s="78"/>
      <c r="C28" s="44"/>
      <c r="D28" s="43"/>
      <c r="E28" s="10" t="s">
        <v>38</v>
      </c>
      <c r="F28" s="189" t="s">
        <v>89</v>
      </c>
      <c r="G28" s="190"/>
      <c r="H28" s="70"/>
      <c r="I28" s="18"/>
      <c r="J28" s="18">
        <v>5</v>
      </c>
      <c r="K28" s="104">
        <f>SUM(I28,J28)</f>
        <v>5</v>
      </c>
      <c r="L28" s="115"/>
    </row>
    <row r="29" spans="1:12" s="13" customFormat="1" ht="19.5" customHeight="1">
      <c r="A29" s="87"/>
      <c r="B29" s="85"/>
      <c r="C29" s="142" t="s">
        <v>104</v>
      </c>
      <c r="D29" s="58"/>
      <c r="E29" s="58"/>
      <c r="F29" s="36"/>
      <c r="G29" s="59"/>
      <c r="H29" s="69"/>
      <c r="I29" s="103"/>
      <c r="J29" s="110"/>
      <c r="K29" s="107"/>
      <c r="L29" s="115"/>
    </row>
    <row r="30" spans="1:12" ht="48" customHeight="1">
      <c r="A30" s="86"/>
      <c r="B30" s="85"/>
      <c r="C30" s="57"/>
      <c r="D30" s="43" t="s">
        <v>68</v>
      </c>
      <c r="E30" s="11" t="s">
        <v>39</v>
      </c>
      <c r="F30" s="187" t="s">
        <v>105</v>
      </c>
      <c r="G30" s="191"/>
      <c r="H30" s="70" t="s">
        <v>110</v>
      </c>
      <c r="I30" s="18">
        <v>8</v>
      </c>
      <c r="J30" s="18"/>
      <c r="K30" s="104">
        <f>SUM(I30,J30)</f>
        <v>8</v>
      </c>
      <c r="L30" s="115"/>
    </row>
    <row r="31" spans="1:12" ht="48" customHeight="1">
      <c r="A31" s="86"/>
      <c r="B31" s="85"/>
      <c r="C31" s="57"/>
      <c r="D31" s="43"/>
      <c r="E31" s="11" t="s">
        <v>69</v>
      </c>
      <c r="F31" s="187" t="s">
        <v>106</v>
      </c>
      <c r="G31" s="191"/>
      <c r="H31" s="70"/>
      <c r="I31" s="18"/>
      <c r="J31" s="18">
        <v>5</v>
      </c>
      <c r="K31" s="104">
        <f>SUM(I31,J31)</f>
        <v>5</v>
      </c>
      <c r="L31" s="115"/>
    </row>
    <row r="32" spans="1:12" ht="19.5" customHeight="1">
      <c r="A32" s="86"/>
      <c r="B32" s="50" t="s">
        <v>40</v>
      </c>
      <c r="C32" s="19"/>
      <c r="D32" s="50"/>
      <c r="E32" s="50"/>
      <c r="F32" s="51"/>
      <c r="G32" s="52"/>
      <c r="H32" s="68"/>
      <c r="I32" s="108">
        <f>SUBTOTAL(9,I33:I34)</f>
        <v>0</v>
      </c>
      <c r="J32" s="108">
        <f>SUBTOTAL(9,J33:J34)</f>
        <v>5</v>
      </c>
      <c r="K32" s="109">
        <f>SUBTOTAL(9,K33:K34)</f>
        <v>5</v>
      </c>
      <c r="L32" s="115"/>
    </row>
    <row r="33" spans="1:12" ht="19.5" customHeight="1">
      <c r="A33" s="86"/>
      <c r="B33" s="78"/>
      <c r="C33" s="141" t="s">
        <v>41</v>
      </c>
      <c r="D33" s="53"/>
      <c r="E33" s="54"/>
      <c r="F33" s="55"/>
      <c r="G33" s="56"/>
      <c r="H33" s="65"/>
      <c r="I33" s="103"/>
      <c r="J33" s="103"/>
      <c r="K33" s="107"/>
      <c r="L33" s="115"/>
    </row>
    <row r="34" spans="1:12" ht="234" customHeight="1">
      <c r="A34" s="86"/>
      <c r="B34" s="78"/>
      <c r="C34" s="44"/>
      <c r="D34" s="43"/>
      <c r="E34" s="10" t="s">
        <v>42</v>
      </c>
      <c r="F34" s="174" t="s">
        <v>108</v>
      </c>
      <c r="G34" s="175"/>
      <c r="H34" s="70"/>
      <c r="I34" s="18"/>
      <c r="J34" s="18">
        <v>5</v>
      </c>
      <c r="K34" s="104">
        <v>5</v>
      </c>
      <c r="L34" s="115"/>
    </row>
    <row r="35" spans="1:12" ht="19.5" customHeight="1">
      <c r="A35" s="86"/>
      <c r="B35" s="50" t="s">
        <v>70</v>
      </c>
      <c r="C35" s="19"/>
      <c r="D35" s="50"/>
      <c r="E35" s="50"/>
      <c r="F35" s="51"/>
      <c r="G35" s="52"/>
      <c r="H35" s="68"/>
      <c r="I35" s="108">
        <f>SUBTOTAL(9,I36:I37)</f>
        <v>0</v>
      </c>
      <c r="J35" s="108">
        <f>SUBTOTAL(9,J36:J37)</f>
        <v>5</v>
      </c>
      <c r="K35" s="109">
        <f>SUBTOTAL(9,K36:K37)</f>
        <v>5</v>
      </c>
      <c r="L35" s="115"/>
    </row>
    <row r="36" spans="1:12" ht="19.5" customHeight="1">
      <c r="A36" s="86"/>
      <c r="B36" s="78"/>
      <c r="C36" s="141" t="s">
        <v>71</v>
      </c>
      <c r="D36" s="53"/>
      <c r="E36" s="54"/>
      <c r="F36" s="55"/>
      <c r="G36" s="56"/>
      <c r="H36" s="65"/>
      <c r="I36" s="103"/>
      <c r="J36" s="103"/>
      <c r="K36" s="107"/>
      <c r="L36" s="115"/>
    </row>
    <row r="37" spans="1:12" ht="234" customHeight="1" thickBot="1">
      <c r="A37" s="86"/>
      <c r="B37" s="78"/>
      <c r="C37" s="44"/>
      <c r="D37" s="43"/>
      <c r="E37" s="10"/>
      <c r="F37" s="174" t="s">
        <v>86</v>
      </c>
      <c r="G37" s="175"/>
      <c r="H37" s="70"/>
      <c r="I37" s="18"/>
      <c r="J37" s="18">
        <v>5</v>
      </c>
      <c r="K37" s="104">
        <v>5</v>
      </c>
      <c r="L37" s="115"/>
    </row>
    <row r="38" spans="1:12" s="8" customFormat="1" ht="22.5" customHeight="1" thickBot="1" thickTop="1">
      <c r="A38" s="72"/>
      <c r="B38" s="185"/>
      <c r="C38" s="185"/>
      <c r="D38" s="185"/>
      <c r="E38" s="185"/>
      <c r="F38" s="185"/>
      <c r="G38" s="186"/>
      <c r="H38" s="71"/>
      <c r="I38" s="139">
        <f>SUBTOTAL(9,I8:I37)</f>
        <v>45</v>
      </c>
      <c r="J38" s="139">
        <f>SUBTOTAL(9,J8:J37)</f>
        <v>55</v>
      </c>
      <c r="K38" s="140">
        <f>SUBTOTAL(9,K8:K37)</f>
        <v>100</v>
      </c>
      <c r="L38" s="116"/>
    </row>
    <row r="39" ht="28.5" customHeight="1" thickBot="1"/>
    <row r="40" spans="2:11" ht="28.5" customHeight="1">
      <c r="B40" s="176" t="s">
        <v>12</v>
      </c>
      <c r="C40" s="177"/>
      <c r="D40" s="177"/>
      <c r="E40" s="177"/>
      <c r="F40" s="177"/>
      <c r="G40" s="177"/>
      <c r="H40" s="178"/>
      <c r="I40" s="149" t="s">
        <v>0</v>
      </c>
      <c r="J40" s="149" t="s">
        <v>1</v>
      </c>
      <c r="K40" s="150" t="s">
        <v>2</v>
      </c>
    </row>
    <row r="41" spans="2:11" ht="19.5" customHeight="1">
      <c r="B41" s="179" t="s">
        <v>60</v>
      </c>
      <c r="C41" s="180"/>
      <c r="D41" s="180"/>
      <c r="E41" s="180"/>
      <c r="F41" s="180"/>
      <c r="G41" s="180"/>
      <c r="H41" s="181"/>
      <c r="I41" s="151">
        <f>I8</f>
        <v>25</v>
      </c>
      <c r="J41" s="151">
        <f>J8</f>
        <v>25</v>
      </c>
      <c r="K41" s="152">
        <f>K8</f>
        <v>50</v>
      </c>
    </row>
    <row r="42" spans="2:11" ht="19.5" customHeight="1">
      <c r="B42" s="179" t="s">
        <v>54</v>
      </c>
      <c r="C42" s="180"/>
      <c r="D42" s="180"/>
      <c r="E42" s="180"/>
      <c r="F42" s="180"/>
      <c r="G42" s="180"/>
      <c r="H42" s="181"/>
      <c r="I42" s="151">
        <f>I17</f>
        <v>12</v>
      </c>
      <c r="J42" s="151">
        <f>J17</f>
        <v>10</v>
      </c>
      <c r="K42" s="152">
        <f>K17</f>
        <v>22</v>
      </c>
    </row>
    <row r="43" spans="2:11" ht="19.5" customHeight="1">
      <c r="B43" s="179" t="s">
        <v>55</v>
      </c>
      <c r="C43" s="180"/>
      <c r="D43" s="180"/>
      <c r="E43" s="180"/>
      <c r="F43" s="180"/>
      <c r="G43" s="180"/>
      <c r="H43" s="181"/>
      <c r="I43" s="151">
        <f>I26</f>
        <v>8</v>
      </c>
      <c r="J43" s="151">
        <f>J26</f>
        <v>10</v>
      </c>
      <c r="K43" s="152">
        <f>K26</f>
        <v>18</v>
      </c>
    </row>
    <row r="44" spans="2:11" ht="19.5" customHeight="1">
      <c r="B44" s="179" t="s">
        <v>56</v>
      </c>
      <c r="C44" s="180"/>
      <c r="D44" s="180"/>
      <c r="E44" s="180"/>
      <c r="F44" s="180"/>
      <c r="G44" s="180"/>
      <c r="H44" s="181"/>
      <c r="I44" s="151">
        <f>I32</f>
        <v>0</v>
      </c>
      <c r="J44" s="151">
        <f>J32</f>
        <v>5</v>
      </c>
      <c r="K44" s="152">
        <f>I44+J44</f>
        <v>5</v>
      </c>
    </row>
    <row r="45" spans="2:11" ht="19.5" customHeight="1" thickBot="1">
      <c r="B45" s="163" t="s">
        <v>72</v>
      </c>
      <c r="C45" s="156"/>
      <c r="D45" s="156"/>
      <c r="E45" s="156"/>
      <c r="F45" s="156"/>
      <c r="G45" s="156"/>
      <c r="H45" s="164"/>
      <c r="I45" s="151">
        <f>I35</f>
        <v>0</v>
      </c>
      <c r="J45" s="151">
        <f>J35</f>
        <v>5</v>
      </c>
      <c r="K45" s="152">
        <f>I45+J45</f>
        <v>5</v>
      </c>
    </row>
    <row r="46" spans="2:11" ht="19.5" customHeight="1" thickBot="1" thickTop="1">
      <c r="B46" s="182" t="s">
        <v>53</v>
      </c>
      <c r="C46" s="183"/>
      <c r="D46" s="183"/>
      <c r="E46" s="183"/>
      <c r="F46" s="183"/>
      <c r="G46" s="183"/>
      <c r="H46" s="184"/>
      <c r="I46" s="153">
        <f>SUM(I41:I45)</f>
        <v>45</v>
      </c>
      <c r="J46" s="153">
        <f>SUM(J41:J45)</f>
        <v>55</v>
      </c>
      <c r="K46" s="154">
        <f>SUM(K41:K45)</f>
        <v>100</v>
      </c>
    </row>
    <row r="47" spans="2:11" ht="24.75" customHeight="1">
      <c r="B47" s="155"/>
      <c r="C47" s="156"/>
      <c r="D47" s="156"/>
      <c r="E47" s="156"/>
      <c r="F47" s="156"/>
      <c r="G47" s="156"/>
      <c r="H47" s="156"/>
      <c r="I47" s="157"/>
      <c r="J47" s="157"/>
      <c r="K47" s="157"/>
    </row>
    <row r="48" spans="9:13" ht="15" customHeight="1">
      <c r="I48" s="2" t="s">
        <v>23</v>
      </c>
      <c r="K48" s="2" t="s">
        <v>22</v>
      </c>
      <c r="M48" s="2" t="s">
        <v>24</v>
      </c>
    </row>
    <row r="49" spans="9:13" ht="14.25">
      <c r="I49" s="90">
        <f>SUMIF($A$9:$A$22,"●",$K$9:$K$23)</f>
        <v>50</v>
      </c>
      <c r="J49" s="90" t="s">
        <v>25</v>
      </c>
      <c r="K49" s="117">
        <f>K38-I49</f>
        <v>50</v>
      </c>
      <c r="L49" s="113" t="s">
        <v>26</v>
      </c>
      <c r="M49" s="117">
        <f>I49+K49</f>
        <v>100</v>
      </c>
    </row>
    <row r="50" ht="12.75">
      <c r="I50" s="2"/>
    </row>
    <row r="51" spans="9:11" ht="12.75">
      <c r="I51" s="2"/>
      <c r="K51" s="2" t="s">
        <v>27</v>
      </c>
    </row>
    <row r="52" spans="9:12" ht="12.75">
      <c r="I52" s="2"/>
      <c r="K52" s="117">
        <f>K38+K49</f>
        <v>150</v>
      </c>
      <c r="L52" s="113"/>
    </row>
    <row r="53" ht="12.75">
      <c r="I53" s="2"/>
    </row>
    <row r="54" ht="12.75">
      <c r="G54" s="2" t="s">
        <v>28</v>
      </c>
    </row>
    <row r="55" ht="21.75" customHeight="1">
      <c r="K55" s="118">
        <f>K49/K52</f>
        <v>0.3333333333333333</v>
      </c>
    </row>
  </sheetData>
  <sheetProtection/>
  <mergeCells count="24">
    <mergeCell ref="F31:G31"/>
    <mergeCell ref="A1:K1"/>
    <mergeCell ref="F10:G10"/>
    <mergeCell ref="F21:G21"/>
    <mergeCell ref="F14:G14"/>
    <mergeCell ref="B3:G3"/>
    <mergeCell ref="F13:G13"/>
    <mergeCell ref="F11:G11"/>
    <mergeCell ref="B46:H46"/>
    <mergeCell ref="B38:G38"/>
    <mergeCell ref="F16:G16"/>
    <mergeCell ref="F19:G19"/>
    <mergeCell ref="F22:G22"/>
    <mergeCell ref="F28:G28"/>
    <mergeCell ref="F30:G30"/>
    <mergeCell ref="F34:G34"/>
    <mergeCell ref="F23:G23"/>
    <mergeCell ref="F25:G25"/>
    <mergeCell ref="F37:G37"/>
    <mergeCell ref="B40:H40"/>
    <mergeCell ref="B41:H41"/>
    <mergeCell ref="B42:H42"/>
    <mergeCell ref="B43:H43"/>
    <mergeCell ref="B44:H44"/>
  </mergeCells>
  <printOptions horizontalCentered="1"/>
  <pageMargins left="0.3937007874015748" right="0.3937007874015748" top="0.52" bottom="0.46" header="0.2755905511811024" footer="0.2755905511811024"/>
  <pageSetup fitToHeight="1" fitToWidth="1" horizontalDpi="600" verticalDpi="600" orientation="portrait" paperSize="9" scale="52" r:id="rId2"/>
  <headerFooter alignWithMargins="0">
    <oddHeader>&amp;R&amp;"ＭＳ ゴシック,太字"&amp;12別紙１</oddHeader>
  </headerFooter>
  <drawing r:id="rId1"/>
</worksheet>
</file>

<file path=xl/worksheets/sheet2.xml><?xml version="1.0" encoding="utf-8"?>
<worksheet xmlns="http://schemas.openxmlformats.org/spreadsheetml/2006/main" xmlns:r="http://schemas.openxmlformats.org/officeDocument/2006/relationships">
  <sheetPr>
    <tabColor indexed="14"/>
  </sheetPr>
  <dimension ref="A1:K45"/>
  <sheetViews>
    <sheetView showGridLines="0" tabSelected="1" zoomScaleSheetLayoutView="100" workbookViewId="0" topLeftCell="A10">
      <selection activeCell="D23" sqref="D23"/>
    </sheetView>
  </sheetViews>
  <sheetFormatPr defaultColWidth="9" defaultRowHeight="14.25"/>
  <cols>
    <col min="1" max="1" width="1.203125" style="8" customWidth="1"/>
    <col min="2" max="2" width="1.203125" style="13" customWidth="1"/>
    <col min="3" max="3" width="2.69921875" style="2" customWidth="1"/>
    <col min="4" max="4" width="7.3984375" style="2" customWidth="1"/>
    <col min="5" max="5" width="38.69921875" style="2" customWidth="1"/>
    <col min="6" max="6" width="9.3984375" style="2" customWidth="1"/>
    <col min="7" max="7" width="8.796875" style="2" customWidth="1"/>
    <col min="8" max="8" width="8.796875" style="13" customWidth="1"/>
    <col min="9" max="10" width="8.796875" style="2" customWidth="1"/>
    <col min="11" max="16384" width="9" style="2" customWidth="1"/>
  </cols>
  <sheetData>
    <row r="1" spans="1:10" ht="24.75" customHeight="1" thickBot="1">
      <c r="A1" s="243" t="s">
        <v>11</v>
      </c>
      <c r="B1" s="243"/>
      <c r="C1" s="243"/>
      <c r="D1" s="243"/>
      <c r="E1" s="243"/>
      <c r="F1" s="243"/>
      <c r="G1" s="243"/>
      <c r="H1" s="243"/>
      <c r="I1" s="243"/>
      <c r="J1" s="243"/>
    </row>
    <row r="2" spans="1:10" ht="24.75" customHeight="1" thickBot="1">
      <c r="A2" s="244" t="s">
        <v>12</v>
      </c>
      <c r="B2" s="245"/>
      <c r="C2" s="245"/>
      <c r="D2" s="245"/>
      <c r="E2" s="245"/>
      <c r="F2" s="246"/>
      <c r="G2" s="250" t="s">
        <v>3</v>
      </c>
      <c r="H2" s="250"/>
      <c r="I2" s="250"/>
      <c r="J2" s="251"/>
    </row>
    <row r="3" spans="1:10" s="17" customFormat="1" ht="21.75" customHeight="1" thickBot="1">
      <c r="A3" s="247"/>
      <c r="B3" s="248"/>
      <c r="C3" s="248"/>
      <c r="D3" s="248"/>
      <c r="E3" s="248"/>
      <c r="F3" s="249"/>
      <c r="G3" s="92" t="s">
        <v>4</v>
      </c>
      <c r="H3" s="102" t="s">
        <v>5</v>
      </c>
      <c r="I3" s="94" t="s">
        <v>6</v>
      </c>
      <c r="J3" s="93" t="s">
        <v>19</v>
      </c>
    </row>
    <row r="4" spans="1:10" ht="21.75" customHeight="1">
      <c r="A4" s="95" t="str">
        <f>'評価項目一覧'!B8</f>
        <v>１ 業務の実施方針</v>
      </c>
      <c r="B4" s="31"/>
      <c r="C4" s="32"/>
      <c r="D4" s="32"/>
      <c r="E4" s="33"/>
      <c r="F4" s="119"/>
      <c r="G4" s="123">
        <f>SUBTOTAL(9,G6:G10)</f>
        <v>25</v>
      </c>
      <c r="H4" s="130">
        <f>SUBTOTAL(9,H6:H10)</f>
        <v>15</v>
      </c>
      <c r="I4" s="130">
        <f>SUBTOTAL(9,I6:I10)</f>
        <v>5</v>
      </c>
      <c r="J4" s="131">
        <f>SUBTOTAL(9,J6:J10)</f>
        <v>0</v>
      </c>
    </row>
    <row r="5" spans="1:10" ht="21.75" customHeight="1">
      <c r="A5" s="96"/>
      <c r="B5" s="35" t="str">
        <f>'評価項目一覧'!C9</f>
        <v>１－１　業務内容の妥当性、独創性</v>
      </c>
      <c r="C5" s="9"/>
      <c r="D5" s="4"/>
      <c r="E5" s="36"/>
      <c r="F5" s="120"/>
      <c r="G5" s="124"/>
      <c r="H5" s="132"/>
      <c r="I5" s="132"/>
      <c r="J5" s="133"/>
    </row>
    <row r="6" spans="1:10" ht="44.25" customHeight="1">
      <c r="A6" s="96"/>
      <c r="B6" s="91"/>
      <c r="C6" s="144" t="s">
        <v>68</v>
      </c>
      <c r="D6" s="10" t="s">
        <v>75</v>
      </c>
      <c r="E6" s="187" t="s">
        <v>73</v>
      </c>
      <c r="F6" s="216"/>
      <c r="G6" s="125">
        <v>10</v>
      </c>
      <c r="H6" s="134">
        <v>6</v>
      </c>
      <c r="I6" s="134">
        <v>2</v>
      </c>
      <c r="J6" s="135">
        <v>0</v>
      </c>
    </row>
    <row r="7" spans="1:10" s="8" customFormat="1" ht="21.75" customHeight="1">
      <c r="A7" s="96"/>
      <c r="B7" s="45" t="str">
        <f>'評価項目一覧'!C12</f>
        <v>１－２　事業実施方法の妥当性、独創性</v>
      </c>
      <c r="C7" s="46"/>
      <c r="D7" s="47"/>
      <c r="E7" s="48"/>
      <c r="F7" s="121"/>
      <c r="G7" s="126"/>
      <c r="H7" s="134"/>
      <c r="I7" s="134"/>
      <c r="J7" s="135"/>
    </row>
    <row r="8" spans="1:10" s="8" customFormat="1" ht="44.25" customHeight="1">
      <c r="A8" s="96"/>
      <c r="B8" s="44"/>
      <c r="C8" s="144" t="s">
        <v>32</v>
      </c>
      <c r="D8" s="10" t="s">
        <v>17</v>
      </c>
      <c r="E8" s="187" t="s">
        <v>74</v>
      </c>
      <c r="F8" s="216"/>
      <c r="G8" s="125">
        <v>10</v>
      </c>
      <c r="H8" s="134">
        <v>6</v>
      </c>
      <c r="I8" s="134">
        <v>2</v>
      </c>
      <c r="J8" s="135">
        <v>0</v>
      </c>
    </row>
    <row r="9" spans="1:10" s="8" customFormat="1" ht="21.75" customHeight="1">
      <c r="A9" s="96"/>
      <c r="B9" s="45" t="str">
        <f>'評価項目一覧'!C15</f>
        <v>１－３　作業計画の妥当性、効率性</v>
      </c>
      <c r="C9" s="46"/>
      <c r="D9" s="47"/>
      <c r="E9" s="48"/>
      <c r="F9" s="121"/>
      <c r="G9" s="126"/>
      <c r="H9" s="134"/>
      <c r="I9" s="134"/>
      <c r="J9" s="135"/>
    </row>
    <row r="10" spans="1:10" s="8" customFormat="1" ht="44.25" customHeight="1">
      <c r="A10" s="96"/>
      <c r="B10" s="44"/>
      <c r="C10" s="144" t="s">
        <v>32</v>
      </c>
      <c r="D10" s="10" t="s">
        <v>33</v>
      </c>
      <c r="E10" s="187" t="s">
        <v>76</v>
      </c>
      <c r="F10" s="216"/>
      <c r="G10" s="125">
        <v>5</v>
      </c>
      <c r="H10" s="134">
        <f>I10*3</f>
        <v>3</v>
      </c>
      <c r="I10" s="134">
        <f>G10/5</f>
        <v>1</v>
      </c>
      <c r="J10" s="135">
        <v>0</v>
      </c>
    </row>
    <row r="11" spans="1:10" s="13" customFormat="1" ht="21.75" customHeight="1">
      <c r="A11" s="97" t="str">
        <f>'評価項目一覧'!B17</f>
        <v>２ 組織の経験・能力</v>
      </c>
      <c r="B11" s="19"/>
      <c r="C11" s="50"/>
      <c r="D11" s="50"/>
      <c r="E11" s="51"/>
      <c r="F11" s="122"/>
      <c r="G11" s="127">
        <f>SUBTOTAL(9,G12:G17)</f>
        <v>10</v>
      </c>
      <c r="H11" s="128">
        <f>SUBTOTAL(9,H12:H17)</f>
        <v>6</v>
      </c>
      <c r="I11" s="128">
        <f>SUBTOTAL(9,I12:I17)</f>
        <v>3</v>
      </c>
      <c r="J11" s="129">
        <f>SUBTOTAL(9,J12:J17)</f>
        <v>0</v>
      </c>
    </row>
    <row r="12" spans="1:10" ht="21.75" customHeight="1">
      <c r="A12" s="96"/>
      <c r="B12" s="141" t="str">
        <f>'評価項目一覧'!C18</f>
        <v>２－１　組織の類似事業の経験</v>
      </c>
      <c r="C12" s="53"/>
      <c r="D12" s="53"/>
      <c r="E12" s="145"/>
      <c r="F12" s="146"/>
      <c r="G12" s="147"/>
      <c r="H12" s="132"/>
      <c r="I12" s="147"/>
      <c r="J12" s="133"/>
    </row>
    <row r="13" spans="1:10" ht="44.25" customHeight="1">
      <c r="A13" s="96"/>
      <c r="B13" s="44"/>
      <c r="C13" s="43"/>
      <c r="D13" s="10" t="s">
        <v>18</v>
      </c>
      <c r="E13" s="194" t="s">
        <v>77</v>
      </c>
      <c r="F13" s="242"/>
      <c r="G13" s="125">
        <f>'評価項目一覧'!J19</f>
        <v>4</v>
      </c>
      <c r="H13" s="134">
        <v>2</v>
      </c>
      <c r="I13" s="134">
        <v>1</v>
      </c>
      <c r="J13" s="135">
        <v>0</v>
      </c>
    </row>
    <row r="14" spans="1:10" ht="21.75" customHeight="1">
      <c r="A14" s="98"/>
      <c r="B14" s="142" t="str">
        <f>'評価項目一覧'!C20</f>
        <v>２－２　組織の事業実施能力</v>
      </c>
      <c r="C14" s="58"/>
      <c r="D14" s="58"/>
      <c r="E14" s="36"/>
      <c r="F14" s="120"/>
      <c r="G14" s="143"/>
      <c r="H14" s="134"/>
      <c r="I14" s="134"/>
      <c r="J14" s="136"/>
    </row>
    <row r="15" spans="1:10" ht="44.25" customHeight="1">
      <c r="A15" s="98"/>
      <c r="B15" s="57"/>
      <c r="C15" s="43"/>
      <c r="D15" s="11" t="s">
        <v>31</v>
      </c>
      <c r="E15" s="187" t="s">
        <v>78</v>
      </c>
      <c r="F15" s="216"/>
      <c r="G15" s="143">
        <f>'評価項目一覧'!J22</f>
        <v>3</v>
      </c>
      <c r="H15" s="134">
        <v>2</v>
      </c>
      <c r="I15" s="134">
        <v>1</v>
      </c>
      <c r="J15" s="136">
        <v>0</v>
      </c>
    </row>
    <row r="16" spans="1:10" ht="21.75" customHeight="1">
      <c r="A16" s="98"/>
      <c r="B16" s="142" t="str">
        <f>'評価項目一覧'!C24</f>
        <v>２－３　業務に当たってのバックアップ体制</v>
      </c>
      <c r="C16" s="58"/>
      <c r="D16" s="58"/>
      <c r="E16" s="36"/>
      <c r="F16" s="120"/>
      <c r="G16" s="143"/>
      <c r="H16" s="134"/>
      <c r="I16" s="134"/>
      <c r="J16" s="136"/>
    </row>
    <row r="17" spans="1:10" ht="44.25" customHeight="1">
      <c r="A17" s="98"/>
      <c r="B17" s="57"/>
      <c r="C17" s="43"/>
      <c r="D17" s="11" t="s">
        <v>66</v>
      </c>
      <c r="E17" s="187" t="s">
        <v>79</v>
      </c>
      <c r="F17" s="216"/>
      <c r="G17" s="143">
        <v>3</v>
      </c>
      <c r="H17" s="134">
        <v>2</v>
      </c>
      <c r="I17" s="134">
        <v>1</v>
      </c>
      <c r="J17" s="136">
        <v>0</v>
      </c>
    </row>
    <row r="18" spans="1:10" s="13" customFormat="1" ht="21.75" customHeight="1">
      <c r="A18" s="97" t="str">
        <f>'評価項目一覧'!B26</f>
        <v>３ 業務従事予定者の経験・能力</v>
      </c>
      <c r="B18" s="19"/>
      <c r="C18" s="50"/>
      <c r="D18" s="50"/>
      <c r="E18" s="51"/>
      <c r="F18" s="122"/>
      <c r="G18" s="127">
        <f>SUBTOTAL(9,G19:G22)</f>
        <v>10</v>
      </c>
      <c r="H18" s="128">
        <f>SUBTOTAL(9,H19:H22)</f>
        <v>6</v>
      </c>
      <c r="I18" s="128">
        <f>SUBTOTAL(9,I19:I22)</f>
        <v>2</v>
      </c>
      <c r="J18" s="129">
        <v>0</v>
      </c>
    </row>
    <row r="19" spans="1:10" ht="21.75" customHeight="1">
      <c r="A19" s="96"/>
      <c r="B19" s="141" t="str">
        <f>'評価項目一覧'!C27</f>
        <v>３－１　業務従事予定者の類似事業の経験</v>
      </c>
      <c r="C19" s="53"/>
      <c r="D19" s="53"/>
      <c r="E19" s="145"/>
      <c r="F19" s="146"/>
      <c r="G19" s="147"/>
      <c r="H19" s="132"/>
      <c r="I19" s="147"/>
      <c r="J19" s="133"/>
    </row>
    <row r="20" spans="1:10" ht="44.25" customHeight="1">
      <c r="A20" s="96"/>
      <c r="B20" s="44"/>
      <c r="C20" s="43"/>
      <c r="D20" s="10" t="s">
        <v>38</v>
      </c>
      <c r="E20" s="194" t="s">
        <v>77</v>
      </c>
      <c r="F20" s="242"/>
      <c r="G20" s="125">
        <v>5</v>
      </c>
      <c r="H20" s="134">
        <v>3</v>
      </c>
      <c r="I20" s="134">
        <v>1</v>
      </c>
      <c r="J20" s="135">
        <v>0</v>
      </c>
    </row>
    <row r="21" spans="1:10" ht="21.75" customHeight="1">
      <c r="A21" s="98"/>
      <c r="B21" s="142" t="str">
        <f>'評価項目一覧'!C29</f>
        <v>３－２　業務従事予定者の事業内容に関する専門知識・適格性</v>
      </c>
      <c r="C21" s="58"/>
      <c r="D21" s="58"/>
      <c r="E21" s="36"/>
      <c r="F21" s="120"/>
      <c r="G21" s="143"/>
      <c r="H21" s="134"/>
      <c r="I21" s="134"/>
      <c r="J21" s="136"/>
    </row>
    <row r="22" spans="1:10" ht="44.25" customHeight="1">
      <c r="A22" s="98"/>
      <c r="B22" s="57"/>
      <c r="C22" s="43"/>
      <c r="D22" s="11" t="s">
        <v>69</v>
      </c>
      <c r="E22" s="187" t="s">
        <v>80</v>
      </c>
      <c r="F22" s="216"/>
      <c r="G22" s="125">
        <v>5</v>
      </c>
      <c r="H22" s="134">
        <v>3</v>
      </c>
      <c r="I22" s="134">
        <v>1</v>
      </c>
      <c r="J22" s="135">
        <v>0</v>
      </c>
    </row>
    <row r="23" spans="1:11" ht="19.5" customHeight="1">
      <c r="A23" s="97" t="str">
        <f>'評価項目一覧'!B32</f>
        <v>４ ワーク・ライフ・バランス等の推進に関する指標</v>
      </c>
      <c r="B23" s="19"/>
      <c r="C23" s="50"/>
      <c r="D23" s="50"/>
      <c r="E23" s="51"/>
      <c r="F23" s="51"/>
      <c r="G23" s="236"/>
      <c r="H23" s="237"/>
      <c r="I23" s="237"/>
      <c r="J23" s="238"/>
      <c r="K23" s="115"/>
    </row>
    <row r="24" spans="1:11" ht="19.5" customHeight="1">
      <c r="A24" s="96"/>
      <c r="B24" s="141" t="s">
        <v>41</v>
      </c>
      <c r="C24" s="53"/>
      <c r="D24" s="54"/>
      <c r="E24" s="55"/>
      <c r="F24" s="55"/>
      <c r="G24" s="239"/>
      <c r="H24" s="240"/>
      <c r="I24" s="240"/>
      <c r="J24" s="241"/>
      <c r="K24" s="115"/>
    </row>
    <row r="25" spans="1:11" ht="50.25" customHeight="1">
      <c r="A25" s="96"/>
      <c r="B25" s="141"/>
      <c r="C25" s="53"/>
      <c r="D25" s="203" t="s">
        <v>81</v>
      </c>
      <c r="E25" s="204"/>
      <c r="F25" s="205"/>
      <c r="G25" s="206"/>
      <c r="H25" s="207"/>
      <c r="I25" s="207"/>
      <c r="J25" s="208"/>
      <c r="K25" s="115"/>
    </row>
    <row r="26" spans="1:11" ht="36.75" customHeight="1">
      <c r="A26" s="96"/>
      <c r="B26" s="44"/>
      <c r="C26" s="232"/>
      <c r="D26" s="234" t="s">
        <v>42</v>
      </c>
      <c r="E26" s="220" t="s">
        <v>45</v>
      </c>
      <c r="F26" s="225"/>
      <c r="G26" s="211"/>
      <c r="H26" s="212"/>
      <c r="I26" s="212"/>
      <c r="J26" s="213"/>
      <c r="K26" s="115"/>
    </row>
    <row r="27" spans="1:11" ht="19.5" customHeight="1">
      <c r="A27" s="96"/>
      <c r="B27" s="44"/>
      <c r="C27" s="233"/>
      <c r="D27" s="235"/>
      <c r="E27" s="220" t="s">
        <v>43</v>
      </c>
      <c r="F27" s="225"/>
      <c r="G27" s="222">
        <v>2</v>
      </c>
      <c r="H27" s="223"/>
      <c r="I27" s="223"/>
      <c r="J27" s="224"/>
      <c r="K27" s="115"/>
    </row>
    <row r="28" spans="1:11" ht="19.5" customHeight="1">
      <c r="A28" s="96"/>
      <c r="B28" s="44"/>
      <c r="C28" s="233"/>
      <c r="D28" s="235"/>
      <c r="E28" s="220" t="s">
        <v>62</v>
      </c>
      <c r="F28" s="225"/>
      <c r="G28" s="222">
        <v>3</v>
      </c>
      <c r="H28" s="223"/>
      <c r="I28" s="223"/>
      <c r="J28" s="224"/>
      <c r="K28" s="115"/>
    </row>
    <row r="29" spans="1:11" ht="19.5" customHeight="1">
      <c r="A29" s="96"/>
      <c r="B29" s="44"/>
      <c r="C29" s="233"/>
      <c r="D29" s="235"/>
      <c r="E29" s="220" t="s">
        <v>44</v>
      </c>
      <c r="F29" s="225"/>
      <c r="G29" s="222">
        <v>4</v>
      </c>
      <c r="H29" s="223"/>
      <c r="I29" s="223"/>
      <c r="J29" s="224"/>
      <c r="K29" s="115"/>
    </row>
    <row r="30" spans="1:11" ht="19.5" customHeight="1">
      <c r="A30" s="96"/>
      <c r="B30" s="44"/>
      <c r="C30" s="233"/>
      <c r="D30" s="235"/>
      <c r="E30" s="220" t="s">
        <v>61</v>
      </c>
      <c r="F30" s="221"/>
      <c r="G30" s="222">
        <v>5</v>
      </c>
      <c r="H30" s="223"/>
      <c r="I30" s="223"/>
      <c r="J30" s="224"/>
      <c r="K30" s="115"/>
    </row>
    <row r="31" spans="1:11" ht="42" customHeight="1">
      <c r="A31" s="96"/>
      <c r="B31" s="44"/>
      <c r="C31" s="233"/>
      <c r="D31" s="235"/>
      <c r="E31" s="220" t="s">
        <v>109</v>
      </c>
      <c r="F31" s="221"/>
      <c r="G31" s="222">
        <v>1</v>
      </c>
      <c r="H31" s="223"/>
      <c r="I31" s="223"/>
      <c r="J31" s="224"/>
      <c r="K31" s="115"/>
    </row>
    <row r="32" spans="1:11" ht="36.75" customHeight="1">
      <c r="A32" s="96"/>
      <c r="B32" s="44"/>
      <c r="C32" s="233"/>
      <c r="D32" s="235"/>
      <c r="E32" s="220" t="s">
        <v>91</v>
      </c>
      <c r="F32" s="225"/>
      <c r="G32" s="222"/>
      <c r="H32" s="223"/>
      <c r="I32" s="223"/>
      <c r="J32" s="224"/>
      <c r="K32" s="115"/>
    </row>
    <row r="33" spans="1:11" ht="48" customHeight="1">
      <c r="A33" s="96"/>
      <c r="B33" s="44"/>
      <c r="C33" s="233"/>
      <c r="D33" s="235"/>
      <c r="E33" s="220" t="s">
        <v>92</v>
      </c>
      <c r="F33" s="221"/>
      <c r="G33" s="222">
        <v>2</v>
      </c>
      <c r="H33" s="223"/>
      <c r="I33" s="223"/>
      <c r="J33" s="224"/>
      <c r="K33" s="115"/>
    </row>
    <row r="34" spans="1:11" ht="19.5" customHeight="1">
      <c r="A34" s="96"/>
      <c r="B34" s="44"/>
      <c r="C34" s="233"/>
      <c r="D34" s="235"/>
      <c r="E34" s="220" t="s">
        <v>93</v>
      </c>
      <c r="F34" s="225"/>
      <c r="G34" s="222">
        <v>3</v>
      </c>
      <c r="H34" s="223"/>
      <c r="I34" s="223"/>
      <c r="J34" s="224"/>
      <c r="K34" s="115"/>
    </row>
    <row r="35" spans="1:11" ht="19.5" customHeight="1">
      <c r="A35" s="96"/>
      <c r="B35" s="44"/>
      <c r="C35" s="233"/>
      <c r="D35" s="235"/>
      <c r="E35" s="220" t="s">
        <v>94</v>
      </c>
      <c r="F35" s="221"/>
      <c r="G35" s="222">
        <v>3</v>
      </c>
      <c r="H35" s="223"/>
      <c r="I35" s="223"/>
      <c r="J35" s="224"/>
      <c r="K35" s="115"/>
    </row>
    <row r="36" spans="1:11" ht="19.5" customHeight="1">
      <c r="A36" s="96"/>
      <c r="B36" s="44"/>
      <c r="C36" s="233"/>
      <c r="D36" s="235"/>
      <c r="E36" s="172" t="s">
        <v>46</v>
      </c>
      <c r="F36" s="173"/>
      <c r="G36" s="222">
        <v>5</v>
      </c>
      <c r="H36" s="230"/>
      <c r="I36" s="230"/>
      <c r="J36" s="231"/>
      <c r="K36" s="115"/>
    </row>
    <row r="37" spans="1:11" ht="36.75" customHeight="1">
      <c r="A37" s="96"/>
      <c r="B37" s="44"/>
      <c r="C37" s="233"/>
      <c r="D37" s="235"/>
      <c r="E37" s="220" t="s">
        <v>48</v>
      </c>
      <c r="F37" s="225"/>
      <c r="G37" s="222"/>
      <c r="H37" s="226"/>
      <c r="I37" s="226"/>
      <c r="J37" s="227"/>
      <c r="K37" s="115"/>
    </row>
    <row r="38" spans="1:11" ht="19.5" customHeight="1">
      <c r="A38" s="96"/>
      <c r="B38" s="44"/>
      <c r="C38" s="233"/>
      <c r="D38" s="235"/>
      <c r="E38" s="220" t="s">
        <v>47</v>
      </c>
      <c r="F38" s="221"/>
      <c r="G38" s="222">
        <v>4</v>
      </c>
      <c r="H38" s="226"/>
      <c r="I38" s="226"/>
      <c r="J38" s="227"/>
      <c r="K38" s="115"/>
    </row>
    <row r="39" spans="1:11" ht="19.5" customHeight="1">
      <c r="A39" s="96"/>
      <c r="B39" s="44"/>
      <c r="C39" s="233"/>
      <c r="D39" s="235"/>
      <c r="E39" s="209" t="s">
        <v>49</v>
      </c>
      <c r="F39" s="210"/>
      <c r="G39" s="211">
        <v>0</v>
      </c>
      <c r="H39" s="212"/>
      <c r="I39" s="212"/>
      <c r="J39" s="213"/>
      <c r="K39" s="115"/>
    </row>
    <row r="40" spans="1:10" ht="21.75" customHeight="1">
      <c r="A40" s="97" t="str">
        <f>'評価項目一覧'!B35</f>
        <v>５ 賃上げを実施する企業に関する指標</v>
      </c>
      <c r="B40" s="19"/>
      <c r="C40" s="20"/>
      <c r="D40" s="20"/>
      <c r="E40" s="21"/>
      <c r="F40" s="165"/>
      <c r="G40" s="169"/>
      <c r="H40" s="170"/>
      <c r="I40" s="170"/>
      <c r="J40" s="171"/>
    </row>
    <row r="41" spans="1:11" ht="50.25" customHeight="1">
      <c r="A41" s="96"/>
      <c r="B41" s="141"/>
      <c r="C41" s="53"/>
      <c r="D41" s="203" t="s">
        <v>84</v>
      </c>
      <c r="E41" s="204"/>
      <c r="F41" s="205"/>
      <c r="G41" s="206"/>
      <c r="H41" s="207"/>
      <c r="I41" s="207"/>
      <c r="J41" s="208"/>
      <c r="K41" s="115"/>
    </row>
    <row r="42" spans="1:10" ht="44.25" customHeight="1">
      <c r="A42" s="96"/>
      <c r="B42" s="91"/>
      <c r="C42" s="168"/>
      <c r="D42" s="161" t="s">
        <v>82</v>
      </c>
      <c r="E42" s="214" t="s">
        <v>87</v>
      </c>
      <c r="F42" s="215"/>
      <c r="G42" s="217">
        <v>5</v>
      </c>
      <c r="H42" s="218"/>
      <c r="I42" s="218"/>
      <c r="J42" s="219"/>
    </row>
    <row r="43" spans="1:10" ht="44.25" customHeight="1" thickBot="1">
      <c r="A43" s="158"/>
      <c r="B43" s="166"/>
      <c r="C43" s="167"/>
      <c r="D43" s="26" t="s">
        <v>83</v>
      </c>
      <c r="E43" s="198" t="s">
        <v>88</v>
      </c>
      <c r="F43" s="199"/>
      <c r="G43" s="200">
        <v>5</v>
      </c>
      <c r="H43" s="201"/>
      <c r="I43" s="201"/>
      <c r="J43" s="202"/>
    </row>
    <row r="44" spans="1:10" ht="21.75" customHeight="1">
      <c r="A44" s="228" t="s">
        <v>85</v>
      </c>
      <c r="B44" s="228"/>
      <c r="C44" s="228"/>
      <c r="D44" s="228"/>
      <c r="E44" s="228"/>
      <c r="F44" s="228"/>
      <c r="G44" s="228"/>
      <c r="H44" s="228"/>
      <c r="I44" s="228"/>
      <c r="J44" s="228"/>
    </row>
    <row r="45" spans="1:10" ht="21.75" customHeight="1">
      <c r="A45" s="229" t="s">
        <v>50</v>
      </c>
      <c r="B45" s="229"/>
      <c r="C45" s="229"/>
      <c r="D45" s="229"/>
      <c r="E45" s="229"/>
      <c r="F45" s="229"/>
      <c r="G45" s="229"/>
      <c r="H45" s="229"/>
      <c r="I45" s="229"/>
      <c r="J45" s="229"/>
    </row>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sheetData>
  <sheetProtection/>
  <mergeCells count="52">
    <mergeCell ref="E15:F15"/>
    <mergeCell ref="E20:F20"/>
    <mergeCell ref="E22:F22"/>
    <mergeCell ref="A1:J1"/>
    <mergeCell ref="A2:F3"/>
    <mergeCell ref="G2:J2"/>
    <mergeCell ref="E6:F6"/>
    <mergeCell ref="E8:F8"/>
    <mergeCell ref="E13:F13"/>
    <mergeCell ref="E10:F10"/>
    <mergeCell ref="E30:F30"/>
    <mergeCell ref="G30:J30"/>
    <mergeCell ref="G23:J23"/>
    <mergeCell ref="G24:J24"/>
    <mergeCell ref="D25:F25"/>
    <mergeCell ref="G25:J25"/>
    <mergeCell ref="E27:F27"/>
    <mergeCell ref="G27:J27"/>
    <mergeCell ref="G26:J26"/>
    <mergeCell ref="A45:J45"/>
    <mergeCell ref="E35:F35"/>
    <mergeCell ref="G35:J35"/>
    <mergeCell ref="E37:F37"/>
    <mergeCell ref="G37:J37"/>
    <mergeCell ref="G36:J36"/>
    <mergeCell ref="C26:C39"/>
    <mergeCell ref="D26:D39"/>
    <mergeCell ref="E26:F26"/>
    <mergeCell ref="G29:J29"/>
    <mergeCell ref="G38:J38"/>
    <mergeCell ref="E31:F31"/>
    <mergeCell ref="G31:J31"/>
    <mergeCell ref="E32:F32"/>
    <mergeCell ref="G32:J32"/>
    <mergeCell ref="A44:J44"/>
    <mergeCell ref="E17:F17"/>
    <mergeCell ref="G42:J42"/>
    <mergeCell ref="E33:F33"/>
    <mergeCell ref="G33:J33"/>
    <mergeCell ref="E34:F34"/>
    <mergeCell ref="G34:J34"/>
    <mergeCell ref="E28:F28"/>
    <mergeCell ref="G28:J28"/>
    <mergeCell ref="E29:F29"/>
    <mergeCell ref="E38:F38"/>
    <mergeCell ref="E43:F43"/>
    <mergeCell ref="G43:J43"/>
    <mergeCell ref="D41:F41"/>
    <mergeCell ref="G41:J41"/>
    <mergeCell ref="E39:F39"/>
    <mergeCell ref="G39:J39"/>
    <mergeCell ref="E42:F42"/>
  </mergeCells>
  <printOptions/>
  <pageMargins left="0.5905511811023623" right="0.2755905511811024" top="1.1023622047244095" bottom="0.984251968503937" header="0.5905511811023623" footer="0.5118110236220472"/>
  <pageSetup horizontalDpi="600" verticalDpi="600" orientation="portrait" paperSize="9" r:id="rId1"/>
  <headerFooter alignWithMargins="0">
    <oddHeader>&amp;R&amp;"ＭＳ ゴシック,太字"&amp;14別紙２</oddHeader>
  </headerFooter>
  <rowBreaks count="1" manualBreakCount="1">
    <brk id="2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ttatsumo</dc:creator>
  <cp:keywords/>
  <dc:description/>
  <cp:lastModifiedBy>岡川善尚</cp:lastModifiedBy>
  <cp:lastPrinted>2023-01-30T11:12:03Z</cp:lastPrinted>
  <dcterms:created xsi:type="dcterms:W3CDTF">2007-01-17T00:52:22Z</dcterms:created>
  <dcterms:modified xsi:type="dcterms:W3CDTF">2023-03-10T11:57:39Z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2023-03-10T11:57:38Z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b38b3bdc-4cc6-4e4f-92c9-83eb73c13faf</vt:lpwstr>
  </property>
  <property fmtid="{D5CDD505-2E9C-101B-9397-08002B2CF9AE}" pid="8" name="MSIP_Label_d899a617-f30e-4fb8-b81c-fb6d0b94ac5b_ContentBits">
    <vt:lpwstr>0</vt:lpwstr>
  </property>
</Properties>
</file>