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hmxcifs01\施・参事官\00_旧防災推進室\災害復旧係\03)原議書関連\2020（令和2）年度\⑪要領等改正\202012○　ｵﾝﾗｲﾝ・押印等の簡素化\事務書式（R2.12ファイル毎）\"/>
    </mc:Choice>
  </mc:AlternateContent>
  <bookViews>
    <workbookView xWindow="1200" yWindow="15" windowWidth="14940" windowHeight="9450" activeTab="1"/>
  </bookViews>
  <sheets>
    <sheet name="新築復旧内訳書（別紙２）" sheetId="6" r:id="rId1"/>
    <sheet name="別紙２記入例" sheetId="2" r:id="rId2"/>
    <sheet name="補修復旧内訳書（別紙３）" sheetId="7" r:id="rId3"/>
    <sheet name="別紙３記入例" sheetId="8" r:id="rId4"/>
    <sheet name="別紙３記入例（変更時）" sheetId="17" r:id="rId5"/>
    <sheet name="工作物復旧内訳書（別紙４）" sheetId="9" r:id="rId6"/>
    <sheet name="別紙４記入例" sheetId="10" r:id="rId7"/>
    <sheet name="設計書、工事費総括表（第一、二表）" sheetId="18" r:id="rId8"/>
    <sheet name="第一、二表記入例" sheetId="13" r:id="rId9"/>
    <sheet name="工事費内訳表（第三表）" sheetId="19" r:id="rId10"/>
    <sheet name="第三表記入例" sheetId="14" r:id="rId11"/>
    <sheet name="設備復旧内訳書（別紙５）" sheetId="15" r:id="rId12"/>
    <sheet name="別紙５記入例" sheetId="16" r:id="rId13"/>
  </sheets>
  <definedNames>
    <definedName name="_xlnm.Print_Area" localSheetId="5">'工作物復旧内訳書（別紙４）'!$A$1:$J$30</definedName>
    <definedName name="_xlnm.Print_Area" localSheetId="9">'工事費内訳表（第三表）'!$A$1:$I$38</definedName>
    <definedName name="_xlnm.Print_Area" localSheetId="0">'新築復旧内訳書（別紙２）'!$A$1:$F$29</definedName>
    <definedName name="_xlnm.Print_Area" localSheetId="7">'設計書、工事費総括表（第一、二表）'!$A$1:$O$33</definedName>
    <definedName name="_xlnm.Print_Area" localSheetId="11">'設備復旧内訳書（別紙５）'!$A$1:$L$34</definedName>
    <definedName name="_xlnm.Print_Area" localSheetId="8">'第一、二表記入例'!$A$1:$O$33</definedName>
    <definedName name="_xlnm.Print_Area" localSheetId="10">第三表記入例!$A$1:$I$39</definedName>
    <definedName name="_xlnm.Print_Area" localSheetId="1">別紙２記入例!$A$1:$F$29</definedName>
    <definedName name="_xlnm.Print_Area" localSheetId="3">別紙３記入例!$A$1:$I$30</definedName>
    <definedName name="_xlnm.Print_Area" localSheetId="4">'別紙３記入例（変更時）'!$A$1:$I$38</definedName>
    <definedName name="_xlnm.Print_Area" localSheetId="6">別紙４記入例!$A$1:$J$30</definedName>
    <definedName name="_xlnm.Print_Area" localSheetId="12">別紙５記入例!$A$1:$L$34</definedName>
    <definedName name="_xlnm.Print_Area" localSheetId="2">'補修復旧内訳書（別紙３）'!$A$1:$I$30</definedName>
    <definedName name="_xlnm.Print_Titles" localSheetId="9">'工事費内訳表（第三表）'!$3:$3</definedName>
    <definedName name="_xlnm.Print_Titles" localSheetId="10">第三表記入例!$3:$3</definedName>
  </definedNames>
  <calcPr calcId="162913"/>
</workbook>
</file>

<file path=xl/calcChain.xml><?xml version="1.0" encoding="utf-8"?>
<calcChain xmlns="http://schemas.openxmlformats.org/spreadsheetml/2006/main">
  <c r="L33" i="16" l="1"/>
  <c r="I29" i="10"/>
  <c r="H37" i="17"/>
  <c r="H36" i="17"/>
  <c r="H29" i="8"/>
  <c r="E26" i="2" l="1"/>
  <c r="E25" i="2"/>
  <c r="D28" i="6"/>
  <c r="C28" i="6"/>
  <c r="H9" i="7" l="1"/>
  <c r="H27" i="8" l="1"/>
  <c r="H19" i="8"/>
  <c r="H20" i="8" s="1"/>
  <c r="H11" i="8"/>
  <c r="H12" i="8"/>
  <c r="H13" i="8"/>
  <c r="H14" i="8"/>
  <c r="H15" i="8"/>
  <c r="H16" i="8"/>
  <c r="H17" i="8"/>
  <c r="H9" i="8"/>
  <c r="H10" i="8"/>
  <c r="D28" i="2"/>
  <c r="C28" i="2"/>
  <c r="F9" i="16"/>
  <c r="F10" i="16"/>
  <c r="F12" i="16"/>
  <c r="F13" i="16"/>
  <c r="F15" i="16"/>
  <c r="F16" i="16"/>
  <c r="F17" i="16"/>
  <c r="F18" i="16"/>
  <c r="F19" i="16"/>
  <c r="F21" i="16"/>
  <c r="F22" i="16"/>
  <c r="F23" i="16"/>
  <c r="D29" i="10"/>
  <c r="I14" i="10"/>
  <c r="I37" i="14"/>
  <c r="H37" i="14" s="1"/>
  <c r="H7" i="14"/>
  <c r="H8" i="14"/>
  <c r="H9" i="14"/>
  <c r="H10" i="14"/>
  <c r="H11" i="14"/>
  <c r="H13" i="14"/>
  <c r="H14" i="14"/>
  <c r="H15" i="14"/>
  <c r="H12" i="14" s="1"/>
  <c r="H16" i="14"/>
  <c r="H18" i="14"/>
  <c r="H23" i="14"/>
  <c r="H22" i="14" s="1"/>
  <c r="H24" i="14"/>
  <c r="H26" i="14"/>
  <c r="H25" i="14" s="1"/>
  <c r="H9" i="17"/>
  <c r="H10" i="17" s="1"/>
  <c r="H11" i="17"/>
  <c r="H20" i="17" s="1"/>
  <c r="H12" i="17"/>
  <c r="H13" i="17"/>
  <c r="H14" i="17"/>
  <c r="H15" i="17"/>
  <c r="H16" i="17"/>
  <c r="H17" i="17"/>
  <c r="H18" i="17"/>
  <c r="H19" i="17"/>
  <c r="H22" i="17"/>
  <c r="H23" i="17" s="1"/>
  <c r="H6" i="14" l="1"/>
  <c r="H19" i="14" s="1"/>
  <c r="L31" i="16"/>
  <c r="I33" i="16" s="1"/>
  <c r="H21" i="17"/>
  <c r="H18" i="8"/>
  <c r="H27" i="14"/>
  <c r="H29" i="14"/>
  <c r="H31" i="14" s="1"/>
  <c r="H33" i="14" s="1"/>
  <c r="C29" i="8"/>
  <c r="H34" i="14" l="1"/>
  <c r="I35" i="14"/>
</calcChain>
</file>

<file path=xl/sharedStrings.xml><?xml version="1.0" encoding="utf-8"?>
<sst xmlns="http://schemas.openxmlformats.org/spreadsheetml/2006/main" count="571" uniqueCount="256">
  <si>
    <t>面積</t>
    <rPh sb="0" eb="2">
      <t>メンセキ</t>
    </rPh>
    <phoneticPr fontId="5"/>
  </si>
  <si>
    <t>合計</t>
    <rPh sb="0" eb="2">
      <t>ゴウケイ</t>
    </rPh>
    <phoneticPr fontId="5"/>
  </si>
  <si>
    <t>建物新築復旧の国庫負担（補助）対象工事費積算内訳書</t>
    <rPh sb="0" eb="2">
      <t>タテモノ</t>
    </rPh>
    <rPh sb="2" eb="4">
      <t>シンチク</t>
    </rPh>
    <rPh sb="4" eb="6">
      <t>フッキュウ</t>
    </rPh>
    <rPh sb="7" eb="9">
      <t>コッコ</t>
    </rPh>
    <rPh sb="9" eb="11">
      <t>フタン</t>
    </rPh>
    <rPh sb="12" eb="14">
      <t>ホジョ</t>
    </rPh>
    <rPh sb="15" eb="17">
      <t>タイショウ</t>
    </rPh>
    <rPh sb="17" eb="20">
      <t>コウジヒ</t>
    </rPh>
    <rPh sb="20" eb="22">
      <t>セキサン</t>
    </rPh>
    <rPh sb="22" eb="25">
      <t>ウチワケショ</t>
    </rPh>
    <phoneticPr fontId="5"/>
  </si>
  <si>
    <t>建物区分用途</t>
    <rPh sb="0" eb="2">
      <t>タテモノ</t>
    </rPh>
    <rPh sb="2" eb="4">
      <t>クブン</t>
    </rPh>
    <rPh sb="4" eb="6">
      <t>ヨウト</t>
    </rPh>
    <phoneticPr fontId="5"/>
  </si>
  <si>
    <t>構造</t>
    <rPh sb="0" eb="2">
      <t>コウゾウ</t>
    </rPh>
    <phoneticPr fontId="5"/>
  </si>
  <si>
    <t>工事費</t>
    <rPh sb="0" eb="3">
      <t>コウジヒ</t>
    </rPh>
    <phoneticPr fontId="5"/>
  </si>
  <si>
    <t>平均単価</t>
    <rPh sb="0" eb="2">
      <t>ヘイキン</t>
    </rPh>
    <rPh sb="2" eb="4">
      <t>タンカ</t>
    </rPh>
    <phoneticPr fontId="5"/>
  </si>
  <si>
    <t>備考</t>
    <rPh sb="0" eb="2">
      <t>ビコウ</t>
    </rPh>
    <phoneticPr fontId="5"/>
  </si>
  <si>
    <t>円</t>
    <rPh sb="0" eb="1">
      <t>エン</t>
    </rPh>
    <phoneticPr fontId="5"/>
  </si>
  <si>
    <t>校舎</t>
    <rPh sb="0" eb="2">
      <t>コウシャ</t>
    </rPh>
    <phoneticPr fontId="5"/>
  </si>
  <si>
    <t>渡り廊下</t>
    <rPh sb="0" eb="1">
      <t>ワタ</t>
    </rPh>
    <rPh sb="2" eb="4">
      <t>ロウカ</t>
    </rPh>
    <phoneticPr fontId="5"/>
  </si>
  <si>
    <t>物置</t>
    <rPh sb="0" eb="2">
      <t>モノオキ</t>
    </rPh>
    <phoneticPr fontId="5"/>
  </si>
  <si>
    <t>ＲＣ</t>
  </si>
  <si>
    <t>Ｓ</t>
  </si>
  <si>
    <t>Ｓ</t>
    <phoneticPr fontId="5"/>
  </si>
  <si>
    <t>小計</t>
    <rPh sb="0" eb="2">
      <t>ショウケイ</t>
    </rPh>
    <phoneticPr fontId="5"/>
  </si>
  <si>
    <t>㎡</t>
    <phoneticPr fontId="5"/>
  </si>
  <si>
    <t>Ｗ</t>
    <phoneticPr fontId="5"/>
  </si>
  <si>
    <t>（　～　）</t>
    <phoneticPr fontId="5"/>
  </si>
  <si>
    <t>建物補修復旧の国庫負担（補助）対象工事費積算内訳書</t>
    <rPh sb="0" eb="2">
      <t>タテモノ</t>
    </rPh>
    <rPh sb="2" eb="4">
      <t>ホシュウ</t>
    </rPh>
    <rPh sb="4" eb="6">
      <t>フッキュウ</t>
    </rPh>
    <rPh sb="7" eb="9">
      <t>コッコ</t>
    </rPh>
    <rPh sb="9" eb="11">
      <t>フタン</t>
    </rPh>
    <rPh sb="12" eb="14">
      <t>ホジョ</t>
    </rPh>
    <rPh sb="15" eb="17">
      <t>タイショウ</t>
    </rPh>
    <rPh sb="17" eb="20">
      <t>コウジヒ</t>
    </rPh>
    <rPh sb="20" eb="22">
      <t>セキサン</t>
    </rPh>
    <rPh sb="22" eb="25">
      <t>ウチワケショ</t>
    </rPh>
    <phoneticPr fontId="5"/>
  </si>
  <si>
    <t>建物区分
用途
(棟番号)</t>
    <rPh sb="0" eb="2">
      <t>タテモノ</t>
    </rPh>
    <rPh sb="2" eb="4">
      <t>クブン</t>
    </rPh>
    <rPh sb="5" eb="7">
      <t>ヨウト</t>
    </rPh>
    <rPh sb="9" eb="10">
      <t>トウ</t>
    </rPh>
    <rPh sb="10" eb="12">
      <t>バンゴウ</t>
    </rPh>
    <phoneticPr fontId="5"/>
  </si>
  <si>
    <t>建物部分</t>
    <rPh sb="0" eb="2">
      <t>タテモノ</t>
    </rPh>
    <rPh sb="2" eb="4">
      <t>ブブン</t>
    </rPh>
    <phoneticPr fontId="5"/>
  </si>
  <si>
    <t>工種</t>
    <rPh sb="0" eb="1">
      <t>コウ</t>
    </rPh>
    <rPh sb="1" eb="2">
      <t>シュ</t>
    </rPh>
    <phoneticPr fontId="5"/>
  </si>
  <si>
    <t>形状・寸法</t>
    <rPh sb="0" eb="2">
      <t>ケイジョウ</t>
    </rPh>
    <rPh sb="3" eb="5">
      <t>スンポウ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</si>
  <si>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</si>
  <si>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</si>
  <si>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</si>
  <si>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</si>
  <si>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t>算出内訳書</t>
    <rPh sb="0" eb="2">
      <t>サンシュツ</t>
    </rPh>
    <rPh sb="2" eb="5">
      <t>ウチワケショ</t>
    </rPh>
    <phoneticPr fontId="5"/>
  </si>
  <si>
    <t>諸経費</t>
    <rPh sb="0" eb="3">
      <t>ショケイヒ</t>
    </rPh>
    <phoneticPr fontId="5"/>
  </si>
  <si>
    <t>工事価格</t>
    <rPh sb="0" eb="2">
      <t>コウジ</t>
    </rPh>
    <rPh sb="2" eb="4">
      <t>カカク</t>
    </rPh>
    <phoneticPr fontId="5"/>
  </si>
  <si>
    <t>工事費合計</t>
    <rPh sb="0" eb="3">
      <t>コウジヒ</t>
    </rPh>
    <rPh sb="3" eb="5">
      <t>ゴウケイ</t>
    </rPh>
    <phoneticPr fontId="5"/>
  </si>
  <si>
    <t>直接工事費，共通仮設費の計</t>
    <rPh sb="0" eb="2">
      <t>チョクセツ</t>
    </rPh>
    <rPh sb="2" eb="5">
      <t>コウジヒ</t>
    </rPh>
    <rPh sb="6" eb="8">
      <t>キョウツウ</t>
    </rPh>
    <rPh sb="8" eb="10">
      <t>カセツ</t>
    </rPh>
    <rPh sb="10" eb="11">
      <t>ヒ</t>
    </rPh>
    <rPh sb="12" eb="13">
      <t>ケイ</t>
    </rPh>
    <phoneticPr fontId="5"/>
  </si>
  <si>
    <t>（注）棟ごとに小計を記入すること。</t>
    <rPh sb="1" eb="2">
      <t>チュウ</t>
    </rPh>
    <rPh sb="3" eb="4">
      <t>トウ</t>
    </rPh>
    <rPh sb="7" eb="9">
      <t>ショウケイ</t>
    </rPh>
    <rPh sb="10" eb="12">
      <t>キニュウ</t>
    </rPh>
    <phoneticPr fontId="5"/>
  </si>
  <si>
    <t>校舎(1)</t>
    <rPh sb="0" eb="2">
      <t>コウシャ</t>
    </rPh>
    <phoneticPr fontId="5"/>
  </si>
  <si>
    <t>屋根</t>
    <rPh sb="0" eb="2">
      <t>ヤネ</t>
    </rPh>
    <phoneticPr fontId="5"/>
  </si>
  <si>
    <t>日本瓦葺</t>
    <rPh sb="0" eb="2">
      <t>ニホン</t>
    </rPh>
    <rPh sb="2" eb="3">
      <t>カワラ</t>
    </rPh>
    <rPh sb="3" eb="4">
      <t>フ</t>
    </rPh>
    <phoneticPr fontId="5"/>
  </si>
  <si>
    <t>屋根下地</t>
    <rPh sb="0" eb="2">
      <t>ヤネ</t>
    </rPh>
    <rPh sb="2" eb="4">
      <t>シタジ</t>
    </rPh>
    <phoneticPr fontId="5"/>
  </si>
  <si>
    <t>瓦葺直し</t>
    <rPh sb="0" eb="1">
      <t>カワラ</t>
    </rPh>
    <rPh sb="1" eb="2">
      <t>フ</t>
    </rPh>
    <rPh sb="2" eb="3">
      <t>ナオ</t>
    </rPh>
    <phoneticPr fontId="5"/>
  </si>
  <si>
    <t>下見板張り</t>
    <rPh sb="0" eb="2">
      <t>シタミ</t>
    </rPh>
    <rPh sb="2" eb="3">
      <t>イタ</t>
    </rPh>
    <rPh sb="3" eb="4">
      <t>ハ</t>
    </rPh>
    <phoneticPr fontId="5"/>
  </si>
  <si>
    <t>小　　計</t>
    <rPh sb="0" eb="1">
      <t>ショウ</t>
    </rPh>
    <rPh sb="3" eb="4">
      <t>ケイ</t>
    </rPh>
    <phoneticPr fontId="5"/>
  </si>
  <si>
    <t>窓 建 具</t>
    <rPh sb="0" eb="1">
      <t>マド</t>
    </rPh>
    <rPh sb="2" eb="3">
      <t>ケン</t>
    </rPh>
    <rPh sb="4" eb="5">
      <t>グ</t>
    </rPh>
    <phoneticPr fontId="5"/>
  </si>
  <si>
    <t>軒　　樋</t>
    <rPh sb="0" eb="1">
      <t>ノキ</t>
    </rPh>
    <rPh sb="3" eb="4">
      <t>トイ</t>
    </rPh>
    <phoneticPr fontId="5"/>
  </si>
  <si>
    <t>校舎(2)</t>
    <rPh sb="0" eb="2">
      <t>コウシャ</t>
    </rPh>
    <phoneticPr fontId="5"/>
  </si>
  <si>
    <t>外壁</t>
    <rPh sb="0" eb="2">
      <t>ガイヘキ</t>
    </rPh>
    <phoneticPr fontId="5"/>
  </si>
  <si>
    <t>建具</t>
    <rPh sb="0" eb="2">
      <t>タテグ</t>
    </rPh>
    <phoneticPr fontId="5"/>
  </si>
  <si>
    <t>樋</t>
    <rPh sb="0" eb="1">
      <t>トイ</t>
    </rPh>
    <phoneticPr fontId="5"/>
  </si>
  <si>
    <t>便所(6)</t>
    <rPh sb="0" eb="2">
      <t>ベンジョ</t>
    </rPh>
    <phoneticPr fontId="5"/>
  </si>
  <si>
    <t>厚形スレート葺</t>
    <rPh sb="0" eb="1">
      <t>アツ</t>
    </rPh>
    <rPh sb="1" eb="2">
      <t>ガタ</t>
    </rPh>
    <rPh sb="6" eb="7">
      <t>フ</t>
    </rPh>
    <phoneticPr fontId="5"/>
  </si>
  <si>
    <t>(以下省略)</t>
    <rPh sb="1" eb="3">
      <t>イカ</t>
    </rPh>
    <rPh sb="3" eb="5">
      <t>ショウリャク</t>
    </rPh>
    <phoneticPr fontId="5"/>
  </si>
  <si>
    <t>杉　18mm</t>
    <rPh sb="0" eb="1">
      <t>スギ</t>
    </rPh>
    <phoneticPr fontId="5"/>
  </si>
  <si>
    <t>径120mm</t>
    <rPh sb="0" eb="1">
      <t>ケイ</t>
    </rPh>
    <phoneticPr fontId="5"/>
  </si>
  <si>
    <t>枚</t>
    <rPh sb="0" eb="1">
      <t>マイ</t>
    </rPh>
    <phoneticPr fontId="5"/>
  </si>
  <si>
    <t>災害単価</t>
    <rPh sb="0" eb="2">
      <t>サイガイ</t>
    </rPh>
    <rPh sb="2" eb="4">
      <t>タンカ</t>
    </rPh>
    <phoneticPr fontId="5"/>
  </si>
  <si>
    <t>物価版○月
P.○○</t>
    <rPh sb="0" eb="2">
      <t>ブッカ</t>
    </rPh>
    <rPh sb="2" eb="3">
      <t>バン</t>
    </rPh>
    <rPh sb="4" eb="5">
      <t>ツキ</t>
    </rPh>
    <phoneticPr fontId="5"/>
  </si>
  <si>
    <t>見積り</t>
    <rPh sb="0" eb="2">
      <t>ミツモ</t>
    </rPh>
    <phoneticPr fontId="5"/>
  </si>
  <si>
    <t>建物以外の工作物復旧の国庫負担（補助）対象工事費積算内訳書</t>
    <rPh sb="0" eb="2">
      <t>タテモノ</t>
    </rPh>
    <rPh sb="2" eb="4">
      <t>イガイ</t>
    </rPh>
    <rPh sb="5" eb="8">
      <t>コウサクブツ</t>
    </rPh>
    <rPh sb="8" eb="10">
      <t>フッキュウ</t>
    </rPh>
    <rPh sb="11" eb="13">
      <t>コッコ</t>
    </rPh>
    <rPh sb="13" eb="15">
      <t>フタン</t>
    </rPh>
    <rPh sb="16" eb="18">
      <t>ホジョ</t>
    </rPh>
    <rPh sb="19" eb="21">
      <t>タイショウ</t>
    </rPh>
    <rPh sb="21" eb="24">
      <t>コウジヒ</t>
    </rPh>
    <rPh sb="24" eb="26">
      <t>セキサン</t>
    </rPh>
    <rPh sb="26" eb="29">
      <t>ウチワケショ</t>
    </rPh>
    <phoneticPr fontId="5"/>
  </si>
  <si>
    <t>復旧物件名</t>
    <rPh sb="0" eb="2">
      <t>フッキュウ</t>
    </rPh>
    <rPh sb="2" eb="4">
      <t>ブッケン</t>
    </rPh>
    <rPh sb="4" eb="5">
      <t>メイ</t>
    </rPh>
    <phoneticPr fontId="5"/>
  </si>
  <si>
    <t>算出内訳</t>
    <rPh sb="0" eb="2">
      <t>サンシュツ</t>
    </rPh>
    <rPh sb="2" eb="4">
      <t>ウチワケ</t>
    </rPh>
    <phoneticPr fontId="5"/>
  </si>
  <si>
    <t>コンクリート
組立塀</t>
    <rPh sb="7" eb="8">
      <t>クミ</t>
    </rPh>
    <rPh sb="8" eb="9">
      <t>タテ</t>
    </rPh>
    <rPh sb="9" eb="10">
      <t>ヘイ</t>
    </rPh>
    <phoneticPr fontId="5"/>
  </si>
  <si>
    <t>コンクリート製
新設</t>
    <rPh sb="6" eb="7">
      <t>セイ</t>
    </rPh>
    <rPh sb="8" eb="10">
      <t>シンセツ</t>
    </rPh>
    <phoneticPr fontId="5"/>
  </si>
  <si>
    <t>Ｈ＝１．８ｍ</t>
    <phoneticPr fontId="5"/>
  </si>
  <si>
    <t>ｍ</t>
    <phoneticPr fontId="5"/>
  </si>
  <si>
    <t>代価表１</t>
    <rPh sb="0" eb="2">
      <t>ダイカ</t>
    </rPh>
    <rPh sb="2" eb="3">
      <t>ヒョウ</t>
    </rPh>
    <phoneticPr fontId="5"/>
  </si>
  <si>
    <t>百葉箱</t>
    <rPh sb="0" eb="3">
      <t>ヒャクヨウバコ</t>
    </rPh>
    <phoneticPr fontId="5"/>
  </si>
  <si>
    <t>木造新設</t>
    <rPh sb="0" eb="2">
      <t>モクゾウ</t>
    </rPh>
    <rPh sb="2" eb="4">
      <t>シンセツ</t>
    </rPh>
    <phoneticPr fontId="5"/>
  </si>
  <si>
    <t>基</t>
    <rPh sb="0" eb="1">
      <t>キ</t>
    </rPh>
    <phoneticPr fontId="5"/>
  </si>
  <si>
    <t>自転車置場</t>
    <rPh sb="0" eb="3">
      <t>ジテンシャ</t>
    </rPh>
    <rPh sb="3" eb="5">
      <t>オキバ</t>
    </rPh>
    <phoneticPr fontId="5"/>
  </si>
  <si>
    <t>鉄骨新設</t>
    <rPh sb="0" eb="2">
      <t>テッコツ</t>
    </rPh>
    <rPh sb="2" eb="4">
      <t>シンセツ</t>
    </rPh>
    <phoneticPr fontId="5"/>
  </si>
  <si>
    <t>18×1.82m
2箇所</t>
    <rPh sb="10" eb="12">
      <t>カショ</t>
    </rPh>
    <phoneticPr fontId="5"/>
  </si>
  <si>
    <t>㎡</t>
    <phoneticPr fontId="5"/>
  </si>
  <si>
    <t>災害発生年月日</t>
    <rPh sb="0" eb="2">
      <t>サイガイ</t>
    </rPh>
    <rPh sb="2" eb="4">
      <t>ハッセイ</t>
    </rPh>
    <rPh sb="4" eb="7">
      <t>ネンガッピ</t>
    </rPh>
    <phoneticPr fontId="5"/>
  </si>
  <si>
    <t>工事番号</t>
    <rPh sb="0" eb="2">
      <t>コウジ</t>
    </rPh>
    <rPh sb="2" eb="4">
      <t>バンゴウ</t>
    </rPh>
    <phoneticPr fontId="5"/>
  </si>
  <si>
    <t>河川名、路線名等</t>
    <rPh sb="0" eb="2">
      <t>カセン</t>
    </rPh>
    <rPh sb="2" eb="3">
      <t>メイ</t>
    </rPh>
    <rPh sb="4" eb="6">
      <t>ロセン</t>
    </rPh>
    <rPh sb="6" eb="7">
      <t>メイ</t>
    </rPh>
    <rPh sb="7" eb="8">
      <t>ナド</t>
    </rPh>
    <phoneticPr fontId="5"/>
  </si>
  <si>
    <t>施工位置</t>
    <rPh sb="0" eb="2">
      <t>セコウ</t>
    </rPh>
    <rPh sb="2" eb="4">
      <t>イチ</t>
    </rPh>
    <phoneticPr fontId="5"/>
  </si>
  <si>
    <t>工事名</t>
    <rPh sb="0" eb="2">
      <t>コウジ</t>
    </rPh>
    <rPh sb="2" eb="3">
      <t>メイ</t>
    </rPh>
    <phoneticPr fontId="5"/>
  </si>
  <si>
    <t>内転属</t>
    <rPh sb="0" eb="1">
      <t>ナイ</t>
    </rPh>
    <rPh sb="1" eb="3">
      <t>テンゾク</t>
    </rPh>
    <phoneticPr fontId="5"/>
  </si>
  <si>
    <t>金</t>
    <rPh sb="0" eb="1">
      <t>キン</t>
    </rPh>
    <phoneticPr fontId="5"/>
  </si>
  <si>
    <t>課長</t>
    <rPh sb="0" eb="2">
      <t>カチョウ</t>
    </rPh>
    <phoneticPr fontId="5"/>
  </si>
  <si>
    <t>災害</t>
    <rPh sb="0" eb="2">
      <t>サイガイ</t>
    </rPh>
    <phoneticPr fontId="5"/>
  </si>
  <si>
    <t>係長</t>
    <rPh sb="0" eb="2">
      <t>カカリチョウ</t>
    </rPh>
    <phoneticPr fontId="5"/>
  </si>
  <si>
    <t>所長</t>
    <rPh sb="0" eb="2">
      <t>ショチョウ</t>
    </rPh>
    <phoneticPr fontId="5"/>
  </si>
  <si>
    <t>審査</t>
    <rPh sb="0" eb="2">
      <t>シンサ</t>
    </rPh>
    <phoneticPr fontId="5"/>
  </si>
  <si>
    <t>者</t>
    <rPh sb="0" eb="1">
      <t>シャ</t>
    </rPh>
    <phoneticPr fontId="5"/>
  </si>
  <si>
    <t>設計</t>
    <rPh sb="0" eb="2">
      <t>セッケイ</t>
    </rPh>
    <phoneticPr fontId="5"/>
  </si>
  <si>
    <t>被災原因その他</t>
    <rPh sb="0" eb="2">
      <t>ヒサイ</t>
    </rPh>
    <rPh sb="2" eb="4">
      <t>ゲンイン</t>
    </rPh>
    <rPh sb="6" eb="7">
      <t>タ</t>
    </rPh>
    <phoneticPr fontId="5"/>
  </si>
  <si>
    <t>円也</t>
    <rPh sb="0" eb="1">
      <t>エン</t>
    </rPh>
    <rPh sb="1" eb="2">
      <t>ナリ</t>
    </rPh>
    <phoneticPr fontId="5"/>
  </si>
  <si>
    <t>工事概要</t>
    <rPh sb="0" eb="2">
      <t>コウジ</t>
    </rPh>
    <rPh sb="2" eb="4">
      <t>ガイヨウ</t>
    </rPh>
    <phoneticPr fontId="5"/>
  </si>
  <si>
    <t>申請</t>
    <rPh sb="0" eb="2">
      <t>シンセイ</t>
    </rPh>
    <phoneticPr fontId="5"/>
  </si>
  <si>
    <t>決定</t>
    <rPh sb="0" eb="2">
      <t>ケッテイ</t>
    </rPh>
    <phoneticPr fontId="5"/>
  </si>
  <si>
    <t>　　　　　年災　　　次第　　　　　　　号</t>
    <rPh sb="5" eb="6">
      <t>ネン</t>
    </rPh>
    <rPh sb="6" eb="7">
      <t>サイ</t>
    </rPh>
    <rPh sb="10" eb="11">
      <t>ジ</t>
    </rPh>
    <rPh sb="11" eb="12">
      <t>ダイ</t>
    </rPh>
    <rPh sb="19" eb="20">
      <t>ゴウ</t>
    </rPh>
    <phoneticPr fontId="5"/>
  </si>
  <si>
    <t>　　　　　　　　　　次第　　　　　　　号</t>
    <rPh sb="10" eb="11">
      <t>ジ</t>
    </rPh>
    <rPh sb="11" eb="12">
      <t>ダイ</t>
    </rPh>
    <rPh sb="19" eb="20">
      <t>ゴウ</t>
    </rPh>
    <phoneticPr fontId="5"/>
  </si>
  <si>
    <t>設　　　　　計　　　　　書</t>
    <rPh sb="0" eb="1">
      <t>セツ</t>
    </rPh>
    <rPh sb="6" eb="7">
      <t>ケイ</t>
    </rPh>
    <rPh sb="12" eb="13">
      <t>ショ</t>
    </rPh>
    <phoneticPr fontId="5"/>
  </si>
  <si>
    <t>第二表</t>
    <rPh sb="0" eb="1">
      <t>ダイ</t>
    </rPh>
    <rPh sb="1" eb="3">
      <t>２ヒョウ</t>
    </rPh>
    <phoneticPr fontId="5"/>
  </si>
  <si>
    <t>費目</t>
    <rPh sb="0" eb="2">
      <t>ヒモク</t>
    </rPh>
    <phoneticPr fontId="5"/>
  </si>
  <si>
    <t>本工事費</t>
    <rPh sb="0" eb="1">
      <t>ホン</t>
    </rPh>
    <rPh sb="1" eb="4">
      <t>コウジヒ</t>
    </rPh>
    <phoneticPr fontId="5"/>
  </si>
  <si>
    <t>付帯工事費</t>
    <rPh sb="0" eb="2">
      <t>フタイ</t>
    </rPh>
    <rPh sb="2" eb="5">
      <t>コウジヒ</t>
    </rPh>
    <phoneticPr fontId="5"/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</si>
  <si>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5"/>
  </si>
  <si>
    <t>用地費及び補償費</t>
    <rPh sb="0" eb="3">
      <t>ヨウチヒ</t>
    </rPh>
    <rPh sb="3" eb="4">
      <t>オヨ</t>
    </rPh>
    <rPh sb="5" eb="7">
      <t>ホショウ</t>
    </rPh>
    <rPh sb="7" eb="8">
      <t>ヒ</t>
    </rPh>
    <phoneticPr fontId="5"/>
  </si>
  <si>
    <t>機械器具費</t>
    <rPh sb="0" eb="2">
      <t>キカイ</t>
    </rPh>
    <rPh sb="2" eb="4">
      <t>キグ</t>
    </rPh>
    <rPh sb="4" eb="5">
      <t>ヒ</t>
    </rPh>
    <phoneticPr fontId="5"/>
  </si>
  <si>
    <t>営繕費</t>
    <rPh sb="0" eb="2">
      <t>エイゼン</t>
    </rPh>
    <rPh sb="2" eb="3">
      <t>ヒ</t>
    </rPh>
    <phoneticPr fontId="5"/>
  </si>
  <si>
    <t>工事雑費</t>
    <rPh sb="0" eb="2">
      <t>コウジ</t>
    </rPh>
    <rPh sb="2" eb="4">
      <t>ザッピ</t>
    </rPh>
    <phoneticPr fontId="5"/>
  </si>
  <si>
    <t>応急工事費</t>
    <rPh sb="0" eb="2">
      <t>オウキュウ</t>
    </rPh>
    <rPh sb="2" eb="5">
      <t>コウジヒ</t>
    </rPh>
    <phoneticPr fontId="5"/>
  </si>
  <si>
    <t>種別</t>
    <rPh sb="0" eb="2">
      <t>シュベツ</t>
    </rPh>
    <phoneticPr fontId="5"/>
  </si>
  <si>
    <t>細別</t>
    <rPh sb="0" eb="2">
      <t>サイベツ</t>
    </rPh>
    <phoneticPr fontId="5"/>
  </si>
  <si>
    <t>　　　　年災害復旧工事</t>
    <rPh sb="4" eb="5">
      <t>ネン</t>
    </rPh>
    <rPh sb="5" eb="7">
      <t>サイガイ</t>
    </rPh>
    <rPh sb="7" eb="9">
      <t>フッキュウ</t>
    </rPh>
    <rPh sb="9" eb="11">
      <t>コウジ</t>
    </rPh>
    <phoneticPr fontId="5"/>
  </si>
  <si>
    <t>第　　　　　　　　号</t>
    <rPh sb="0" eb="1">
      <t>ダイ</t>
    </rPh>
    <rPh sb="9" eb="10">
      <t>ゴウ</t>
    </rPh>
    <phoneticPr fontId="5"/>
  </si>
  <si>
    <t>○書式は公共土木施設災害復旧事業の様式に準じたものとする。</t>
    <rPh sb="1" eb="3">
      <t>ショシキ</t>
    </rPh>
    <rPh sb="4" eb="6">
      <t>コウキョウ</t>
    </rPh>
    <rPh sb="6" eb="8">
      <t>ドボク</t>
    </rPh>
    <rPh sb="8" eb="10">
      <t>シセツ</t>
    </rPh>
    <rPh sb="10" eb="12">
      <t>サイガイ</t>
    </rPh>
    <rPh sb="12" eb="14">
      <t>フッキュウ</t>
    </rPh>
    <rPh sb="14" eb="16">
      <t>ジギョウ</t>
    </rPh>
    <rPh sb="17" eb="19">
      <t>ヨウシキ</t>
    </rPh>
    <rPh sb="20" eb="21">
      <t>ジュン</t>
    </rPh>
    <phoneticPr fontId="5"/>
  </si>
  <si>
    <t>別紙内訳書のとおり</t>
    <rPh sb="0" eb="2">
      <t>ベッシ</t>
    </rPh>
    <rPh sb="2" eb="4">
      <t>ウチワケ</t>
    </rPh>
    <rPh sb="4" eb="5">
      <t>ショ</t>
    </rPh>
    <phoneticPr fontId="5"/>
  </si>
  <si>
    <t>　　　　　　　　　工　　　事　　　費　　　総　　　括　　　表</t>
    <rPh sb="9" eb="10">
      <t>コウ</t>
    </rPh>
    <rPh sb="13" eb="14">
      <t>コト</t>
    </rPh>
    <rPh sb="17" eb="18">
      <t>ヒ</t>
    </rPh>
    <rPh sb="21" eb="22">
      <t>フサ</t>
    </rPh>
    <rPh sb="25" eb="26">
      <t>クク</t>
    </rPh>
    <rPh sb="29" eb="30">
      <t>ヒョウ</t>
    </rPh>
    <phoneticPr fontId="5"/>
  </si>
  <si>
    <t>第１工区</t>
    <rPh sb="0" eb="1">
      <t>ダイ</t>
    </rPh>
    <rPh sb="2" eb="4">
      <t>コウク</t>
    </rPh>
    <phoneticPr fontId="5"/>
  </si>
  <si>
    <t>土工</t>
    <rPh sb="0" eb="1">
      <t>ド</t>
    </rPh>
    <rPh sb="1" eb="2">
      <t>コウ</t>
    </rPh>
    <phoneticPr fontId="5"/>
  </si>
  <si>
    <t>切土</t>
    <rPh sb="0" eb="1">
      <t>キリ</t>
    </rPh>
    <rPh sb="1" eb="2">
      <t>ド</t>
    </rPh>
    <phoneticPr fontId="5"/>
  </si>
  <si>
    <t>床掘</t>
    <rPh sb="0" eb="1">
      <t>トコ</t>
    </rPh>
    <rPh sb="1" eb="2">
      <t>ボ</t>
    </rPh>
    <phoneticPr fontId="5"/>
  </si>
  <si>
    <t>埋戻</t>
    <rPh sb="0" eb="1">
      <t>ウ</t>
    </rPh>
    <rPh sb="1" eb="2">
      <t>モド</t>
    </rPh>
    <phoneticPr fontId="5"/>
  </si>
  <si>
    <t>盛土</t>
    <rPh sb="0" eb="1">
      <t>モリ</t>
    </rPh>
    <rPh sb="1" eb="2">
      <t>ド</t>
    </rPh>
    <phoneticPr fontId="5"/>
  </si>
  <si>
    <t>土砂運搬</t>
    <rPh sb="0" eb="2">
      <t>ドシャ</t>
    </rPh>
    <rPh sb="2" eb="4">
      <t>ウンパン</t>
    </rPh>
    <phoneticPr fontId="5"/>
  </si>
  <si>
    <t>流用土</t>
    <rPh sb="0" eb="2">
      <t>リュウヨウ</t>
    </rPh>
    <rPh sb="2" eb="3">
      <t>ド</t>
    </rPh>
    <phoneticPr fontId="5"/>
  </si>
  <si>
    <t>第１工区計</t>
    <rPh sb="0" eb="1">
      <t>ダイ</t>
    </rPh>
    <rPh sb="2" eb="4">
      <t>コウク</t>
    </rPh>
    <rPh sb="4" eb="5">
      <t>ケイ</t>
    </rPh>
    <phoneticPr fontId="5"/>
  </si>
  <si>
    <t>第２工区</t>
    <rPh sb="0" eb="1">
      <t>ダイ</t>
    </rPh>
    <rPh sb="2" eb="4">
      <t>コウク</t>
    </rPh>
    <phoneticPr fontId="5"/>
  </si>
  <si>
    <t>第２工区計</t>
    <rPh sb="0" eb="1">
      <t>ダイ</t>
    </rPh>
    <rPh sb="2" eb="4">
      <t>コウク</t>
    </rPh>
    <rPh sb="4" eb="5">
      <t>ケイ</t>
    </rPh>
    <phoneticPr fontId="5"/>
  </si>
  <si>
    <t>直接工事費計</t>
    <rPh sb="0" eb="2">
      <t>チョクセツ</t>
    </rPh>
    <rPh sb="2" eb="5">
      <t>コウジヒ</t>
    </rPh>
    <rPh sb="5" eb="6">
      <t>ケイ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</si>
  <si>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5"/>
  </si>
  <si>
    <t>式</t>
    <rPh sb="0" eb="1">
      <t>シキ</t>
    </rPh>
    <phoneticPr fontId="5"/>
  </si>
  <si>
    <t>純工事費計</t>
    <rPh sb="0" eb="1">
      <t>ジュン</t>
    </rPh>
    <rPh sb="1" eb="4">
      <t>コウジヒ</t>
    </rPh>
    <rPh sb="4" eb="5">
      <t>ケイ</t>
    </rPh>
    <phoneticPr fontId="5"/>
  </si>
  <si>
    <t>現場管理費</t>
    <rPh sb="0" eb="2">
      <t>ゲンバ</t>
    </rPh>
    <rPh sb="2" eb="5">
      <t>カンリヒ</t>
    </rPh>
    <phoneticPr fontId="5"/>
  </si>
  <si>
    <t>工事原価計</t>
    <rPh sb="0" eb="2">
      <t>コウジ</t>
    </rPh>
    <rPh sb="2" eb="4">
      <t>ゲンカ</t>
    </rPh>
    <rPh sb="4" eb="5">
      <t>ケイ</t>
    </rPh>
    <phoneticPr fontId="5"/>
  </si>
  <si>
    <t>一般管理費</t>
    <rPh sb="0" eb="2">
      <t>イッパン</t>
    </rPh>
    <rPh sb="2" eb="5">
      <t>カンリヒ</t>
    </rPh>
    <phoneticPr fontId="5"/>
  </si>
  <si>
    <t>本工事費計</t>
    <rPh sb="0" eb="1">
      <t>ホン</t>
    </rPh>
    <rPh sb="1" eb="4">
      <t>コウジヒ</t>
    </rPh>
    <rPh sb="4" eb="5">
      <t>ケイ</t>
    </rPh>
    <phoneticPr fontId="5"/>
  </si>
  <si>
    <t>第１号単価表参照</t>
    <rPh sb="0" eb="1">
      <t>ダイ</t>
    </rPh>
    <rPh sb="2" eb="3">
      <t>ゴウ</t>
    </rPh>
    <rPh sb="3" eb="5">
      <t>タンカ</t>
    </rPh>
    <rPh sb="5" eb="6">
      <t>ヒョウ</t>
    </rPh>
    <rPh sb="6" eb="8">
      <t>サンショウ</t>
    </rPh>
    <phoneticPr fontId="5"/>
  </si>
  <si>
    <t>第２号単価表参照</t>
    <rPh sb="0" eb="1">
      <t>ダイ</t>
    </rPh>
    <rPh sb="2" eb="3">
      <t>ゴウ</t>
    </rPh>
    <rPh sb="3" eb="5">
      <t>タンカ</t>
    </rPh>
    <rPh sb="5" eb="6">
      <t>ヒョウ</t>
    </rPh>
    <rPh sb="6" eb="8">
      <t>サンショウ</t>
    </rPh>
    <phoneticPr fontId="5"/>
  </si>
  <si>
    <t>第３号単価表参照</t>
    <rPh sb="0" eb="1">
      <t>ダイ</t>
    </rPh>
    <rPh sb="2" eb="3">
      <t>ゴウ</t>
    </rPh>
    <rPh sb="3" eb="5">
      <t>タンカ</t>
    </rPh>
    <rPh sb="5" eb="6">
      <t>ヒョウ</t>
    </rPh>
    <rPh sb="6" eb="8">
      <t>サンショウ</t>
    </rPh>
    <phoneticPr fontId="5"/>
  </si>
  <si>
    <t>第４号単価表参照</t>
    <rPh sb="0" eb="1">
      <t>ダイ</t>
    </rPh>
    <rPh sb="2" eb="3">
      <t>ゴウ</t>
    </rPh>
    <rPh sb="3" eb="5">
      <t>タンカ</t>
    </rPh>
    <rPh sb="5" eb="6">
      <t>ヒョウ</t>
    </rPh>
    <rPh sb="6" eb="8">
      <t>サンショウ</t>
    </rPh>
    <phoneticPr fontId="5"/>
  </si>
  <si>
    <t>第５号単価表参照</t>
    <rPh sb="0" eb="1">
      <t>ダイ</t>
    </rPh>
    <rPh sb="2" eb="3">
      <t>ゴウ</t>
    </rPh>
    <rPh sb="3" eb="5">
      <t>タンカ</t>
    </rPh>
    <rPh sb="5" eb="6">
      <t>ヒョウ</t>
    </rPh>
    <rPh sb="6" eb="8">
      <t>サンショウ</t>
    </rPh>
    <phoneticPr fontId="5"/>
  </si>
  <si>
    <t>第６号単価表参照</t>
    <rPh sb="0" eb="1">
      <t>ダイ</t>
    </rPh>
    <rPh sb="2" eb="3">
      <t>ゴウ</t>
    </rPh>
    <rPh sb="3" eb="5">
      <t>タンカ</t>
    </rPh>
    <rPh sb="5" eb="6">
      <t>ヒョウ</t>
    </rPh>
    <rPh sb="6" eb="8">
      <t>サンショウ</t>
    </rPh>
    <phoneticPr fontId="5"/>
  </si>
  <si>
    <t>品目</t>
    <rPh sb="0" eb="2">
      <t>ヒンモク</t>
    </rPh>
    <phoneticPr fontId="5"/>
  </si>
  <si>
    <t>設備復旧の国庫負担対象工事費積算内訳書</t>
    <rPh sb="0" eb="2">
      <t>セツビ</t>
    </rPh>
    <rPh sb="2" eb="4">
      <t>フッキュウ</t>
    </rPh>
    <rPh sb="5" eb="7">
      <t>コッコ</t>
    </rPh>
    <rPh sb="7" eb="9">
      <t>フタン</t>
    </rPh>
    <rPh sb="9" eb="11">
      <t>タイショウ</t>
    </rPh>
    <rPh sb="11" eb="14">
      <t>コウジヒ</t>
    </rPh>
    <rPh sb="14" eb="16">
      <t>セキサン</t>
    </rPh>
    <rPh sb="16" eb="19">
      <t>ウチワケショ</t>
    </rPh>
    <phoneticPr fontId="5"/>
  </si>
  <si>
    <t>（教室）</t>
    <rPh sb="1" eb="3">
      <t>キョウシツ</t>
    </rPh>
    <phoneticPr fontId="5"/>
  </si>
  <si>
    <t>机・椅子</t>
    <rPh sb="0" eb="1">
      <t>ツクエ</t>
    </rPh>
    <rPh sb="2" eb="4">
      <t>イス</t>
    </rPh>
    <phoneticPr fontId="5"/>
  </si>
  <si>
    <t>（美術科）</t>
    <rPh sb="1" eb="4">
      <t>ビジュツカ</t>
    </rPh>
    <phoneticPr fontId="5"/>
  </si>
  <si>
    <t>戸棚</t>
    <rPh sb="0" eb="2">
      <t>トダナ</t>
    </rPh>
    <phoneticPr fontId="5"/>
  </si>
  <si>
    <t>机</t>
    <rPh sb="0" eb="1">
      <t>ツクエ</t>
    </rPh>
    <phoneticPr fontId="5"/>
  </si>
  <si>
    <t>（音楽科）</t>
    <rPh sb="1" eb="3">
      <t>オンガク</t>
    </rPh>
    <rPh sb="3" eb="4">
      <t>カ</t>
    </rPh>
    <phoneticPr fontId="5"/>
  </si>
  <si>
    <t>（技術科）</t>
    <rPh sb="1" eb="3">
      <t>ギジュツ</t>
    </rPh>
    <rPh sb="3" eb="4">
      <t>カ</t>
    </rPh>
    <phoneticPr fontId="5"/>
  </si>
  <si>
    <t>丸鋸盤</t>
    <rPh sb="0" eb="1">
      <t>マル</t>
    </rPh>
    <rPh sb="1" eb="2">
      <t>ノコギリ</t>
    </rPh>
    <rPh sb="2" eb="3">
      <t>バン</t>
    </rPh>
    <phoneticPr fontId="5"/>
  </si>
  <si>
    <t>自動かんな盤</t>
    <rPh sb="0" eb="2">
      <t>ジドウ</t>
    </rPh>
    <rPh sb="5" eb="6">
      <t>バン</t>
    </rPh>
    <phoneticPr fontId="5"/>
  </si>
  <si>
    <t>木工旋盤</t>
    <rPh sb="0" eb="2">
      <t>モッコウ</t>
    </rPh>
    <rPh sb="2" eb="4">
      <t>センバン</t>
    </rPh>
    <phoneticPr fontId="5"/>
  </si>
  <si>
    <t>購入</t>
    <rPh sb="0" eb="2">
      <t>コウニュウ</t>
    </rPh>
    <phoneticPr fontId="5"/>
  </si>
  <si>
    <t>修理</t>
    <rPh sb="0" eb="2">
      <t>シュウリ</t>
    </rPh>
    <phoneticPr fontId="5"/>
  </si>
  <si>
    <t>計</t>
    <rPh sb="0" eb="1">
      <t>ケイ</t>
    </rPh>
    <phoneticPr fontId="5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</si>
  <si>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5"/>
  </si>
  <si>
    <t>本工事費内訳表</t>
    <rPh sb="0" eb="3">
      <t>ホンコウジ</t>
    </rPh>
    <rPh sb="3" eb="4">
      <t>ヒ</t>
    </rPh>
    <rPh sb="4" eb="7">
      <t>ウチワケヒョウ</t>
    </rPh>
    <phoneticPr fontId="5"/>
  </si>
  <si>
    <t>別紙明細書参照</t>
    <rPh sb="0" eb="2">
      <t>ベッシ</t>
    </rPh>
    <rPh sb="2" eb="5">
      <t>メイサイショ</t>
    </rPh>
    <rPh sb="5" eb="7">
      <t>サンショウ</t>
    </rPh>
    <phoneticPr fontId="5"/>
  </si>
  <si>
    <t>(注)工事費及び平均単価には、消費税等相当額を含むものとする。</t>
    <rPh sb="1" eb="2">
      <t>チュウ</t>
    </rPh>
    <rPh sb="3" eb="6">
      <t>コウジヒ</t>
    </rPh>
    <rPh sb="6" eb="7">
      <t>オヨ</t>
    </rPh>
    <rPh sb="8" eb="10">
      <t>ヘイキン</t>
    </rPh>
    <rPh sb="10" eb="12">
      <t>タンカ</t>
    </rPh>
    <rPh sb="15" eb="18">
      <t>ショウヒゼイ</t>
    </rPh>
    <rPh sb="18" eb="19">
      <t>トウ</t>
    </rPh>
    <rPh sb="19" eb="21">
      <t>ソウトウ</t>
    </rPh>
    <rPh sb="21" eb="22">
      <t>ガク</t>
    </rPh>
    <rPh sb="23" eb="24">
      <t>フク</t>
    </rPh>
    <phoneticPr fontId="5"/>
  </si>
  <si>
    <t>（１～１）</t>
    <phoneticPr fontId="5"/>
  </si>
  <si>
    <t>㎡</t>
    <phoneticPr fontId="5"/>
  </si>
  <si>
    <t>〃</t>
    <phoneticPr fontId="5"/>
  </si>
  <si>
    <t>〃</t>
    <phoneticPr fontId="5"/>
  </si>
  <si>
    <t>〃</t>
    <phoneticPr fontId="5"/>
  </si>
  <si>
    <t>840×1,450</t>
    <phoneticPr fontId="5"/>
  </si>
  <si>
    <t>ガ ラ ス</t>
    <phoneticPr fontId="5"/>
  </si>
  <si>
    <t>FL3</t>
    <phoneticPr fontId="5"/>
  </si>
  <si>
    <t>㎡</t>
    <phoneticPr fontId="5"/>
  </si>
  <si>
    <t>ｍ</t>
    <phoneticPr fontId="5"/>
  </si>
  <si>
    <t>内未成</t>
    <rPh sb="0" eb="1">
      <t>ナイ</t>
    </rPh>
    <rPh sb="1" eb="2">
      <t>ミ</t>
    </rPh>
    <rPh sb="2" eb="3">
      <t>セイ</t>
    </rPh>
    <phoneticPr fontId="5"/>
  </si>
  <si>
    <t>適要</t>
    <rPh sb="0" eb="1">
      <t>テキ</t>
    </rPh>
    <rPh sb="1" eb="2">
      <t>ヨウ</t>
    </rPh>
    <phoneticPr fontId="5"/>
  </si>
  <si>
    <t>校舎①</t>
    <rPh sb="0" eb="2">
      <t>コウシャ</t>
    </rPh>
    <phoneticPr fontId="5"/>
  </si>
  <si>
    <t>校舎②</t>
    <rPh sb="0" eb="2">
      <t>コウシャ</t>
    </rPh>
    <phoneticPr fontId="5"/>
  </si>
  <si>
    <t>便所⑥</t>
    <rPh sb="0" eb="2">
      <t>ベンジョ</t>
    </rPh>
    <phoneticPr fontId="5"/>
  </si>
  <si>
    <t>(途中省略)</t>
    <rPh sb="1" eb="3">
      <t>トチュウ</t>
    </rPh>
    <rPh sb="3" eb="5">
      <t>ショウリャク</t>
    </rPh>
    <phoneticPr fontId="5"/>
  </si>
  <si>
    <t>直接工事費</t>
    <rPh sb="0" eb="2">
      <t>チョクセツ</t>
    </rPh>
    <rPh sb="2" eb="5">
      <t>コウジヒ</t>
    </rPh>
    <phoneticPr fontId="5"/>
  </si>
  <si>
    <t>14,014,900+2,102,100=16,117,000</t>
    <phoneticPr fontId="5"/>
  </si>
  <si>
    <t>Ａ県Ｂ市</t>
    <rPh sb="1" eb="2">
      <t>ケン</t>
    </rPh>
    <rPh sb="3" eb="4">
      <t>シ</t>
    </rPh>
    <phoneticPr fontId="5"/>
  </si>
  <si>
    <t>Ｂ市○○○番地</t>
    <rPh sb="1" eb="2">
      <t>シ</t>
    </rPh>
    <rPh sb="5" eb="7">
      <t>バンチ</t>
    </rPh>
    <phoneticPr fontId="5"/>
  </si>
  <si>
    <t>Ｃ小学校土地災害復旧工事</t>
    <rPh sb="1" eb="4">
      <t>ショウガッコウ</t>
    </rPh>
    <rPh sb="4" eb="6">
      <t>トチ</t>
    </rPh>
    <rPh sb="6" eb="8">
      <t>サイガイ</t>
    </rPh>
    <rPh sb="8" eb="10">
      <t>フッキュウ</t>
    </rPh>
    <rPh sb="10" eb="12">
      <t>コウジ</t>
    </rPh>
    <phoneticPr fontId="5"/>
  </si>
  <si>
    <t>第１工区　　復旧延長　　　　　１５ｍ
　　　　　　ｺﾝｸﾘｰﾄﾌﾞﾛｯｸ積　　 ４８㎡（高さ３ｍ）
　　　　　　Ｕ字型側溝　　　　１５ｍ
　　　　　　張芝　　　　　　　７２㎡
第２工区　　復旧延長　　   平均１４ｍ
　　　　　　盛土　　　　   107.7m3
　　　　　　筋芝　　　　   93.6㎡</t>
    <rPh sb="0" eb="1">
      <t>ダイ</t>
    </rPh>
    <rPh sb="2" eb="4">
      <t>コウク</t>
    </rPh>
    <rPh sb="6" eb="8">
      <t>フッキュウ</t>
    </rPh>
    <rPh sb="8" eb="10">
      <t>エンチョウ</t>
    </rPh>
    <rPh sb="44" eb="45">
      <t>タカ</t>
    </rPh>
    <rPh sb="57" eb="59">
      <t>ジガタ</t>
    </rPh>
    <rPh sb="59" eb="61">
      <t>ソッコウ</t>
    </rPh>
    <rPh sb="75" eb="76">
      <t>ハ</t>
    </rPh>
    <rPh sb="76" eb="77">
      <t>シバ</t>
    </rPh>
    <rPh sb="90" eb="91">
      <t>ダイ</t>
    </rPh>
    <rPh sb="92" eb="94">
      <t>コウク</t>
    </rPh>
    <rPh sb="96" eb="98">
      <t>フッキュウ</t>
    </rPh>
    <rPh sb="98" eb="100">
      <t>エンチョウ</t>
    </rPh>
    <rPh sb="105" eb="107">
      <t>ヘイキン</t>
    </rPh>
    <rPh sb="117" eb="118">
      <t>モリ</t>
    </rPh>
    <rPh sb="118" eb="119">
      <t>ド</t>
    </rPh>
    <rPh sb="140" eb="141">
      <t>スジ</t>
    </rPh>
    <rPh sb="141" eb="142">
      <t>シバ</t>
    </rPh>
    <phoneticPr fontId="5"/>
  </si>
  <si>
    <t>台風第○○号による。</t>
    <rPh sb="0" eb="2">
      <t>タイフウ</t>
    </rPh>
    <rPh sb="2" eb="3">
      <t>ダイ</t>
    </rPh>
    <rPh sb="5" eb="6">
      <t>ゴウ</t>
    </rPh>
    <phoneticPr fontId="5"/>
  </si>
  <si>
    <t>　※編者注　数量は100m3及び100㎡以下となることから、小数点以下四捨五入としている。</t>
    <rPh sb="2" eb="4">
      <t>ヘンシャ</t>
    </rPh>
    <rPh sb="4" eb="5">
      <t>チュウ</t>
    </rPh>
    <rPh sb="6" eb="8">
      <t>スウリョウ</t>
    </rPh>
    <rPh sb="14" eb="15">
      <t>オヨ</t>
    </rPh>
    <rPh sb="20" eb="22">
      <t>イカ</t>
    </rPh>
    <rPh sb="30" eb="33">
      <t>ショウスウテン</t>
    </rPh>
    <rPh sb="33" eb="35">
      <t>イカ</t>
    </rPh>
    <rPh sb="35" eb="39">
      <t>シシャゴニュウ</t>
    </rPh>
    <phoneticPr fontId="5"/>
  </si>
  <si>
    <t>２工区へ</t>
    <rPh sb="1" eb="2">
      <t>コウ</t>
    </rPh>
    <rPh sb="2" eb="3">
      <t>ク</t>
    </rPh>
    <phoneticPr fontId="5"/>
  </si>
  <si>
    <t>ｺﾝｸﾘｰﾄﾌﾞﾛｯｸ積工</t>
    <rPh sb="11" eb="12">
      <t>ツ</t>
    </rPh>
    <rPh sb="12" eb="13">
      <t>コウ</t>
    </rPh>
    <phoneticPr fontId="5"/>
  </si>
  <si>
    <t>現場打天端ｺﾝｸﾘｰﾄ工</t>
    <rPh sb="0" eb="2">
      <t>ゲンバ</t>
    </rPh>
    <rPh sb="2" eb="3">
      <t>ウ</t>
    </rPh>
    <rPh sb="3" eb="4">
      <t>テン</t>
    </rPh>
    <rPh sb="4" eb="5">
      <t>タン</t>
    </rPh>
    <rPh sb="11" eb="12">
      <t>コウ</t>
    </rPh>
    <phoneticPr fontId="5"/>
  </si>
  <si>
    <t>現場打基礎ｺﾝｸﾘｰﾄ工</t>
    <rPh sb="0" eb="2">
      <t>ゲンバ</t>
    </rPh>
    <rPh sb="2" eb="3">
      <t>ウ</t>
    </rPh>
    <rPh sb="3" eb="5">
      <t>キソ</t>
    </rPh>
    <rPh sb="11" eb="12">
      <t>コウ</t>
    </rPh>
    <phoneticPr fontId="5"/>
  </si>
  <si>
    <t>基礎砕石工</t>
    <rPh sb="0" eb="2">
      <t>キソ</t>
    </rPh>
    <rPh sb="2" eb="4">
      <t>サイセキ</t>
    </rPh>
    <rPh sb="4" eb="5">
      <t>コウ</t>
    </rPh>
    <phoneticPr fontId="5"/>
  </si>
  <si>
    <t>排水工</t>
    <rPh sb="0" eb="2">
      <t>ハイスイ</t>
    </rPh>
    <rPh sb="2" eb="3">
      <t>コウ</t>
    </rPh>
    <phoneticPr fontId="5"/>
  </si>
  <si>
    <t>張芝工</t>
    <rPh sb="0" eb="1">
      <t>ハ</t>
    </rPh>
    <rPh sb="1" eb="2">
      <t>シバ</t>
    </rPh>
    <rPh sb="2" eb="3">
      <t>コウ</t>
    </rPh>
    <phoneticPr fontId="5"/>
  </si>
  <si>
    <t>購入土</t>
    <rPh sb="0" eb="2">
      <t>コウニュウ</t>
    </rPh>
    <rPh sb="2" eb="3">
      <t>ド</t>
    </rPh>
    <phoneticPr fontId="5"/>
  </si>
  <si>
    <t>法覆工</t>
    <rPh sb="0" eb="1">
      <t>ノリ</t>
    </rPh>
    <rPh sb="1" eb="2">
      <t>オオ</t>
    </rPh>
    <rPh sb="2" eb="3">
      <t>コウ</t>
    </rPh>
    <phoneticPr fontId="5"/>
  </si>
  <si>
    <t>筋芝工</t>
    <rPh sb="0" eb="1">
      <t>スジ</t>
    </rPh>
    <rPh sb="1" eb="2">
      <t>シバ</t>
    </rPh>
    <rPh sb="2" eb="3">
      <t>コウ</t>
    </rPh>
    <phoneticPr fontId="5"/>
  </si>
  <si>
    <t>第７号単価表参照</t>
    <rPh sb="0" eb="1">
      <t>ダイ</t>
    </rPh>
    <rPh sb="2" eb="3">
      <t>ゴウ</t>
    </rPh>
    <rPh sb="3" eb="5">
      <t>タンカ</t>
    </rPh>
    <rPh sb="5" eb="6">
      <t>ヒョウ</t>
    </rPh>
    <rPh sb="6" eb="8">
      <t>サンショウ</t>
    </rPh>
    <phoneticPr fontId="5"/>
  </si>
  <si>
    <t>第８号単価表参照</t>
    <rPh sb="0" eb="1">
      <t>ダイ</t>
    </rPh>
    <rPh sb="2" eb="3">
      <t>ゴウ</t>
    </rPh>
    <rPh sb="3" eb="5">
      <t>タンカ</t>
    </rPh>
    <rPh sb="5" eb="6">
      <t>ヒョウ</t>
    </rPh>
    <rPh sb="6" eb="8">
      <t>サンショウ</t>
    </rPh>
    <phoneticPr fontId="5"/>
  </si>
  <si>
    <t>第９号単価表参照</t>
    <rPh sb="0" eb="1">
      <t>ダイ</t>
    </rPh>
    <rPh sb="2" eb="3">
      <t>ゴウ</t>
    </rPh>
    <rPh sb="3" eb="5">
      <t>タンカ</t>
    </rPh>
    <rPh sb="5" eb="6">
      <t>ヒョウ</t>
    </rPh>
    <rPh sb="6" eb="8">
      <t>サンショウ</t>
    </rPh>
    <phoneticPr fontId="5"/>
  </si>
  <si>
    <t>第１０号単価表参照</t>
    <rPh sb="0" eb="1">
      <t>ダイ</t>
    </rPh>
    <rPh sb="3" eb="4">
      <t>ゴウ</t>
    </rPh>
    <rPh sb="4" eb="6">
      <t>タンカ</t>
    </rPh>
    <rPh sb="6" eb="7">
      <t>ヒョウ</t>
    </rPh>
    <rPh sb="7" eb="9">
      <t>サンショウ</t>
    </rPh>
    <phoneticPr fontId="5"/>
  </si>
  <si>
    <t>別紙明細書</t>
    <rPh sb="0" eb="2">
      <t>ベッシ</t>
    </rPh>
    <rPh sb="2" eb="5">
      <t>メイサイショ</t>
    </rPh>
    <phoneticPr fontId="5"/>
  </si>
  <si>
    <t>市場単価：小規模 S2</t>
    <rPh sb="0" eb="2">
      <t>シジョウ</t>
    </rPh>
    <rPh sb="2" eb="4">
      <t>タンカ</t>
    </rPh>
    <rPh sb="5" eb="8">
      <t>ショウキボ</t>
    </rPh>
    <phoneticPr fontId="5"/>
  </si>
  <si>
    <t>［記入例］</t>
    <rPh sb="1" eb="3">
      <t>キニュウ</t>
    </rPh>
    <rPh sb="3" eb="4">
      <t>レイ</t>
    </rPh>
    <phoneticPr fontId="5"/>
  </si>
  <si>
    <t>整理
番号</t>
    <rPh sb="0" eb="2">
      <t>セイリ</t>
    </rPh>
    <rPh sb="3" eb="5">
      <t>バンゴウ</t>
    </rPh>
    <phoneticPr fontId="5"/>
  </si>
  <si>
    <r>
      <t>（</t>
    </r>
    <r>
      <rPr>
        <sz val="11"/>
        <rFont val="ＭＳ ゴシック"/>
        <family val="3"/>
        <charset val="128"/>
      </rPr>
      <t>１</t>
    </r>
    <r>
      <rPr>
        <sz val="11"/>
        <rFont val="ＭＳ 明朝"/>
        <family val="1"/>
        <charset val="128"/>
      </rPr>
      <t>～</t>
    </r>
    <r>
      <rPr>
        <sz val="11"/>
        <rFont val="ＭＳ ゴシック"/>
        <family val="3"/>
        <charset val="128"/>
      </rPr>
      <t>１</t>
    </r>
    <r>
      <rPr>
        <sz val="11"/>
        <rFont val="ＭＳ 明朝"/>
        <family val="1"/>
        <charset val="128"/>
      </rPr>
      <t>）</t>
    </r>
    <phoneticPr fontId="5"/>
  </si>
  <si>
    <r>
      <t>（</t>
    </r>
    <r>
      <rPr>
        <sz val="11"/>
        <rFont val="ＭＳ ゴシック"/>
        <family val="3"/>
        <charset val="128"/>
      </rPr>
      <t>１</t>
    </r>
    <r>
      <rPr>
        <sz val="11"/>
        <rFont val="ＭＳ 明朝"/>
        <family val="1"/>
        <charset val="128"/>
      </rPr>
      <t>～</t>
    </r>
    <r>
      <rPr>
        <sz val="11"/>
        <rFont val="ＭＳ ゴシック"/>
        <family val="3"/>
        <charset val="128"/>
      </rPr>
      <t>１</t>
    </r>
    <r>
      <rPr>
        <sz val="11"/>
        <rFont val="ＭＳ 明朝"/>
        <family val="1"/>
        <charset val="128"/>
      </rPr>
      <t>）</t>
    </r>
    <phoneticPr fontId="5"/>
  </si>
  <si>
    <t>750×750</t>
    <phoneticPr fontId="5"/>
  </si>
  <si>
    <t>　〃　２</t>
    <phoneticPr fontId="5"/>
  </si>
  <si>
    <t>㎡</t>
    <phoneticPr fontId="5"/>
  </si>
  <si>
    <t>　〃　３</t>
    <phoneticPr fontId="5"/>
  </si>
  <si>
    <t>バックネット</t>
    <phoneticPr fontId="5"/>
  </si>
  <si>
    <t>9m×6.3m</t>
    <phoneticPr fontId="5"/>
  </si>
  <si>
    <t>　〃　４</t>
    <phoneticPr fontId="5"/>
  </si>
  <si>
    <t>4,891,000×0.15=733,650</t>
    <phoneticPr fontId="5"/>
  </si>
  <si>
    <t>4,891,000+733,000=5,624,000</t>
    <phoneticPr fontId="5"/>
  </si>
  <si>
    <t>（　～　）</t>
    <phoneticPr fontId="5"/>
  </si>
  <si>
    <t>〃</t>
    <phoneticPr fontId="5"/>
  </si>
  <si>
    <t>オルガン</t>
    <phoneticPr fontId="5"/>
  </si>
  <si>
    <t>オルガン</t>
    <phoneticPr fontId="5"/>
  </si>
  <si>
    <t>ピアノ</t>
    <phoneticPr fontId="5"/>
  </si>
  <si>
    <t>〃</t>
    <phoneticPr fontId="5"/>
  </si>
  <si>
    <r>
      <t>（</t>
    </r>
    <r>
      <rPr>
        <sz val="11"/>
        <rFont val="ＭＳ ゴシック"/>
        <family val="3"/>
        <charset val="128"/>
      </rPr>
      <t>１</t>
    </r>
    <r>
      <rPr>
        <sz val="11"/>
        <rFont val="ＭＳ 明朝"/>
        <family val="1"/>
        <charset val="128"/>
      </rPr>
      <t>～</t>
    </r>
    <r>
      <rPr>
        <sz val="11"/>
        <rFont val="ＭＳ ゴシック"/>
        <family val="3"/>
        <charset val="128"/>
      </rPr>
      <t>１</t>
    </r>
    <r>
      <rPr>
        <sz val="11"/>
        <rFont val="ＭＳ 明朝"/>
        <family val="1"/>
        <charset val="128"/>
      </rPr>
      <t>）</t>
    </r>
    <phoneticPr fontId="5"/>
  </si>
  <si>
    <t>ＲＣ</t>
    <phoneticPr fontId="5"/>
  </si>
  <si>
    <t>Ｓ</t>
    <phoneticPr fontId="5"/>
  </si>
  <si>
    <t>Ｗ</t>
    <phoneticPr fontId="5"/>
  </si>
  <si>
    <r>
      <t>（</t>
    </r>
    <r>
      <rPr>
        <sz val="11"/>
        <rFont val="ＭＳ ゴシック"/>
        <family val="3"/>
        <charset val="128"/>
      </rPr>
      <t>１</t>
    </r>
    <r>
      <rPr>
        <sz val="11"/>
        <rFont val="ＭＳ 明朝"/>
        <family val="1"/>
        <charset val="128"/>
      </rPr>
      <t>～</t>
    </r>
    <r>
      <rPr>
        <sz val="11"/>
        <rFont val="ＭＳ ゴシック"/>
        <family val="3"/>
        <charset val="128"/>
      </rPr>
      <t>１</t>
    </r>
    <r>
      <rPr>
        <sz val="11"/>
        <rFont val="ＭＳ 明朝"/>
        <family val="1"/>
        <charset val="128"/>
      </rPr>
      <t>）</t>
    </r>
    <phoneticPr fontId="5"/>
  </si>
  <si>
    <t>〃</t>
    <phoneticPr fontId="5"/>
  </si>
  <si>
    <t>ｍ</t>
    <phoneticPr fontId="5"/>
  </si>
  <si>
    <t>14,014,900×0.15=2,102,230</t>
    <phoneticPr fontId="5"/>
  </si>
  <si>
    <t>m3</t>
    <phoneticPr fontId="5"/>
  </si>
  <si>
    <t>m3</t>
    <phoneticPr fontId="5"/>
  </si>
  <si>
    <t>m3</t>
    <phoneticPr fontId="5"/>
  </si>
  <si>
    <t>〃</t>
    <phoneticPr fontId="5"/>
  </si>
  <si>
    <t>m3</t>
    <phoneticPr fontId="5"/>
  </si>
  <si>
    <t>m3</t>
    <phoneticPr fontId="5"/>
  </si>
  <si>
    <t>ｺﾝｸﾘｰﾄﾌﾞﾛｯｸ</t>
    <phoneticPr fontId="5"/>
  </si>
  <si>
    <t>㎡</t>
    <phoneticPr fontId="5"/>
  </si>
  <si>
    <t>m3</t>
    <phoneticPr fontId="5"/>
  </si>
  <si>
    <t>㎡</t>
    <phoneticPr fontId="5"/>
  </si>
  <si>
    <t>㎡</t>
    <phoneticPr fontId="5"/>
  </si>
  <si>
    <t>㎡</t>
    <phoneticPr fontId="5"/>
  </si>
  <si>
    <r>
      <t>　　</t>
    </r>
    <r>
      <rPr>
        <sz val="12"/>
        <rFont val="ＭＳ ゴシック"/>
        <family val="3"/>
        <charset val="128"/>
      </rPr>
      <t>○○</t>
    </r>
    <r>
      <rPr>
        <sz val="12"/>
        <rFont val="ＭＳ 明朝"/>
        <family val="1"/>
        <charset val="128"/>
      </rPr>
      <t>年災害復旧工事</t>
    </r>
    <rPh sb="4" eb="5">
      <t>ネン</t>
    </rPh>
    <rPh sb="5" eb="7">
      <t>サイガイ</t>
    </rPh>
    <rPh sb="7" eb="9">
      <t>フッキュウ</t>
    </rPh>
    <rPh sb="9" eb="11">
      <t>コウジ</t>
    </rPh>
    <phoneticPr fontId="5"/>
  </si>
  <si>
    <r>
      <t>3,834,000</t>
    </r>
    <r>
      <rPr>
        <sz val="12"/>
        <rFont val="ＭＳ 明朝"/>
        <family val="1"/>
        <charset val="128"/>
      </rPr>
      <t>円也</t>
    </r>
    <rPh sb="9" eb="10">
      <t>エン</t>
    </rPh>
    <rPh sb="10" eb="11">
      <t>ナリ</t>
    </rPh>
    <phoneticPr fontId="5"/>
  </si>
  <si>
    <r>
      <t>3,834,000</t>
    </r>
    <r>
      <rPr>
        <sz val="12"/>
        <rFont val="ＭＳ 明朝"/>
        <family val="1"/>
        <charset val="128"/>
      </rPr>
      <t>円</t>
    </r>
    <rPh sb="9" eb="10">
      <t>エン</t>
    </rPh>
    <phoneticPr fontId="5"/>
  </si>
  <si>
    <t>別紙２</t>
    <phoneticPr fontId="5"/>
  </si>
  <si>
    <t>別紙３</t>
    <phoneticPr fontId="5"/>
  </si>
  <si>
    <t>別紙３</t>
    <phoneticPr fontId="5"/>
  </si>
  <si>
    <t>別紙４</t>
    <phoneticPr fontId="5"/>
  </si>
  <si>
    <t>第一表</t>
    <phoneticPr fontId="5"/>
  </si>
  <si>
    <t>第三表</t>
    <phoneticPr fontId="5"/>
  </si>
  <si>
    <t>別紙５</t>
    <phoneticPr fontId="5"/>
  </si>
  <si>
    <t>別紙２</t>
    <phoneticPr fontId="5"/>
  </si>
  <si>
    <t>令和　　年　月　　日</t>
    <rPh sb="0" eb="2">
      <t>レイワ</t>
    </rPh>
    <rPh sb="4" eb="5">
      <t>ネン</t>
    </rPh>
    <rPh sb="6" eb="7">
      <t>ツキ</t>
    </rPh>
    <rPh sb="9" eb="10">
      <t>ニチ</t>
    </rPh>
    <phoneticPr fontId="5"/>
  </si>
  <si>
    <t>購入･修理の別</t>
    <rPh sb="0" eb="2">
      <t>コウニュウ</t>
    </rPh>
    <rPh sb="3" eb="5">
      <t>シュウリ</t>
    </rPh>
    <rPh sb="6" eb="7">
      <t>ベツ</t>
    </rPh>
    <phoneticPr fontId="5"/>
  </si>
  <si>
    <t>購入･修理
の別</t>
    <rPh sb="0" eb="2">
      <t>コウニュウ</t>
    </rPh>
    <rPh sb="3" eb="5">
      <t>シュウリ</t>
    </rPh>
    <rPh sb="7" eb="8">
      <t>ベツ</t>
    </rPh>
    <phoneticPr fontId="5"/>
  </si>
  <si>
    <t>物価版○月　P.○○</t>
    <rPh sb="0" eb="2">
      <t>ブッカ</t>
    </rPh>
    <rPh sb="2" eb="3">
      <t>バン</t>
    </rPh>
    <rPh sb="4" eb="5">
      <t>ツキ</t>
    </rPh>
    <phoneticPr fontId="5"/>
  </si>
  <si>
    <t>購入・修理の別</t>
    <rPh sb="0" eb="2">
      <t>コウニュウ</t>
    </rPh>
    <rPh sb="3" eb="5">
      <t>シュウリ</t>
    </rPh>
    <rPh sb="6" eb="7">
      <t>ベツ</t>
    </rPh>
    <phoneticPr fontId="5"/>
  </si>
  <si>
    <t>令和○○年○月○○日</t>
    <rPh sb="0" eb="2">
      <t>レイワ</t>
    </rPh>
    <rPh sb="4" eb="5">
      <t>ネン</t>
    </rPh>
    <rPh sb="6" eb="7">
      <t>ツキ</t>
    </rPh>
    <rPh sb="9" eb="10">
      <t>ニチ</t>
    </rPh>
    <phoneticPr fontId="5"/>
  </si>
  <si>
    <t>16,117,000×0.10=1,611,700</t>
    <phoneticPr fontId="5"/>
  </si>
  <si>
    <t>15,623,000×0.10=1,562,300</t>
    <phoneticPr fontId="5"/>
  </si>
  <si>
    <t>5,624,000×0.10=562,400</t>
    <phoneticPr fontId="5"/>
  </si>
  <si>
    <t>（348,545円）　計算：3,834,000×10／110</t>
    <rPh sb="8" eb="9">
      <t>エン</t>
    </rPh>
    <rPh sb="11" eb="13">
      <t>ケイサン</t>
    </rPh>
    <phoneticPr fontId="5"/>
  </si>
  <si>
    <t xml:space="preserve"> (9,889,154)
108,780,700×10/110</t>
    <phoneticPr fontId="5"/>
  </si>
  <si>
    <t>1,218,800×
0.10＝121,880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</si>
</sst>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&quot;計　&quot;General\ &quot;校&quot;"/>
    <numFmt numFmtId="177" formatCode="#,##0&quot;円也&quot;"/>
    <numFmt numFmtId="178" formatCode="#,##0&quot;円&quot;"/>
    <numFmt numFmtId="179" formatCode="0_ "/>
    <numFmt numFmtId="180" formatCode="_ * #,##0.0_ ;_ * \-#,##0.0_ ;_ * &quot;-&quot;?_ ;_ @_ "/>
    <numFmt numFmtId="181" formatCode="#,##0_);[Red]\(#,##0\)"/>
    <numFmt numFmtId="182" formatCode="#,##0_ ;[Red]\-#,##0\ "/>
  </numFmts>
  <fonts count="15" x14ac:knownFonts="1">
    <font>
      <sz val="11"/>
      <name val="MS UI Gothic"/>
      <family val="3"/>
      <charset val="128"/>
    </font>
    <font>
      <sz val="11"/>
      <name val="MS UI Gothic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MS UI Gothic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distributed" vertical="center" wrapText="1" indent="1"/>
    </xf>
    <xf numFmtId="38" fontId="2" fillId="0" borderId="2" xfId="1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 indent="1"/>
    </xf>
    <xf numFmtId="38" fontId="2" fillId="0" borderId="1" xfId="1" applyFont="1" applyBorder="1" applyAlignment="1">
      <alignment horizontal="right" vertical="center" indent="1"/>
    </xf>
    <xf numFmtId="176" fontId="2" fillId="0" borderId="1" xfId="0" applyNumberFormat="1" applyFont="1" applyBorder="1" applyAlignment="1">
      <alignment horizontal="distributed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8" fontId="2" fillId="0" borderId="1" xfId="1" applyFont="1" applyBorder="1" applyAlignment="1">
      <alignment vertical="center"/>
    </xf>
    <xf numFmtId="38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distributed" vertical="center" indent="1"/>
    </xf>
    <xf numFmtId="38" fontId="2" fillId="0" borderId="1" xfId="1" applyFont="1" applyBorder="1" applyAlignment="1">
      <alignment horizontal="distributed" vertical="center" indent="1"/>
    </xf>
    <xf numFmtId="38" fontId="2" fillId="0" borderId="2" xfId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38" fontId="2" fillId="0" borderId="3" xfId="1" applyFont="1" applyBorder="1" applyAlignment="1">
      <alignment vertical="center"/>
    </xf>
    <xf numFmtId="38" fontId="2" fillId="0" borderId="3" xfId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indent="1"/>
    </xf>
    <xf numFmtId="38" fontId="2" fillId="0" borderId="3" xfId="1" applyFont="1" applyBorder="1" applyAlignment="1">
      <alignment horizontal="center" vertical="center"/>
    </xf>
    <xf numFmtId="38" fontId="2" fillId="0" borderId="3" xfId="1" applyFont="1" applyBorder="1" applyAlignment="1">
      <alignment horizontal="distributed" vertical="center" indent="1"/>
    </xf>
    <xf numFmtId="38" fontId="2" fillId="0" borderId="3" xfId="1" applyFont="1" applyBorder="1" applyAlignment="1">
      <alignment horizontal="distributed" vertical="center" justifyLastLine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38" fontId="2" fillId="0" borderId="2" xfId="1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wrapText="1" justifyLastLine="1"/>
    </xf>
    <xf numFmtId="38" fontId="2" fillId="0" borderId="1" xfId="1" applyFont="1" applyBorder="1" applyAlignment="1">
      <alignment horizontal="distributed" vertical="center" justifyLastLine="1"/>
    </xf>
    <xf numFmtId="38" fontId="2" fillId="0" borderId="1" xfId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8" fontId="2" fillId="0" borderId="1" xfId="0" applyNumberFormat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 indent="2"/>
    </xf>
    <xf numFmtId="38" fontId="2" fillId="0" borderId="4" xfId="1" applyFont="1" applyBorder="1" applyAlignment="1">
      <alignment horizontal="right" vertical="center" inden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distributed" vertical="center" wrapText="1" indent="1"/>
    </xf>
    <xf numFmtId="38" fontId="3" fillId="0" borderId="0" xfId="1" applyFont="1">
      <alignment vertical="center"/>
    </xf>
    <xf numFmtId="38" fontId="3" fillId="0" borderId="0" xfId="1" applyFont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1" xfId="1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distributed" vertical="center" wrapText="1" indent="1"/>
    </xf>
    <xf numFmtId="0" fontId="7" fillId="0" borderId="4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right" vertical="center"/>
    </xf>
    <xf numFmtId="41" fontId="7" fillId="0" borderId="1" xfId="0" applyNumberFormat="1" applyFont="1" applyBorder="1">
      <alignment vertical="center"/>
    </xf>
    <xf numFmtId="41" fontId="7" fillId="0" borderId="1" xfId="1" applyNumberFormat="1" applyFont="1" applyBorder="1">
      <alignment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distributed" vertical="center" indent="2"/>
    </xf>
    <xf numFmtId="38" fontId="2" fillId="0" borderId="1" xfId="1" applyFont="1" applyBorder="1" applyAlignment="1">
      <alignment horizontal="distributed" vertical="center" indent="2"/>
    </xf>
    <xf numFmtId="176" fontId="2" fillId="0" borderId="1" xfId="0" applyNumberFormat="1" applyFont="1" applyBorder="1" applyAlignment="1">
      <alignment horizontal="distributed" vertical="center" indent="2"/>
    </xf>
    <xf numFmtId="0" fontId="2" fillId="0" borderId="4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 indent="2"/>
    </xf>
    <xf numFmtId="38" fontId="2" fillId="0" borderId="10" xfId="1" applyFont="1" applyBorder="1" applyAlignment="1">
      <alignment horizontal="right" vertical="center" inden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38" fontId="2" fillId="0" borderId="1" xfId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horizontal="distributed" vertical="center"/>
    </xf>
    <xf numFmtId="41" fontId="2" fillId="0" borderId="1" xfId="1" applyNumberFormat="1" applyFont="1" applyBorder="1" applyAlignment="1">
      <alignment vertical="center"/>
    </xf>
    <xf numFmtId="41" fontId="2" fillId="0" borderId="10" xfId="1" applyNumberFormat="1" applyFont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38" fontId="8" fillId="0" borderId="1" xfId="1" applyFont="1" applyBorder="1" applyAlignment="1">
      <alignment vertical="center" wrapText="1"/>
    </xf>
    <xf numFmtId="38" fontId="2" fillId="0" borderId="1" xfId="1" applyFont="1" applyBorder="1" applyAlignment="1">
      <alignment vertical="center" shrinkToFit="1"/>
    </xf>
    <xf numFmtId="38" fontId="9" fillId="0" borderId="3" xfId="1" applyFont="1" applyBorder="1" applyAlignment="1">
      <alignment vertical="center"/>
    </xf>
    <xf numFmtId="38" fontId="10" fillId="0" borderId="2" xfId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38" fontId="9" fillId="0" borderId="14" xfId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38" fontId="10" fillId="0" borderId="16" xfId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9" fontId="7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80" fontId="7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38" fontId="2" fillId="0" borderId="17" xfId="1" applyFont="1" applyBorder="1" applyAlignment="1">
      <alignment horizontal="right" vertical="center"/>
    </xf>
    <xf numFmtId="38" fontId="2" fillId="0" borderId="18" xfId="1" applyFont="1" applyBorder="1" applyAlignment="1">
      <alignment vertical="center"/>
    </xf>
    <xf numFmtId="41" fontId="2" fillId="0" borderId="19" xfId="1" applyNumberFormat="1" applyFont="1" applyBorder="1" applyAlignment="1">
      <alignment vertical="center"/>
    </xf>
    <xf numFmtId="0" fontId="2" fillId="0" borderId="19" xfId="0" applyFont="1" applyBorder="1" applyAlignment="1">
      <alignment horizontal="left" vertical="center" wrapText="1" indent="2"/>
    </xf>
    <xf numFmtId="38" fontId="2" fillId="0" borderId="19" xfId="1" applyFont="1" applyBorder="1" applyAlignment="1">
      <alignment horizontal="right" vertical="center" inden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1" fontId="2" fillId="0" borderId="1" xfId="1" applyNumberFormat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41" fontId="2" fillId="0" borderId="19" xfId="1" applyNumberFormat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vertical="center" indent="1"/>
    </xf>
    <xf numFmtId="38" fontId="12" fillId="0" borderId="2" xfId="1" applyFont="1" applyBorder="1" applyAlignment="1">
      <alignment horizontal="center" vertical="center"/>
    </xf>
    <xf numFmtId="38" fontId="12" fillId="0" borderId="2" xfId="1" applyFont="1" applyBorder="1" applyAlignment="1">
      <alignment horizontal="right" vertical="center" indent="1"/>
    </xf>
    <xf numFmtId="38" fontId="12" fillId="0" borderId="2" xfId="1" applyFont="1" applyBorder="1" applyAlignment="1">
      <alignment vertical="center"/>
    </xf>
    <xf numFmtId="0" fontId="12" fillId="0" borderId="1" xfId="0" applyFont="1" applyBorder="1" applyAlignment="1">
      <alignment horizontal="distributed" vertical="center" wrapText="1" indent="1"/>
    </xf>
    <xf numFmtId="38" fontId="12" fillId="0" borderId="1" xfId="1" applyFont="1" applyBorder="1" applyAlignment="1">
      <alignment horizontal="center" vertical="center"/>
    </xf>
    <xf numFmtId="38" fontId="12" fillId="0" borderId="1" xfId="1" applyFont="1" applyBorder="1" applyAlignment="1">
      <alignment horizontal="right" vertical="center" indent="1"/>
    </xf>
    <xf numFmtId="38" fontId="12" fillId="0" borderId="1" xfId="1" applyFont="1" applyBorder="1" applyAlignment="1">
      <alignment vertical="center"/>
    </xf>
    <xf numFmtId="38" fontId="12" fillId="0" borderId="1" xfId="1" applyFont="1" applyBorder="1" applyAlignment="1">
      <alignment vertical="center" wrapText="1"/>
    </xf>
    <xf numFmtId="0" fontId="12" fillId="0" borderId="2" xfId="0" applyFont="1" applyBorder="1" applyAlignment="1">
      <alignment horizontal="distributed" vertical="center" justifyLastLine="1"/>
    </xf>
    <xf numFmtId="38" fontId="12" fillId="0" borderId="2" xfId="1" applyFont="1" applyBorder="1" applyAlignment="1">
      <alignment horizontal="distributed" vertical="center" justifyLastLine="1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horizontal="distributed" vertical="center" wrapText="1" justifyLastLine="1"/>
    </xf>
    <xf numFmtId="38" fontId="12" fillId="0" borderId="1" xfId="1" applyFont="1" applyBorder="1" applyAlignment="1">
      <alignment horizontal="distributed" vertical="center" justifyLastLine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38" fontId="12" fillId="0" borderId="1" xfId="1" applyFont="1" applyBorder="1" applyAlignment="1">
      <alignment horizontal="center" vertical="center" shrinkToFit="1"/>
    </xf>
    <xf numFmtId="38" fontId="12" fillId="0" borderId="1" xfId="0" applyNumberFormat="1" applyFont="1" applyBorder="1" applyAlignment="1">
      <alignment vertical="center"/>
    </xf>
    <xf numFmtId="38" fontId="12" fillId="0" borderId="6" xfId="1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distributed" vertical="center"/>
    </xf>
    <xf numFmtId="38" fontId="12" fillId="0" borderId="12" xfId="1" applyFont="1" applyBorder="1" applyAlignment="1">
      <alignment vertical="center"/>
    </xf>
    <xf numFmtId="41" fontId="12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distributed" vertical="center" wrapText="1"/>
    </xf>
    <xf numFmtId="41" fontId="12" fillId="0" borderId="1" xfId="1" applyNumberFormat="1" applyFont="1" applyBorder="1" applyAlignment="1">
      <alignment vertical="center"/>
    </xf>
    <xf numFmtId="41" fontId="12" fillId="0" borderId="10" xfId="1" applyNumberFormat="1" applyFont="1" applyBorder="1" applyAlignment="1">
      <alignment vertical="center"/>
    </xf>
    <xf numFmtId="41" fontId="12" fillId="0" borderId="1" xfId="0" applyNumberFormat="1" applyFont="1" applyBorder="1" applyAlignment="1">
      <alignment vertical="center"/>
    </xf>
    <xf numFmtId="38" fontId="13" fillId="0" borderId="1" xfId="1" applyFont="1" applyBorder="1" applyAlignment="1">
      <alignment vertical="center" wrapText="1"/>
    </xf>
    <xf numFmtId="38" fontId="12" fillId="0" borderId="1" xfId="1" applyFont="1" applyBorder="1" applyAlignment="1">
      <alignment vertical="center" shrinkToFit="1"/>
    </xf>
    <xf numFmtId="0" fontId="14" fillId="0" borderId="1" xfId="0" applyFont="1" applyBorder="1">
      <alignment vertical="center"/>
    </xf>
    <xf numFmtId="41" fontId="14" fillId="0" borderId="1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179" fontId="14" fillId="0" borderId="1" xfId="0" applyNumberFormat="1" applyFont="1" applyBorder="1">
      <alignment vertical="center"/>
    </xf>
    <xf numFmtId="41" fontId="14" fillId="0" borderId="1" xfId="1" applyNumberFormat="1" applyFont="1" applyBorder="1">
      <alignment vertical="center"/>
    </xf>
    <xf numFmtId="0" fontId="13" fillId="0" borderId="1" xfId="0" applyFont="1" applyBorder="1">
      <alignment vertical="center"/>
    </xf>
    <xf numFmtId="180" fontId="14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0" fontId="14" fillId="0" borderId="0" xfId="0" applyFont="1">
      <alignment vertical="center"/>
    </xf>
    <xf numFmtId="177" fontId="14" fillId="0" borderId="4" xfId="0" applyNumberFormat="1" applyFont="1" applyBorder="1" applyAlignment="1">
      <alignment horizontal="right" vertical="center"/>
    </xf>
    <xf numFmtId="38" fontId="2" fillId="0" borderId="2" xfId="1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181" fontId="2" fillId="0" borderId="1" xfId="0" applyNumberFormat="1" applyFont="1" applyBorder="1" applyAlignment="1">
      <alignment vertical="center"/>
    </xf>
    <xf numFmtId="182" fontId="2" fillId="0" borderId="2" xfId="1" applyNumberFormat="1" applyFont="1" applyBorder="1" applyAlignment="1">
      <alignment vertical="center"/>
    </xf>
    <xf numFmtId="0" fontId="2" fillId="0" borderId="3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distributed" vertical="center" indent="1"/>
    </xf>
    <xf numFmtId="176" fontId="2" fillId="0" borderId="6" xfId="0" applyNumberFormat="1" applyFont="1" applyBorder="1" applyAlignment="1">
      <alignment horizontal="distributed" vertical="center" indent="1"/>
    </xf>
    <xf numFmtId="38" fontId="2" fillId="0" borderId="6" xfId="1" applyFont="1" applyBorder="1" applyAlignment="1">
      <alignment horizontal="right" vertical="center" indent="1"/>
    </xf>
    <xf numFmtId="38" fontId="2" fillId="0" borderId="4" xfId="1" applyFont="1" applyBorder="1" applyAlignment="1">
      <alignment horizontal="right" vertical="center" indent="1"/>
    </xf>
    <xf numFmtId="38" fontId="2" fillId="0" borderId="6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38" fontId="2" fillId="0" borderId="5" xfId="1" applyFont="1" applyBorder="1" applyAlignment="1">
      <alignment horizontal="distributed" vertical="center" indent="1"/>
    </xf>
    <xf numFmtId="38" fontId="2" fillId="0" borderId="6" xfId="1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horizontal="distributed" vertical="center" justifyLastLine="1"/>
    </xf>
    <xf numFmtId="38" fontId="2" fillId="0" borderId="3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5" xfId="1" applyFont="1" applyBorder="1" applyAlignment="1">
      <alignment horizontal="distributed" vertical="center" indent="9"/>
    </xf>
    <xf numFmtId="38" fontId="2" fillId="0" borderId="6" xfId="1" applyFont="1" applyBorder="1" applyAlignment="1">
      <alignment horizontal="distributed" vertical="center" indent="9"/>
    </xf>
    <xf numFmtId="38" fontId="2" fillId="0" borderId="4" xfId="1" applyFont="1" applyBorder="1" applyAlignment="1">
      <alignment horizontal="distributed" vertical="center" indent="9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38" fontId="12" fillId="0" borderId="6" xfId="1" applyFont="1" applyBorder="1" applyAlignment="1">
      <alignment horizontal="right" vertical="center" indent="1"/>
    </xf>
    <xf numFmtId="38" fontId="12" fillId="0" borderId="4" xfId="1" applyFont="1" applyBorder="1" applyAlignment="1">
      <alignment horizontal="right" vertical="center" indent="1"/>
    </xf>
    <xf numFmtId="38" fontId="2" fillId="0" borderId="14" xfId="1" applyFont="1" applyBorder="1" applyAlignment="1">
      <alignment horizontal="right" vertical="center" indent="1"/>
    </xf>
    <xf numFmtId="38" fontId="2" fillId="0" borderId="7" xfId="1" applyFont="1" applyBorder="1" applyAlignment="1">
      <alignment horizontal="right" vertical="center" indent="1"/>
    </xf>
    <xf numFmtId="38" fontId="2" fillId="0" borderId="16" xfId="1" applyFont="1" applyBorder="1" applyAlignment="1">
      <alignment horizontal="right" vertical="center" indent="1"/>
    </xf>
    <xf numFmtId="38" fontId="2" fillId="0" borderId="8" xfId="1" applyFont="1" applyBorder="1" applyAlignment="1">
      <alignment horizontal="right" vertical="center" indent="1"/>
    </xf>
    <xf numFmtId="38" fontId="2" fillId="0" borderId="13" xfId="1" applyFont="1" applyBorder="1" applyAlignment="1">
      <alignment horizontal="distributed" vertical="center" indent="1"/>
    </xf>
    <xf numFmtId="38" fontId="2" fillId="0" borderId="14" xfId="1" applyFont="1" applyBorder="1" applyAlignment="1">
      <alignment horizontal="distributed" vertical="center" indent="1"/>
    </xf>
    <xf numFmtId="38" fontId="2" fillId="0" borderId="15" xfId="1" applyFont="1" applyBorder="1" applyAlignment="1">
      <alignment horizontal="distributed" vertical="center" indent="1"/>
    </xf>
    <xf numFmtId="38" fontId="2" fillId="0" borderId="16" xfId="1" applyFont="1" applyBorder="1" applyAlignment="1">
      <alignment horizontal="distributed" vertical="center" indent="1"/>
    </xf>
    <xf numFmtId="38" fontId="10" fillId="0" borderId="16" xfId="1" applyFont="1" applyBorder="1" applyAlignment="1">
      <alignment horizontal="right" vertical="center" indent="1"/>
    </xf>
    <xf numFmtId="38" fontId="10" fillId="0" borderId="8" xfId="1" applyFont="1" applyBorder="1" applyAlignment="1">
      <alignment horizontal="right" vertical="center" indent="1"/>
    </xf>
    <xf numFmtId="176" fontId="2" fillId="0" borderId="13" xfId="0" applyNumberFormat="1" applyFont="1" applyBorder="1" applyAlignment="1">
      <alignment horizontal="distributed" vertical="center" indent="1"/>
    </xf>
    <xf numFmtId="176" fontId="2" fillId="0" borderId="14" xfId="0" applyNumberFormat="1" applyFont="1" applyBorder="1" applyAlignment="1">
      <alignment horizontal="distributed" vertical="center" indent="1"/>
    </xf>
    <xf numFmtId="176" fontId="2" fillId="0" borderId="15" xfId="0" applyNumberFormat="1" applyFont="1" applyBorder="1" applyAlignment="1">
      <alignment horizontal="distributed" vertical="center" indent="1"/>
    </xf>
    <xf numFmtId="176" fontId="2" fillId="0" borderId="16" xfId="0" applyNumberFormat="1" applyFont="1" applyBorder="1" applyAlignment="1">
      <alignment horizontal="distributed" vertical="center" indent="1"/>
    </xf>
    <xf numFmtId="38" fontId="9" fillId="0" borderId="14" xfId="1" applyFont="1" applyBorder="1" applyAlignment="1">
      <alignment horizontal="right" vertical="center" indent="1"/>
    </xf>
    <xf numFmtId="38" fontId="9" fillId="0" borderId="7" xfId="1" applyFont="1" applyBorder="1" applyAlignment="1">
      <alignment horizontal="right" vertical="center" inden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38" fontId="2" fillId="0" borderId="3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0" fontId="2" fillId="0" borderId="2" xfId="0" applyFont="1" applyBorder="1" applyAlignment="1">
      <alignment horizontal="distributed" vertical="center" wrapText="1" justifyLastLine="1"/>
    </xf>
    <xf numFmtId="38" fontId="2" fillId="0" borderId="3" xfId="1" applyFont="1" applyBorder="1" applyAlignment="1">
      <alignment horizontal="distributed" vertical="center" justifyLastLine="1"/>
    </xf>
    <xf numFmtId="38" fontId="2" fillId="0" borderId="2" xfId="1" applyFont="1" applyBorder="1" applyAlignment="1">
      <alignment horizontal="distributed" vertical="center" justifyLastLine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13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38" fontId="2" fillId="0" borderId="5" xfId="1" applyFont="1" applyBorder="1" applyAlignment="1">
      <alignment vertical="center"/>
    </xf>
    <xf numFmtId="0" fontId="2" fillId="0" borderId="5" xfId="0" applyFont="1" applyBorder="1" applyAlignment="1">
      <alignment horizontal="distributed" vertical="center" indent="9"/>
    </xf>
    <xf numFmtId="0" fontId="2" fillId="0" borderId="6" xfId="0" applyFont="1" applyBorder="1" applyAlignment="1">
      <alignment horizontal="distributed" vertical="center" indent="9"/>
    </xf>
    <xf numFmtId="0" fontId="2" fillId="0" borderId="4" xfId="0" applyFont="1" applyBorder="1" applyAlignment="1">
      <alignment horizontal="distributed" vertical="center" indent="9"/>
    </xf>
    <xf numFmtId="38" fontId="2" fillId="0" borderId="5" xfId="1" applyFont="1" applyBorder="1" applyAlignment="1">
      <alignment horizontal="distributed" vertical="center" justifyLastLine="1"/>
    </xf>
    <xf numFmtId="38" fontId="2" fillId="0" borderId="4" xfId="1" applyFont="1" applyBorder="1" applyAlignment="1">
      <alignment horizontal="distributed" vertical="center" justifyLastLine="1"/>
    </xf>
    <xf numFmtId="38" fontId="2" fillId="0" borderId="13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15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 wrapText="1"/>
    </xf>
    <xf numFmtId="38" fontId="12" fillId="0" borderId="8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38" fontId="12" fillId="0" borderId="5" xfId="1" applyFont="1" applyBorder="1" applyAlignment="1">
      <alignment vertical="center"/>
    </xf>
    <xf numFmtId="38" fontId="12" fillId="0" borderId="4" xfId="1" applyFont="1" applyBorder="1" applyAlignment="1">
      <alignment vertical="center"/>
    </xf>
    <xf numFmtId="0" fontId="12" fillId="0" borderId="15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justifyLastLine="1"/>
    </xf>
    <xf numFmtId="0" fontId="12" fillId="0" borderId="5" xfId="0" applyFont="1" applyBorder="1" applyAlignment="1">
      <alignment horizontal="distributed" vertical="center" wrapText="1" indent="1"/>
    </xf>
    <xf numFmtId="0" fontId="12" fillId="0" borderId="4" xfId="0" applyFont="1" applyBorder="1" applyAlignment="1">
      <alignment horizontal="distributed" vertical="center" wrapText="1" indent="1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distributed" vertical="center" indent="2"/>
    </xf>
    <xf numFmtId="178" fontId="7" fillId="0" borderId="5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 indent="10"/>
    </xf>
    <xf numFmtId="0" fontId="7" fillId="0" borderId="1" xfId="0" applyFont="1" applyBorder="1" applyAlignment="1">
      <alignment horizontal="distributed" vertical="center" indent="3"/>
    </xf>
    <xf numFmtId="0" fontId="7" fillId="0" borderId="5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4"/>
    </xf>
    <xf numFmtId="0" fontId="7" fillId="0" borderId="4" xfId="0" applyFont="1" applyBorder="1" applyAlignment="1">
      <alignment horizontal="distributed" vertical="center" indent="4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 indent="2"/>
    </xf>
    <xf numFmtId="0" fontId="7" fillId="0" borderId="4" xfId="0" applyFont="1" applyBorder="1" applyAlignment="1">
      <alignment horizontal="distributed" vertical="center" indent="2"/>
    </xf>
    <xf numFmtId="0" fontId="7" fillId="0" borderId="6" xfId="0" applyFont="1" applyBorder="1" applyAlignment="1">
      <alignment horizontal="distributed" vertical="center" indent="4"/>
    </xf>
    <xf numFmtId="0" fontId="7" fillId="0" borderId="14" xfId="0" applyFont="1" applyBorder="1" applyAlignment="1">
      <alignment horizontal="distributed" vertical="distributed" textRotation="255" indent="2"/>
    </xf>
    <xf numFmtId="0" fontId="7" fillId="0" borderId="0" xfId="0" applyFont="1" applyAlignment="1">
      <alignment horizontal="distributed" vertical="distributed" textRotation="255" indent="2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78" fontId="14" fillId="0" borderId="5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11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38" fontId="2" fillId="0" borderId="2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10</xdr:row>
      <xdr:rowOff>9525</xdr:rowOff>
    </xdr:from>
    <xdr:to>
      <xdr:col>4</xdr:col>
      <xdr:colOff>1047750</xdr:colOff>
      <xdr:row>11</xdr:row>
      <xdr:rowOff>323850</xdr:rowOff>
    </xdr:to>
    <xdr:sp macro="" textlink="">
      <xdr:nvSpPr>
        <xdr:cNvPr id="2068" name="Freeform 20"/>
        <xdr:cNvSpPr>
          <a:spLocks/>
        </xdr:cNvSpPr>
      </xdr:nvSpPr>
      <xdr:spPr bwMode="auto">
        <a:xfrm>
          <a:off x="4876800" y="2771775"/>
          <a:ext cx="171450" cy="714375"/>
        </a:xfrm>
        <a:custGeom>
          <a:avLst/>
          <a:gdLst>
            <a:gd name="T0" fmla="*/ 0 w 18"/>
            <a:gd name="T1" fmla="*/ 0 h 75"/>
            <a:gd name="T2" fmla="*/ 18 w 18"/>
            <a:gd name="T3" fmla="*/ 75 h 75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8" h="75">
              <a:moveTo>
                <a:pt x="0" y="0"/>
              </a:moveTo>
              <a:lnTo>
                <a:pt x="18" y="75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514350</xdr:colOff>
      <xdr:row>7</xdr:row>
      <xdr:rowOff>95250</xdr:rowOff>
    </xdr:from>
    <xdr:to>
      <xdr:col>0</xdr:col>
      <xdr:colOff>1400175</xdr:colOff>
      <xdr:row>7</xdr:row>
      <xdr:rowOff>333375</xdr:rowOff>
    </xdr:to>
    <xdr:sp macro="" textlink="">
      <xdr:nvSpPr>
        <xdr:cNvPr id="2061" name="AutoShape 13"/>
        <xdr:cNvSpPr>
          <a:spLocks noChangeArrowheads="1"/>
        </xdr:cNvSpPr>
      </xdr:nvSpPr>
      <xdr:spPr bwMode="auto">
        <a:xfrm>
          <a:off x="514350" y="1657350"/>
          <a:ext cx="88582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0</xdr:col>
      <xdr:colOff>619125</xdr:colOff>
      <xdr:row>6</xdr:row>
      <xdr:rowOff>141050</xdr:rowOff>
    </xdr:from>
    <xdr:ext cx="582724" cy="403700"/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619125" y="1550750"/>
          <a:ext cx="582724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普通教室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特別教室</a:t>
          </a:r>
        </a:p>
      </xdr:txBody>
    </xdr:sp>
    <xdr:clientData/>
  </xdr:oneCellAnchor>
  <xdr:twoCellAnchor>
    <xdr:from>
      <xdr:col>2</xdr:col>
      <xdr:colOff>28575</xdr:colOff>
      <xdr:row>7</xdr:row>
      <xdr:rowOff>28575</xdr:rowOff>
    </xdr:from>
    <xdr:to>
      <xdr:col>2</xdr:col>
      <xdr:colOff>647700</xdr:colOff>
      <xdr:row>9</xdr:row>
      <xdr:rowOff>390525</xdr:rowOff>
    </xdr:to>
    <xdr:sp macro="" textlink="">
      <xdr:nvSpPr>
        <xdr:cNvPr id="2063" name="Oval 15"/>
        <xdr:cNvSpPr>
          <a:spLocks noChangeArrowheads="1"/>
        </xdr:cNvSpPr>
      </xdr:nvSpPr>
      <xdr:spPr bwMode="auto">
        <a:xfrm>
          <a:off x="2181225" y="1590675"/>
          <a:ext cx="619125" cy="1162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9</xdr:row>
      <xdr:rowOff>228600</xdr:rowOff>
    </xdr:from>
    <xdr:to>
      <xdr:col>2</xdr:col>
      <xdr:colOff>123825</xdr:colOff>
      <xdr:row>11</xdr:row>
      <xdr:rowOff>200025</xdr:rowOff>
    </xdr:to>
    <xdr:sp macro="" textlink="">
      <xdr:nvSpPr>
        <xdr:cNvPr id="2064" name="Freeform 16"/>
        <xdr:cNvSpPr>
          <a:spLocks/>
        </xdr:cNvSpPr>
      </xdr:nvSpPr>
      <xdr:spPr bwMode="auto">
        <a:xfrm>
          <a:off x="1781175" y="2590800"/>
          <a:ext cx="495300" cy="771525"/>
        </a:xfrm>
        <a:custGeom>
          <a:avLst/>
          <a:gdLst>
            <a:gd name="T0" fmla="*/ 52 w 52"/>
            <a:gd name="T1" fmla="*/ 0 h 81"/>
            <a:gd name="T2" fmla="*/ 0 w 52"/>
            <a:gd name="T3" fmla="*/ 81 h 81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52" h="81">
              <a:moveTo>
                <a:pt x="52" y="0"/>
              </a:moveTo>
              <a:lnTo>
                <a:pt x="0" y="8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895350</xdr:colOff>
      <xdr:row>11</xdr:row>
      <xdr:rowOff>117238</xdr:rowOff>
    </xdr:from>
    <xdr:ext cx="1993366" cy="403700"/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895350" y="3279538"/>
          <a:ext cx="1993366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資格面積＋特例面積≧復旧面積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であること。</a:t>
          </a:r>
        </a:p>
      </xdr:txBody>
    </xdr:sp>
    <xdr:clientData/>
  </xdr:oneCellAnchor>
  <xdr:twoCellAnchor>
    <xdr:from>
      <xdr:col>4</xdr:col>
      <xdr:colOff>266700</xdr:colOff>
      <xdr:row>7</xdr:row>
      <xdr:rowOff>47625</xdr:rowOff>
    </xdr:from>
    <xdr:to>
      <xdr:col>5</xdr:col>
      <xdr:colOff>371475</xdr:colOff>
      <xdr:row>10</xdr:row>
      <xdr:rowOff>9525</xdr:rowOff>
    </xdr:to>
    <xdr:sp macro="" textlink="">
      <xdr:nvSpPr>
        <xdr:cNvPr id="2066" name="Oval 18"/>
        <xdr:cNvSpPr>
          <a:spLocks noChangeArrowheads="1"/>
        </xdr:cNvSpPr>
      </xdr:nvSpPr>
      <xdr:spPr bwMode="auto">
        <a:xfrm>
          <a:off x="4267200" y="1609725"/>
          <a:ext cx="1295400" cy="1162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4</xdr:col>
      <xdr:colOff>438150</xdr:colOff>
      <xdr:row>11</xdr:row>
      <xdr:rowOff>130321</xdr:rowOff>
    </xdr:from>
    <xdr:ext cx="1852302" cy="587084"/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4438650" y="3292621"/>
          <a:ext cx="1852302" cy="587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新築復旧基本単価と加算単価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（復旧に必要とされるもの）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の合計とする。</a:t>
          </a:r>
        </a:p>
      </xdr:txBody>
    </xdr:sp>
    <xdr:clientData/>
  </xdr:oneCellAnchor>
  <xdr:twoCellAnchor>
    <xdr:from>
      <xdr:col>4</xdr:col>
      <xdr:colOff>876300</xdr:colOff>
      <xdr:row>10</xdr:row>
      <xdr:rowOff>9525</xdr:rowOff>
    </xdr:from>
    <xdr:to>
      <xdr:col>4</xdr:col>
      <xdr:colOff>1047750</xdr:colOff>
      <xdr:row>11</xdr:row>
      <xdr:rowOff>323850</xdr:rowOff>
    </xdr:to>
    <xdr:sp macro="" textlink="">
      <xdr:nvSpPr>
        <xdr:cNvPr id="2069" name="Freeform 21"/>
        <xdr:cNvSpPr>
          <a:spLocks/>
        </xdr:cNvSpPr>
      </xdr:nvSpPr>
      <xdr:spPr bwMode="auto">
        <a:xfrm>
          <a:off x="4876800" y="2771775"/>
          <a:ext cx="171450" cy="714375"/>
        </a:xfrm>
        <a:custGeom>
          <a:avLst/>
          <a:gdLst>
            <a:gd name="T0" fmla="*/ 0 w 18"/>
            <a:gd name="T1" fmla="*/ 0 h 75"/>
            <a:gd name="T2" fmla="*/ 18 w 18"/>
            <a:gd name="T3" fmla="*/ 75 h 75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8" h="75">
              <a:moveTo>
                <a:pt x="0" y="0"/>
              </a:moveTo>
              <a:lnTo>
                <a:pt x="18" y="75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514350</xdr:colOff>
      <xdr:row>7</xdr:row>
      <xdr:rowOff>95250</xdr:rowOff>
    </xdr:from>
    <xdr:to>
      <xdr:col>0</xdr:col>
      <xdr:colOff>1400175</xdr:colOff>
      <xdr:row>7</xdr:row>
      <xdr:rowOff>333375</xdr:rowOff>
    </xdr:to>
    <xdr:sp macro="" textlink="">
      <xdr:nvSpPr>
        <xdr:cNvPr id="2070" name="AutoShape 22"/>
        <xdr:cNvSpPr>
          <a:spLocks noChangeArrowheads="1"/>
        </xdr:cNvSpPr>
      </xdr:nvSpPr>
      <xdr:spPr bwMode="auto">
        <a:xfrm>
          <a:off x="514350" y="1657350"/>
          <a:ext cx="88582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0</xdr:col>
      <xdr:colOff>619125</xdr:colOff>
      <xdr:row>6</xdr:row>
      <xdr:rowOff>141050</xdr:rowOff>
    </xdr:from>
    <xdr:ext cx="582724" cy="403700"/>
    <xdr:sp macro="" textlink="">
      <xdr:nvSpPr>
        <xdr:cNvPr id="2071" name="Text Box 23"/>
        <xdr:cNvSpPr txBox="1">
          <a:spLocks noChangeArrowheads="1"/>
        </xdr:cNvSpPr>
      </xdr:nvSpPr>
      <xdr:spPr bwMode="auto">
        <a:xfrm>
          <a:off x="619125" y="1550750"/>
          <a:ext cx="582724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普通教室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特別教室</a:t>
          </a:r>
        </a:p>
      </xdr:txBody>
    </xdr:sp>
    <xdr:clientData/>
  </xdr:oneCellAnchor>
  <xdr:twoCellAnchor>
    <xdr:from>
      <xdr:col>2</xdr:col>
      <xdr:colOff>28575</xdr:colOff>
      <xdr:row>7</xdr:row>
      <xdr:rowOff>28575</xdr:rowOff>
    </xdr:from>
    <xdr:to>
      <xdr:col>2</xdr:col>
      <xdr:colOff>647700</xdr:colOff>
      <xdr:row>9</xdr:row>
      <xdr:rowOff>390525</xdr:rowOff>
    </xdr:to>
    <xdr:sp macro="" textlink="">
      <xdr:nvSpPr>
        <xdr:cNvPr id="2072" name="Oval 24"/>
        <xdr:cNvSpPr>
          <a:spLocks noChangeArrowheads="1"/>
        </xdr:cNvSpPr>
      </xdr:nvSpPr>
      <xdr:spPr bwMode="auto">
        <a:xfrm>
          <a:off x="2181225" y="1590675"/>
          <a:ext cx="619125" cy="1162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9</xdr:row>
      <xdr:rowOff>228600</xdr:rowOff>
    </xdr:from>
    <xdr:to>
      <xdr:col>2</xdr:col>
      <xdr:colOff>123825</xdr:colOff>
      <xdr:row>11</xdr:row>
      <xdr:rowOff>200025</xdr:rowOff>
    </xdr:to>
    <xdr:sp macro="" textlink="">
      <xdr:nvSpPr>
        <xdr:cNvPr id="2073" name="Freeform 25"/>
        <xdr:cNvSpPr>
          <a:spLocks/>
        </xdr:cNvSpPr>
      </xdr:nvSpPr>
      <xdr:spPr bwMode="auto">
        <a:xfrm>
          <a:off x="1781175" y="2590800"/>
          <a:ext cx="495300" cy="771525"/>
        </a:xfrm>
        <a:custGeom>
          <a:avLst/>
          <a:gdLst>
            <a:gd name="T0" fmla="*/ 52 w 52"/>
            <a:gd name="T1" fmla="*/ 0 h 81"/>
            <a:gd name="T2" fmla="*/ 0 w 52"/>
            <a:gd name="T3" fmla="*/ 81 h 81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52" h="81">
              <a:moveTo>
                <a:pt x="52" y="0"/>
              </a:moveTo>
              <a:lnTo>
                <a:pt x="0" y="8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895350</xdr:colOff>
      <xdr:row>11</xdr:row>
      <xdr:rowOff>117238</xdr:rowOff>
    </xdr:from>
    <xdr:ext cx="1993366" cy="403700"/>
    <xdr:sp macro="" textlink="">
      <xdr:nvSpPr>
        <xdr:cNvPr id="2074" name="Text Box 26"/>
        <xdr:cNvSpPr txBox="1">
          <a:spLocks noChangeArrowheads="1"/>
        </xdr:cNvSpPr>
      </xdr:nvSpPr>
      <xdr:spPr bwMode="auto">
        <a:xfrm>
          <a:off x="895350" y="3279538"/>
          <a:ext cx="1993366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資格面積＋特例面積≧復旧面積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であること。</a:t>
          </a:r>
        </a:p>
      </xdr:txBody>
    </xdr:sp>
    <xdr:clientData/>
  </xdr:oneCellAnchor>
  <xdr:twoCellAnchor>
    <xdr:from>
      <xdr:col>4</xdr:col>
      <xdr:colOff>266700</xdr:colOff>
      <xdr:row>7</xdr:row>
      <xdr:rowOff>47625</xdr:rowOff>
    </xdr:from>
    <xdr:to>
      <xdr:col>5</xdr:col>
      <xdr:colOff>371475</xdr:colOff>
      <xdr:row>10</xdr:row>
      <xdr:rowOff>9525</xdr:rowOff>
    </xdr:to>
    <xdr:sp macro="" textlink="">
      <xdr:nvSpPr>
        <xdr:cNvPr id="2075" name="Oval 27"/>
        <xdr:cNvSpPr>
          <a:spLocks noChangeArrowheads="1"/>
        </xdr:cNvSpPr>
      </xdr:nvSpPr>
      <xdr:spPr bwMode="auto">
        <a:xfrm>
          <a:off x="4267200" y="1609725"/>
          <a:ext cx="1295400" cy="1162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4</xdr:col>
      <xdr:colOff>438150</xdr:colOff>
      <xdr:row>11</xdr:row>
      <xdr:rowOff>130321</xdr:rowOff>
    </xdr:from>
    <xdr:ext cx="1852302" cy="587084"/>
    <xdr:sp macro="" textlink="">
      <xdr:nvSpPr>
        <xdr:cNvPr id="2076" name="Text Box 28"/>
        <xdr:cNvSpPr txBox="1">
          <a:spLocks noChangeArrowheads="1"/>
        </xdr:cNvSpPr>
      </xdr:nvSpPr>
      <xdr:spPr bwMode="auto">
        <a:xfrm>
          <a:off x="4438650" y="3292621"/>
          <a:ext cx="1852302" cy="587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新築復旧基本単価と加算単価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（復旧に必要とされるもの）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の合計とする。</a:t>
          </a:r>
        </a:p>
      </xdr:txBody>
    </xdr:sp>
    <xdr:clientData/>
  </xdr:oneCellAnchor>
  <xdr:twoCellAnchor>
    <xdr:from>
      <xdr:col>4</xdr:col>
      <xdr:colOff>876300</xdr:colOff>
      <xdr:row>10</xdr:row>
      <xdr:rowOff>9525</xdr:rowOff>
    </xdr:from>
    <xdr:to>
      <xdr:col>4</xdr:col>
      <xdr:colOff>1047750</xdr:colOff>
      <xdr:row>11</xdr:row>
      <xdr:rowOff>323850</xdr:rowOff>
    </xdr:to>
    <xdr:sp macro="" textlink="">
      <xdr:nvSpPr>
        <xdr:cNvPr id="2077" name="Freeform 29"/>
        <xdr:cNvSpPr>
          <a:spLocks/>
        </xdr:cNvSpPr>
      </xdr:nvSpPr>
      <xdr:spPr bwMode="auto">
        <a:xfrm>
          <a:off x="4876800" y="2771775"/>
          <a:ext cx="171450" cy="714375"/>
        </a:xfrm>
        <a:custGeom>
          <a:avLst/>
          <a:gdLst>
            <a:gd name="T0" fmla="*/ 0 w 18"/>
            <a:gd name="T1" fmla="*/ 0 h 75"/>
            <a:gd name="T2" fmla="*/ 18 w 18"/>
            <a:gd name="T3" fmla="*/ 75 h 75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8" h="75">
              <a:moveTo>
                <a:pt x="0" y="0"/>
              </a:moveTo>
              <a:lnTo>
                <a:pt x="18" y="75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514350</xdr:colOff>
      <xdr:row>7</xdr:row>
      <xdr:rowOff>95250</xdr:rowOff>
    </xdr:from>
    <xdr:to>
      <xdr:col>0</xdr:col>
      <xdr:colOff>1400175</xdr:colOff>
      <xdr:row>7</xdr:row>
      <xdr:rowOff>333375</xdr:rowOff>
    </xdr:to>
    <xdr:sp macro="" textlink="">
      <xdr:nvSpPr>
        <xdr:cNvPr id="2078" name="AutoShape 30"/>
        <xdr:cNvSpPr>
          <a:spLocks noChangeArrowheads="1"/>
        </xdr:cNvSpPr>
      </xdr:nvSpPr>
      <xdr:spPr bwMode="auto">
        <a:xfrm>
          <a:off x="514350" y="1657350"/>
          <a:ext cx="885825" cy="2381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0</xdr:col>
      <xdr:colOff>619125</xdr:colOff>
      <xdr:row>6</xdr:row>
      <xdr:rowOff>141050</xdr:rowOff>
    </xdr:from>
    <xdr:ext cx="582724" cy="403700"/>
    <xdr:sp macro="" textlink="">
      <xdr:nvSpPr>
        <xdr:cNvPr id="2079" name="Text Box 31"/>
        <xdr:cNvSpPr txBox="1">
          <a:spLocks noChangeArrowheads="1"/>
        </xdr:cNvSpPr>
      </xdr:nvSpPr>
      <xdr:spPr bwMode="auto">
        <a:xfrm>
          <a:off x="619125" y="1550750"/>
          <a:ext cx="582724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普通教室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特別教室</a:t>
          </a:r>
        </a:p>
      </xdr:txBody>
    </xdr:sp>
    <xdr:clientData/>
  </xdr:oneCellAnchor>
  <xdr:twoCellAnchor>
    <xdr:from>
      <xdr:col>2</xdr:col>
      <xdr:colOff>28575</xdr:colOff>
      <xdr:row>7</xdr:row>
      <xdr:rowOff>28575</xdr:rowOff>
    </xdr:from>
    <xdr:to>
      <xdr:col>2</xdr:col>
      <xdr:colOff>647700</xdr:colOff>
      <xdr:row>9</xdr:row>
      <xdr:rowOff>390525</xdr:rowOff>
    </xdr:to>
    <xdr:sp macro="" textlink="">
      <xdr:nvSpPr>
        <xdr:cNvPr id="2080" name="Oval 32"/>
        <xdr:cNvSpPr>
          <a:spLocks noChangeArrowheads="1"/>
        </xdr:cNvSpPr>
      </xdr:nvSpPr>
      <xdr:spPr bwMode="auto">
        <a:xfrm>
          <a:off x="2181225" y="1590675"/>
          <a:ext cx="619125" cy="1162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285750</xdr:colOff>
      <xdr:row>9</xdr:row>
      <xdr:rowOff>228600</xdr:rowOff>
    </xdr:from>
    <xdr:to>
      <xdr:col>2</xdr:col>
      <xdr:colOff>123825</xdr:colOff>
      <xdr:row>11</xdr:row>
      <xdr:rowOff>200025</xdr:rowOff>
    </xdr:to>
    <xdr:sp macro="" textlink="">
      <xdr:nvSpPr>
        <xdr:cNvPr id="2081" name="Freeform 33"/>
        <xdr:cNvSpPr>
          <a:spLocks/>
        </xdr:cNvSpPr>
      </xdr:nvSpPr>
      <xdr:spPr bwMode="auto">
        <a:xfrm>
          <a:off x="1781175" y="2590800"/>
          <a:ext cx="495300" cy="771525"/>
        </a:xfrm>
        <a:custGeom>
          <a:avLst/>
          <a:gdLst>
            <a:gd name="T0" fmla="*/ 52 w 52"/>
            <a:gd name="T1" fmla="*/ 0 h 81"/>
            <a:gd name="T2" fmla="*/ 0 w 52"/>
            <a:gd name="T3" fmla="*/ 81 h 81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52" h="81">
              <a:moveTo>
                <a:pt x="52" y="0"/>
              </a:moveTo>
              <a:lnTo>
                <a:pt x="0" y="8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895350</xdr:colOff>
      <xdr:row>11</xdr:row>
      <xdr:rowOff>117238</xdr:rowOff>
    </xdr:from>
    <xdr:ext cx="1993366" cy="403700"/>
    <xdr:sp macro="" textlink="">
      <xdr:nvSpPr>
        <xdr:cNvPr id="2082" name="Text Box 34"/>
        <xdr:cNvSpPr txBox="1">
          <a:spLocks noChangeArrowheads="1"/>
        </xdr:cNvSpPr>
      </xdr:nvSpPr>
      <xdr:spPr bwMode="auto">
        <a:xfrm>
          <a:off x="895350" y="3279538"/>
          <a:ext cx="1993366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資格面積＋特例面積≧復旧面積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であること。</a:t>
          </a:r>
        </a:p>
      </xdr:txBody>
    </xdr:sp>
    <xdr:clientData/>
  </xdr:oneCellAnchor>
  <xdr:twoCellAnchor>
    <xdr:from>
      <xdr:col>4</xdr:col>
      <xdr:colOff>266700</xdr:colOff>
      <xdr:row>7</xdr:row>
      <xdr:rowOff>47625</xdr:rowOff>
    </xdr:from>
    <xdr:to>
      <xdr:col>5</xdr:col>
      <xdr:colOff>371475</xdr:colOff>
      <xdr:row>10</xdr:row>
      <xdr:rowOff>9525</xdr:rowOff>
    </xdr:to>
    <xdr:sp macro="" textlink="">
      <xdr:nvSpPr>
        <xdr:cNvPr id="2083" name="Oval 35"/>
        <xdr:cNvSpPr>
          <a:spLocks noChangeArrowheads="1"/>
        </xdr:cNvSpPr>
      </xdr:nvSpPr>
      <xdr:spPr bwMode="auto">
        <a:xfrm>
          <a:off x="4267200" y="1609725"/>
          <a:ext cx="1295400" cy="1162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oneCellAnchor>
    <xdr:from>
      <xdr:col>4</xdr:col>
      <xdr:colOff>438150</xdr:colOff>
      <xdr:row>11</xdr:row>
      <xdr:rowOff>130321</xdr:rowOff>
    </xdr:from>
    <xdr:ext cx="1852302" cy="587084"/>
    <xdr:sp macro="" textlink="">
      <xdr:nvSpPr>
        <xdr:cNvPr id="2084" name="Text Box 36"/>
        <xdr:cNvSpPr txBox="1">
          <a:spLocks noChangeArrowheads="1"/>
        </xdr:cNvSpPr>
      </xdr:nvSpPr>
      <xdr:spPr bwMode="auto">
        <a:xfrm>
          <a:off x="4438650" y="3292621"/>
          <a:ext cx="1852302" cy="587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新築復旧基本単価と加算単価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（復旧に必要とされるもの）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の合計とする。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17</xdr:row>
      <xdr:rowOff>0</xdr:rowOff>
    </xdr:from>
    <xdr:to>
      <xdr:col>6</xdr:col>
      <xdr:colOff>142875</xdr:colOff>
      <xdr:row>17</xdr:row>
      <xdr:rowOff>238125</xdr:rowOff>
    </xdr:to>
    <xdr:sp macro="" textlink="">
      <xdr:nvSpPr>
        <xdr:cNvPr id="6156" name="Line 12"/>
        <xdr:cNvSpPr>
          <a:spLocks noChangeShapeType="1"/>
        </xdr:cNvSpPr>
      </xdr:nvSpPr>
      <xdr:spPr bwMode="auto">
        <a:xfrm flipH="1">
          <a:off x="4476750" y="5562600"/>
          <a:ext cx="295275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25</xdr:row>
      <xdr:rowOff>38100</xdr:rowOff>
    </xdr:from>
    <xdr:to>
      <xdr:col>7</xdr:col>
      <xdr:colOff>123825</xdr:colOff>
      <xdr:row>25</xdr:row>
      <xdr:rowOff>142875</xdr:rowOff>
    </xdr:to>
    <xdr:sp macro="" textlink="">
      <xdr:nvSpPr>
        <xdr:cNvPr id="6153" name="Freeform 9"/>
        <xdr:cNvSpPr>
          <a:spLocks/>
        </xdr:cNvSpPr>
      </xdr:nvSpPr>
      <xdr:spPr bwMode="auto">
        <a:xfrm>
          <a:off x="5248275" y="8801100"/>
          <a:ext cx="314325" cy="104775"/>
        </a:xfrm>
        <a:custGeom>
          <a:avLst/>
          <a:gdLst>
            <a:gd name="T0" fmla="*/ 0 w 33"/>
            <a:gd name="T1" fmla="*/ 0 h 11"/>
            <a:gd name="T2" fmla="*/ 33 w 33"/>
            <a:gd name="T3" fmla="*/ 11 h 11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33" h="11">
              <a:moveTo>
                <a:pt x="0" y="0"/>
              </a:moveTo>
              <a:lnTo>
                <a:pt x="33" y="1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381000</xdr:colOff>
      <xdr:row>14</xdr:row>
      <xdr:rowOff>304800</xdr:rowOff>
    </xdr:from>
    <xdr:to>
      <xdr:col>7</xdr:col>
      <xdr:colOff>180975</xdr:colOff>
      <xdr:row>17</xdr:row>
      <xdr:rowOff>104775</xdr:rowOff>
    </xdr:to>
    <xdr:sp macro="" textlink="">
      <xdr:nvSpPr>
        <xdr:cNvPr id="6148" name="Oval 4"/>
        <xdr:cNvSpPr>
          <a:spLocks noChangeArrowheads="1"/>
        </xdr:cNvSpPr>
      </xdr:nvSpPr>
      <xdr:spPr bwMode="auto">
        <a:xfrm>
          <a:off x="4581525" y="4667250"/>
          <a:ext cx="1038225" cy="10001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3</xdr:col>
      <xdr:colOff>752475</xdr:colOff>
      <xdr:row>17</xdr:row>
      <xdr:rowOff>212488</xdr:rowOff>
    </xdr:from>
    <xdr:ext cx="1146981" cy="403700"/>
    <xdr:sp macro="" textlink="">
      <xdr:nvSpPr>
        <xdr:cNvPr id="6149" name="Text Box 5"/>
        <xdr:cNvSpPr txBox="1">
          <a:spLocks noChangeArrowheads="1"/>
        </xdr:cNvSpPr>
      </xdr:nvSpPr>
      <xdr:spPr bwMode="auto">
        <a:xfrm>
          <a:off x="3333750" y="5775088"/>
          <a:ext cx="1146981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単価は公共単価を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優先的に、用いる</a:t>
          </a:r>
        </a:p>
      </xdr:txBody>
    </xdr:sp>
    <xdr:clientData/>
  </xdr:oneCellAnchor>
  <xdr:twoCellAnchor>
    <xdr:from>
      <xdr:col>7</xdr:col>
      <xdr:colOff>85725</xdr:colOff>
      <xdr:row>25</xdr:row>
      <xdr:rowOff>28575</xdr:rowOff>
    </xdr:from>
    <xdr:to>
      <xdr:col>8</xdr:col>
      <xdr:colOff>257175</xdr:colOff>
      <xdr:row>25</xdr:row>
      <xdr:rowOff>371475</xdr:rowOff>
    </xdr:to>
    <xdr:sp macro="" textlink="">
      <xdr:nvSpPr>
        <xdr:cNvPr id="6151" name="Oval 7"/>
        <xdr:cNvSpPr>
          <a:spLocks noChangeArrowheads="1"/>
        </xdr:cNvSpPr>
      </xdr:nvSpPr>
      <xdr:spPr bwMode="auto">
        <a:xfrm>
          <a:off x="5524500" y="8791575"/>
          <a:ext cx="1362075" cy="342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5</xdr:col>
      <xdr:colOff>95250</xdr:colOff>
      <xdr:row>24</xdr:row>
      <xdr:rowOff>145813</xdr:rowOff>
    </xdr:from>
    <xdr:ext cx="1005916" cy="403700"/>
    <xdr:sp macro="" textlink="">
      <xdr:nvSpPr>
        <xdr:cNvPr id="6152" name="Text Box 8"/>
        <xdr:cNvSpPr txBox="1">
          <a:spLocks noChangeArrowheads="1"/>
        </xdr:cNvSpPr>
      </xdr:nvSpPr>
      <xdr:spPr bwMode="auto">
        <a:xfrm>
          <a:off x="4295775" y="8508763"/>
          <a:ext cx="1005916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諸経費は１５％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以内とする</a:t>
          </a:r>
        </a:p>
      </xdr:txBody>
    </xdr:sp>
    <xdr:clientData/>
  </xdr:oneCellAnchor>
  <xdr:twoCellAnchor>
    <xdr:from>
      <xdr:col>7</xdr:col>
      <xdr:colOff>1076325</xdr:colOff>
      <xdr:row>14</xdr:row>
      <xdr:rowOff>0</xdr:rowOff>
    </xdr:from>
    <xdr:to>
      <xdr:col>8</xdr:col>
      <xdr:colOff>704850</xdr:colOff>
      <xdr:row>15</xdr:row>
      <xdr:rowOff>76200</xdr:rowOff>
    </xdr:to>
    <xdr:sp macro="" textlink="">
      <xdr:nvSpPr>
        <xdr:cNvPr id="6155" name="Oval 11"/>
        <xdr:cNvSpPr>
          <a:spLocks noChangeArrowheads="1"/>
        </xdr:cNvSpPr>
      </xdr:nvSpPr>
      <xdr:spPr bwMode="auto">
        <a:xfrm>
          <a:off x="6515100" y="4362450"/>
          <a:ext cx="819150" cy="476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15</xdr:row>
      <xdr:rowOff>47625</xdr:rowOff>
    </xdr:from>
    <xdr:to>
      <xdr:col>8</xdr:col>
      <xdr:colOff>123825</xdr:colOff>
      <xdr:row>20</xdr:row>
      <xdr:rowOff>266700</xdr:rowOff>
    </xdr:to>
    <xdr:sp macro="" textlink="">
      <xdr:nvSpPr>
        <xdr:cNvPr id="6157" name="Line 13"/>
        <xdr:cNvSpPr>
          <a:spLocks noChangeShapeType="1"/>
        </xdr:cNvSpPr>
      </xdr:nvSpPr>
      <xdr:spPr bwMode="auto">
        <a:xfrm flipH="1">
          <a:off x="5514975" y="4810125"/>
          <a:ext cx="1238250" cy="2219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447675</xdr:colOff>
      <xdr:row>20</xdr:row>
      <xdr:rowOff>183913</xdr:rowOff>
    </xdr:from>
    <xdr:ext cx="1852302" cy="403700"/>
    <xdr:sp macro="" textlink="">
      <xdr:nvSpPr>
        <xdr:cNvPr id="6158" name="Text Box 14"/>
        <xdr:cNvSpPr txBox="1">
          <a:spLocks noChangeArrowheads="1"/>
        </xdr:cNvSpPr>
      </xdr:nvSpPr>
      <xdr:spPr bwMode="auto">
        <a:xfrm>
          <a:off x="5076825" y="6946663"/>
          <a:ext cx="1852302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見積による場合は見積比較書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を添付すること（最低３者）</a:t>
          </a:r>
        </a:p>
      </xdr:txBody>
    </xdr:sp>
    <xdr:clientData/>
  </xdr:oneCellAnchor>
  <xdr:twoCellAnchor>
    <xdr:from>
      <xdr:col>5</xdr:col>
      <xdr:colOff>276225</xdr:colOff>
      <xdr:row>17</xdr:row>
      <xdr:rowOff>0</xdr:rowOff>
    </xdr:from>
    <xdr:to>
      <xdr:col>6</xdr:col>
      <xdr:colOff>142875</xdr:colOff>
      <xdr:row>17</xdr:row>
      <xdr:rowOff>238125</xdr:rowOff>
    </xdr:to>
    <xdr:sp macro="" textlink="">
      <xdr:nvSpPr>
        <xdr:cNvPr id="6159" name="Line 15"/>
        <xdr:cNvSpPr>
          <a:spLocks noChangeShapeType="1"/>
        </xdr:cNvSpPr>
      </xdr:nvSpPr>
      <xdr:spPr bwMode="auto">
        <a:xfrm flipH="1">
          <a:off x="4476750" y="5562600"/>
          <a:ext cx="295275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25</xdr:row>
      <xdr:rowOff>38100</xdr:rowOff>
    </xdr:from>
    <xdr:to>
      <xdr:col>7</xdr:col>
      <xdr:colOff>123825</xdr:colOff>
      <xdr:row>25</xdr:row>
      <xdr:rowOff>142875</xdr:rowOff>
    </xdr:to>
    <xdr:sp macro="" textlink="">
      <xdr:nvSpPr>
        <xdr:cNvPr id="6160" name="Freeform 16"/>
        <xdr:cNvSpPr>
          <a:spLocks/>
        </xdr:cNvSpPr>
      </xdr:nvSpPr>
      <xdr:spPr bwMode="auto">
        <a:xfrm>
          <a:off x="5248275" y="8801100"/>
          <a:ext cx="314325" cy="104775"/>
        </a:xfrm>
        <a:custGeom>
          <a:avLst/>
          <a:gdLst>
            <a:gd name="T0" fmla="*/ 0 w 33"/>
            <a:gd name="T1" fmla="*/ 0 h 11"/>
            <a:gd name="T2" fmla="*/ 33 w 33"/>
            <a:gd name="T3" fmla="*/ 11 h 11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33" h="11">
              <a:moveTo>
                <a:pt x="0" y="0"/>
              </a:moveTo>
              <a:lnTo>
                <a:pt x="33" y="1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381000</xdr:colOff>
      <xdr:row>14</xdr:row>
      <xdr:rowOff>304800</xdr:rowOff>
    </xdr:from>
    <xdr:to>
      <xdr:col>7</xdr:col>
      <xdr:colOff>180975</xdr:colOff>
      <xdr:row>17</xdr:row>
      <xdr:rowOff>104775</xdr:rowOff>
    </xdr:to>
    <xdr:sp macro="" textlink="">
      <xdr:nvSpPr>
        <xdr:cNvPr id="6164" name="Oval 20"/>
        <xdr:cNvSpPr>
          <a:spLocks noChangeArrowheads="1"/>
        </xdr:cNvSpPr>
      </xdr:nvSpPr>
      <xdr:spPr bwMode="auto">
        <a:xfrm>
          <a:off x="4581525" y="4667250"/>
          <a:ext cx="1038225" cy="10001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3</xdr:col>
      <xdr:colOff>752475</xdr:colOff>
      <xdr:row>17</xdr:row>
      <xdr:rowOff>212488</xdr:rowOff>
    </xdr:from>
    <xdr:ext cx="1146981" cy="403700"/>
    <xdr:sp macro="" textlink="">
      <xdr:nvSpPr>
        <xdr:cNvPr id="6165" name="Text Box 21"/>
        <xdr:cNvSpPr txBox="1">
          <a:spLocks noChangeArrowheads="1"/>
        </xdr:cNvSpPr>
      </xdr:nvSpPr>
      <xdr:spPr bwMode="auto">
        <a:xfrm>
          <a:off x="3333750" y="5775088"/>
          <a:ext cx="1146981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単価は公共単価を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優先的に、用いる</a:t>
          </a:r>
        </a:p>
      </xdr:txBody>
    </xdr:sp>
    <xdr:clientData/>
  </xdr:oneCellAnchor>
  <xdr:twoCellAnchor>
    <xdr:from>
      <xdr:col>7</xdr:col>
      <xdr:colOff>85725</xdr:colOff>
      <xdr:row>25</xdr:row>
      <xdr:rowOff>28575</xdr:rowOff>
    </xdr:from>
    <xdr:to>
      <xdr:col>8</xdr:col>
      <xdr:colOff>257175</xdr:colOff>
      <xdr:row>25</xdr:row>
      <xdr:rowOff>371475</xdr:rowOff>
    </xdr:to>
    <xdr:sp macro="" textlink="">
      <xdr:nvSpPr>
        <xdr:cNvPr id="6166" name="Oval 22"/>
        <xdr:cNvSpPr>
          <a:spLocks noChangeArrowheads="1"/>
        </xdr:cNvSpPr>
      </xdr:nvSpPr>
      <xdr:spPr bwMode="auto">
        <a:xfrm>
          <a:off x="5524500" y="8791575"/>
          <a:ext cx="1362075" cy="342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5</xdr:col>
      <xdr:colOff>95250</xdr:colOff>
      <xdr:row>24</xdr:row>
      <xdr:rowOff>145813</xdr:rowOff>
    </xdr:from>
    <xdr:ext cx="1005916" cy="403700"/>
    <xdr:sp macro="" textlink="">
      <xdr:nvSpPr>
        <xdr:cNvPr id="6167" name="Text Box 23"/>
        <xdr:cNvSpPr txBox="1">
          <a:spLocks noChangeArrowheads="1"/>
        </xdr:cNvSpPr>
      </xdr:nvSpPr>
      <xdr:spPr bwMode="auto">
        <a:xfrm>
          <a:off x="4295775" y="8508763"/>
          <a:ext cx="1005916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諸経費は１５％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以内とする</a:t>
          </a:r>
        </a:p>
      </xdr:txBody>
    </xdr:sp>
    <xdr:clientData/>
  </xdr:oneCellAnchor>
  <xdr:twoCellAnchor>
    <xdr:from>
      <xdr:col>7</xdr:col>
      <xdr:colOff>1076325</xdr:colOff>
      <xdr:row>14</xdr:row>
      <xdr:rowOff>0</xdr:rowOff>
    </xdr:from>
    <xdr:to>
      <xdr:col>8</xdr:col>
      <xdr:colOff>704850</xdr:colOff>
      <xdr:row>15</xdr:row>
      <xdr:rowOff>76200</xdr:rowOff>
    </xdr:to>
    <xdr:sp macro="" textlink="">
      <xdr:nvSpPr>
        <xdr:cNvPr id="6168" name="Oval 24"/>
        <xdr:cNvSpPr>
          <a:spLocks noChangeArrowheads="1"/>
        </xdr:cNvSpPr>
      </xdr:nvSpPr>
      <xdr:spPr bwMode="auto">
        <a:xfrm>
          <a:off x="6515100" y="4362450"/>
          <a:ext cx="819150" cy="476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15</xdr:row>
      <xdr:rowOff>47625</xdr:rowOff>
    </xdr:from>
    <xdr:to>
      <xdr:col>8</xdr:col>
      <xdr:colOff>123825</xdr:colOff>
      <xdr:row>20</xdr:row>
      <xdr:rowOff>266700</xdr:rowOff>
    </xdr:to>
    <xdr:sp macro="" textlink="">
      <xdr:nvSpPr>
        <xdr:cNvPr id="6169" name="Line 25"/>
        <xdr:cNvSpPr>
          <a:spLocks noChangeShapeType="1"/>
        </xdr:cNvSpPr>
      </xdr:nvSpPr>
      <xdr:spPr bwMode="auto">
        <a:xfrm flipH="1">
          <a:off x="5514975" y="4810125"/>
          <a:ext cx="1238250" cy="2219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447675</xdr:colOff>
      <xdr:row>20</xdr:row>
      <xdr:rowOff>183913</xdr:rowOff>
    </xdr:from>
    <xdr:ext cx="1852302" cy="403700"/>
    <xdr:sp macro="" textlink="">
      <xdr:nvSpPr>
        <xdr:cNvPr id="6170" name="Text Box 26"/>
        <xdr:cNvSpPr txBox="1">
          <a:spLocks noChangeArrowheads="1"/>
        </xdr:cNvSpPr>
      </xdr:nvSpPr>
      <xdr:spPr bwMode="auto">
        <a:xfrm>
          <a:off x="5076825" y="6946663"/>
          <a:ext cx="1852302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見積による場合は見積比較書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を添付すること（最低３者）</a:t>
          </a:r>
        </a:p>
      </xdr:txBody>
    </xdr:sp>
    <xdr:clientData/>
  </xdr:oneCellAnchor>
  <xdr:twoCellAnchor>
    <xdr:from>
      <xdr:col>5</xdr:col>
      <xdr:colOff>276225</xdr:colOff>
      <xdr:row>17</xdr:row>
      <xdr:rowOff>0</xdr:rowOff>
    </xdr:from>
    <xdr:to>
      <xdr:col>6</xdr:col>
      <xdr:colOff>142875</xdr:colOff>
      <xdr:row>17</xdr:row>
      <xdr:rowOff>238125</xdr:rowOff>
    </xdr:to>
    <xdr:sp macro="" textlink="">
      <xdr:nvSpPr>
        <xdr:cNvPr id="6171" name="Line 27"/>
        <xdr:cNvSpPr>
          <a:spLocks noChangeShapeType="1"/>
        </xdr:cNvSpPr>
      </xdr:nvSpPr>
      <xdr:spPr bwMode="auto">
        <a:xfrm flipH="1">
          <a:off x="4476750" y="5562600"/>
          <a:ext cx="295275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619125</xdr:colOff>
      <xdr:row>25</xdr:row>
      <xdr:rowOff>38100</xdr:rowOff>
    </xdr:from>
    <xdr:to>
      <xdr:col>7</xdr:col>
      <xdr:colOff>123825</xdr:colOff>
      <xdr:row>25</xdr:row>
      <xdr:rowOff>142875</xdr:rowOff>
    </xdr:to>
    <xdr:sp macro="" textlink="">
      <xdr:nvSpPr>
        <xdr:cNvPr id="6172" name="Freeform 28"/>
        <xdr:cNvSpPr>
          <a:spLocks/>
        </xdr:cNvSpPr>
      </xdr:nvSpPr>
      <xdr:spPr bwMode="auto">
        <a:xfrm>
          <a:off x="5248275" y="8801100"/>
          <a:ext cx="314325" cy="104775"/>
        </a:xfrm>
        <a:custGeom>
          <a:avLst/>
          <a:gdLst>
            <a:gd name="T0" fmla="*/ 0 w 33"/>
            <a:gd name="T1" fmla="*/ 0 h 11"/>
            <a:gd name="T2" fmla="*/ 33 w 33"/>
            <a:gd name="T3" fmla="*/ 11 h 11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33" h="11">
              <a:moveTo>
                <a:pt x="0" y="0"/>
              </a:moveTo>
              <a:lnTo>
                <a:pt x="33" y="11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974725</xdr:colOff>
      <xdr:row>11</xdr:row>
      <xdr:rowOff>241300</xdr:rowOff>
    </xdr:from>
    <xdr:to>
      <xdr:col>4</xdr:col>
      <xdr:colOff>50800</xdr:colOff>
      <xdr:row>12</xdr:row>
      <xdr:rowOff>155575</xdr:rowOff>
    </xdr:to>
    <xdr:sp macro="" textlink="">
      <xdr:nvSpPr>
        <xdr:cNvPr id="6173" name="Freeform 29"/>
        <xdr:cNvSpPr>
          <a:spLocks/>
        </xdr:cNvSpPr>
      </xdr:nvSpPr>
      <xdr:spPr bwMode="auto">
        <a:xfrm>
          <a:off x="3562350" y="3400425"/>
          <a:ext cx="266700" cy="311150"/>
        </a:xfrm>
        <a:custGeom>
          <a:avLst/>
          <a:gdLst>
            <a:gd name="T0" fmla="*/ 28 w 28"/>
            <a:gd name="T1" fmla="*/ 0 h 33"/>
            <a:gd name="T2" fmla="*/ 0 w 28"/>
            <a:gd name="T3" fmla="*/ 33 h 33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28" h="33">
              <a:moveTo>
                <a:pt x="28" y="0"/>
              </a:moveTo>
              <a:lnTo>
                <a:pt x="0" y="33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31750</xdr:colOff>
      <xdr:row>10</xdr:row>
      <xdr:rowOff>190500</xdr:rowOff>
    </xdr:from>
    <xdr:to>
      <xdr:col>6</xdr:col>
      <xdr:colOff>57150</xdr:colOff>
      <xdr:row>12</xdr:row>
      <xdr:rowOff>304800</xdr:rowOff>
    </xdr:to>
    <xdr:sp macro="" textlink="">
      <xdr:nvSpPr>
        <xdr:cNvPr id="6174" name="Oval 30"/>
        <xdr:cNvSpPr>
          <a:spLocks noChangeArrowheads="1"/>
        </xdr:cNvSpPr>
      </xdr:nvSpPr>
      <xdr:spPr bwMode="auto">
        <a:xfrm>
          <a:off x="3810000" y="2952750"/>
          <a:ext cx="882650" cy="908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590550</xdr:colOff>
      <xdr:row>11</xdr:row>
      <xdr:rowOff>228600</xdr:rowOff>
    </xdr:from>
    <xdr:to>
      <xdr:col>3</xdr:col>
      <xdr:colOff>1089025</xdr:colOff>
      <xdr:row>12</xdr:row>
      <xdr:rowOff>228600</xdr:rowOff>
    </xdr:to>
    <xdr:sp macro="" textlink="">
      <xdr:nvSpPr>
        <xdr:cNvPr id="6175" name="Text Box 31"/>
        <xdr:cNvSpPr txBox="1">
          <a:spLocks noChangeArrowheads="1"/>
        </xdr:cNvSpPr>
      </xdr:nvSpPr>
      <xdr:spPr bwMode="auto">
        <a:xfrm>
          <a:off x="2209800" y="3387725"/>
          <a:ext cx="1466850" cy="396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復旧図面記載の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数量と等しいこと。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</xdr:col>
      <xdr:colOff>381000</xdr:colOff>
      <xdr:row>14</xdr:row>
      <xdr:rowOff>304800</xdr:rowOff>
    </xdr:from>
    <xdr:to>
      <xdr:col>7</xdr:col>
      <xdr:colOff>180975</xdr:colOff>
      <xdr:row>17</xdr:row>
      <xdr:rowOff>104775</xdr:rowOff>
    </xdr:to>
    <xdr:sp macro="" textlink="">
      <xdr:nvSpPr>
        <xdr:cNvPr id="6176" name="Oval 32"/>
        <xdr:cNvSpPr>
          <a:spLocks noChangeArrowheads="1"/>
        </xdr:cNvSpPr>
      </xdr:nvSpPr>
      <xdr:spPr bwMode="auto">
        <a:xfrm>
          <a:off x="4581525" y="4667250"/>
          <a:ext cx="1038225" cy="10001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3</xdr:col>
      <xdr:colOff>752475</xdr:colOff>
      <xdr:row>17</xdr:row>
      <xdr:rowOff>212488</xdr:rowOff>
    </xdr:from>
    <xdr:ext cx="1146981" cy="403700"/>
    <xdr:sp macro="" textlink="">
      <xdr:nvSpPr>
        <xdr:cNvPr id="6177" name="Text Box 33"/>
        <xdr:cNvSpPr txBox="1">
          <a:spLocks noChangeArrowheads="1"/>
        </xdr:cNvSpPr>
      </xdr:nvSpPr>
      <xdr:spPr bwMode="auto">
        <a:xfrm>
          <a:off x="3333750" y="5775088"/>
          <a:ext cx="1146981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単価は公共単価を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優先的に用いる。</a:t>
          </a:r>
        </a:p>
      </xdr:txBody>
    </xdr:sp>
    <xdr:clientData/>
  </xdr:oneCellAnchor>
  <xdr:twoCellAnchor>
    <xdr:from>
      <xdr:col>7</xdr:col>
      <xdr:colOff>85725</xdr:colOff>
      <xdr:row>25</xdr:row>
      <xdr:rowOff>28575</xdr:rowOff>
    </xdr:from>
    <xdr:to>
      <xdr:col>8</xdr:col>
      <xdr:colOff>257175</xdr:colOff>
      <xdr:row>25</xdr:row>
      <xdr:rowOff>371475</xdr:rowOff>
    </xdr:to>
    <xdr:sp macro="" textlink="">
      <xdr:nvSpPr>
        <xdr:cNvPr id="6178" name="Oval 34"/>
        <xdr:cNvSpPr>
          <a:spLocks noChangeArrowheads="1"/>
        </xdr:cNvSpPr>
      </xdr:nvSpPr>
      <xdr:spPr bwMode="auto">
        <a:xfrm>
          <a:off x="5524500" y="8791575"/>
          <a:ext cx="1362075" cy="342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oneCellAnchor>
    <xdr:from>
      <xdr:col>5</xdr:col>
      <xdr:colOff>95250</xdr:colOff>
      <xdr:row>24</xdr:row>
      <xdr:rowOff>145813</xdr:rowOff>
    </xdr:from>
    <xdr:ext cx="1005916" cy="403700"/>
    <xdr:sp macro="" textlink="">
      <xdr:nvSpPr>
        <xdr:cNvPr id="6179" name="Text Box 35"/>
        <xdr:cNvSpPr txBox="1">
          <a:spLocks noChangeArrowheads="1"/>
        </xdr:cNvSpPr>
      </xdr:nvSpPr>
      <xdr:spPr bwMode="auto">
        <a:xfrm>
          <a:off x="4295775" y="8508763"/>
          <a:ext cx="1005916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諸経費は１５％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以内とする。</a:t>
          </a:r>
        </a:p>
      </xdr:txBody>
    </xdr:sp>
    <xdr:clientData/>
  </xdr:oneCellAnchor>
  <xdr:twoCellAnchor>
    <xdr:from>
      <xdr:col>7</xdr:col>
      <xdr:colOff>1076325</xdr:colOff>
      <xdr:row>14</xdr:row>
      <xdr:rowOff>0</xdr:rowOff>
    </xdr:from>
    <xdr:to>
      <xdr:col>8</xdr:col>
      <xdr:colOff>704850</xdr:colOff>
      <xdr:row>15</xdr:row>
      <xdr:rowOff>76200</xdr:rowOff>
    </xdr:to>
    <xdr:sp macro="" textlink="">
      <xdr:nvSpPr>
        <xdr:cNvPr id="6180" name="Oval 36"/>
        <xdr:cNvSpPr>
          <a:spLocks noChangeArrowheads="1"/>
        </xdr:cNvSpPr>
      </xdr:nvSpPr>
      <xdr:spPr bwMode="auto">
        <a:xfrm>
          <a:off x="6515100" y="4362450"/>
          <a:ext cx="819150" cy="476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15</xdr:row>
      <xdr:rowOff>47625</xdr:rowOff>
    </xdr:from>
    <xdr:to>
      <xdr:col>8</xdr:col>
      <xdr:colOff>123825</xdr:colOff>
      <xdr:row>20</xdr:row>
      <xdr:rowOff>266700</xdr:rowOff>
    </xdr:to>
    <xdr:sp macro="" textlink="">
      <xdr:nvSpPr>
        <xdr:cNvPr id="6181" name="Line 37"/>
        <xdr:cNvSpPr>
          <a:spLocks noChangeShapeType="1"/>
        </xdr:cNvSpPr>
      </xdr:nvSpPr>
      <xdr:spPr bwMode="auto">
        <a:xfrm flipH="1">
          <a:off x="5514975" y="4810125"/>
          <a:ext cx="1238250" cy="2219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447675</xdr:colOff>
      <xdr:row>20</xdr:row>
      <xdr:rowOff>183913</xdr:rowOff>
    </xdr:from>
    <xdr:ext cx="1993366" cy="403700"/>
    <xdr:sp macro="" textlink="">
      <xdr:nvSpPr>
        <xdr:cNvPr id="6182" name="Text Box 38"/>
        <xdr:cNvSpPr txBox="1">
          <a:spLocks noChangeArrowheads="1"/>
        </xdr:cNvSpPr>
      </xdr:nvSpPr>
      <xdr:spPr bwMode="auto">
        <a:xfrm>
          <a:off x="5076825" y="6946663"/>
          <a:ext cx="1993366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見積による場合は見積比較書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を添付すること。（最低３者）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990600</xdr:colOff>
      <xdr:row>15</xdr:row>
      <xdr:rowOff>304800</xdr:rowOff>
    </xdr:from>
    <xdr:to>
      <xdr:col>8</xdr:col>
      <xdr:colOff>228600</xdr:colOff>
      <xdr:row>18</xdr:row>
      <xdr:rowOff>123825</xdr:rowOff>
    </xdr:to>
    <xdr:sp macro="" textlink="">
      <xdr:nvSpPr>
        <xdr:cNvPr id="11265" name="Oval 1"/>
        <xdr:cNvSpPr>
          <a:spLocks noChangeArrowheads="1"/>
        </xdr:cNvSpPr>
      </xdr:nvSpPr>
      <xdr:spPr bwMode="auto">
        <a:xfrm>
          <a:off x="3571875" y="4667250"/>
          <a:ext cx="3286125" cy="6191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666750</xdr:colOff>
      <xdr:row>18</xdr:row>
      <xdr:rowOff>19050</xdr:rowOff>
    </xdr:from>
    <xdr:to>
      <xdr:col>4</xdr:col>
      <xdr:colOff>257175</xdr:colOff>
      <xdr:row>23</xdr:row>
      <xdr:rowOff>180975</xdr:rowOff>
    </xdr:to>
    <xdr:sp macro="" textlink="">
      <xdr:nvSpPr>
        <xdr:cNvPr id="11266" name="Freeform 2"/>
        <xdr:cNvSpPr>
          <a:spLocks/>
        </xdr:cNvSpPr>
      </xdr:nvSpPr>
      <xdr:spPr bwMode="auto">
        <a:xfrm>
          <a:off x="3248025" y="5181600"/>
          <a:ext cx="781050" cy="1762125"/>
        </a:xfrm>
        <a:custGeom>
          <a:avLst/>
          <a:gdLst>
            <a:gd name="T0" fmla="*/ 82 w 82"/>
            <a:gd name="T1" fmla="*/ 0 h 185"/>
            <a:gd name="T2" fmla="*/ 0 w 82"/>
            <a:gd name="T3" fmla="*/ 185 h 185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82" h="185">
              <a:moveTo>
                <a:pt x="82" y="0"/>
              </a:moveTo>
              <a:lnTo>
                <a:pt x="0" y="185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323850</xdr:colOff>
      <xdr:row>23</xdr:row>
      <xdr:rowOff>60088</xdr:rowOff>
    </xdr:from>
    <xdr:ext cx="2557623" cy="403700"/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2905125" y="6822838"/>
          <a:ext cx="2557623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現地調査時に内容の変更があったものを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朱書きにて訂正すること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1143000</xdr:colOff>
      <xdr:row>28</xdr:row>
      <xdr:rowOff>38100</xdr:rowOff>
    </xdr:from>
    <xdr:to>
      <xdr:col>3</xdr:col>
      <xdr:colOff>9525</xdr:colOff>
      <xdr:row>34</xdr:row>
      <xdr:rowOff>161925</xdr:rowOff>
    </xdr:to>
    <xdr:sp macro="" textlink="">
      <xdr:nvSpPr>
        <xdr:cNvPr id="9217" name="Oval 1"/>
        <xdr:cNvSpPr>
          <a:spLocks noChangeArrowheads="1"/>
        </xdr:cNvSpPr>
      </xdr:nvSpPr>
      <xdr:spPr bwMode="auto">
        <a:xfrm>
          <a:off x="2333625" y="9639300"/>
          <a:ext cx="1247775" cy="2181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857250</xdr:colOff>
      <xdr:row>27</xdr:row>
      <xdr:rowOff>0</xdr:rowOff>
    </xdr:from>
    <xdr:to>
      <xdr:col>3</xdr:col>
      <xdr:colOff>371475</xdr:colOff>
      <xdr:row>28</xdr:row>
      <xdr:rowOff>123825</xdr:rowOff>
    </xdr:to>
    <xdr:sp macro="" textlink="">
      <xdr:nvSpPr>
        <xdr:cNvPr id="9218" name="Line 2"/>
        <xdr:cNvSpPr>
          <a:spLocks noChangeShapeType="1"/>
        </xdr:cNvSpPr>
      </xdr:nvSpPr>
      <xdr:spPr bwMode="auto">
        <a:xfrm flipV="1">
          <a:off x="3238500" y="9258300"/>
          <a:ext cx="70485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3</xdr:col>
      <xdr:colOff>266700</xdr:colOff>
      <xdr:row>26</xdr:row>
      <xdr:rowOff>296954</xdr:rowOff>
    </xdr:from>
    <xdr:ext cx="2980816" cy="1320618"/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3838575" y="9212354"/>
          <a:ext cx="2980816" cy="132061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経費率は公共土木施設災害復旧事業に用いる率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を使用すること。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【参考】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擁壁など　　　　道路復旧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グラウンドなど　公園復旧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をそれぞれ用いる。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13</xdr:row>
      <xdr:rowOff>381000</xdr:rowOff>
    </xdr:from>
    <xdr:to>
      <xdr:col>3</xdr:col>
      <xdr:colOff>76200</xdr:colOff>
      <xdr:row>15</xdr:row>
      <xdr:rowOff>57150</xdr:rowOff>
    </xdr:to>
    <xdr:sp macro="" textlink="">
      <xdr:nvSpPr>
        <xdr:cNvPr id="8193" name="Oval 1"/>
        <xdr:cNvSpPr>
          <a:spLocks noChangeArrowheads="1"/>
        </xdr:cNvSpPr>
      </xdr:nvSpPr>
      <xdr:spPr bwMode="auto">
        <a:xfrm>
          <a:off x="1152525" y="4343400"/>
          <a:ext cx="962025" cy="476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38100</xdr:colOff>
      <xdr:row>13</xdr:row>
      <xdr:rowOff>247650</xdr:rowOff>
    </xdr:from>
    <xdr:to>
      <xdr:col>7</xdr:col>
      <xdr:colOff>438150</xdr:colOff>
      <xdr:row>14</xdr:row>
      <xdr:rowOff>123825</xdr:rowOff>
    </xdr:to>
    <xdr:sp macro="" textlink="">
      <xdr:nvSpPr>
        <xdr:cNvPr id="8194" name="Line 2"/>
        <xdr:cNvSpPr>
          <a:spLocks noChangeShapeType="1"/>
        </xdr:cNvSpPr>
      </xdr:nvSpPr>
      <xdr:spPr bwMode="auto">
        <a:xfrm flipV="1">
          <a:off x="2076450" y="4210050"/>
          <a:ext cx="3248025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304800</xdr:colOff>
      <xdr:row>13</xdr:row>
      <xdr:rowOff>60088</xdr:rowOff>
    </xdr:from>
    <xdr:ext cx="2557623" cy="403700"/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5191125" y="4022488"/>
          <a:ext cx="2557623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購入する際は、修理が不可能である旨の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メーカーからの意見書が必要</a:t>
          </a:r>
        </a:p>
      </xdr:txBody>
    </xdr:sp>
    <xdr:clientData/>
  </xdr:oneCellAnchor>
  <xdr:twoCellAnchor>
    <xdr:from>
      <xdr:col>1</xdr:col>
      <xdr:colOff>28575</xdr:colOff>
      <xdr:row>8</xdr:row>
      <xdr:rowOff>9525</xdr:rowOff>
    </xdr:from>
    <xdr:to>
      <xdr:col>2</xdr:col>
      <xdr:colOff>28575</xdr:colOff>
      <xdr:row>9</xdr:row>
      <xdr:rowOff>47625</xdr:rowOff>
    </xdr:to>
    <xdr:sp macro="" textlink="">
      <xdr:nvSpPr>
        <xdr:cNvPr id="8196" name="Oval 4"/>
        <xdr:cNvSpPr>
          <a:spLocks noChangeArrowheads="1"/>
        </xdr:cNvSpPr>
      </xdr:nvSpPr>
      <xdr:spPr bwMode="auto">
        <a:xfrm>
          <a:off x="447675" y="1971675"/>
          <a:ext cx="809625" cy="4381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771525</xdr:colOff>
      <xdr:row>8</xdr:row>
      <xdr:rowOff>342900</xdr:rowOff>
    </xdr:from>
    <xdr:to>
      <xdr:col>8</xdr:col>
      <xdr:colOff>38100</xdr:colOff>
      <xdr:row>10</xdr:row>
      <xdr:rowOff>28575</xdr:rowOff>
    </xdr:to>
    <xdr:sp macro="" textlink="">
      <xdr:nvSpPr>
        <xdr:cNvPr id="8197" name="Line 5"/>
        <xdr:cNvSpPr>
          <a:spLocks noChangeShapeType="1"/>
        </xdr:cNvSpPr>
      </xdr:nvSpPr>
      <xdr:spPr bwMode="auto">
        <a:xfrm>
          <a:off x="1190625" y="2305050"/>
          <a:ext cx="45434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742950</xdr:colOff>
      <xdr:row>9</xdr:row>
      <xdr:rowOff>241063</xdr:rowOff>
    </xdr:from>
    <xdr:ext cx="2839752" cy="403700"/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5629275" y="2603263"/>
          <a:ext cx="2839752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対象となるのは、備品台帳に登載されたもの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のみが原則。消耗品は対象外となる。</a:t>
          </a:r>
        </a:p>
      </xdr:txBody>
    </xdr:sp>
    <xdr:clientData/>
  </xdr:oneCellAnchor>
  <xdr:twoCellAnchor>
    <xdr:from>
      <xdr:col>3</xdr:col>
      <xdr:colOff>381000</xdr:colOff>
      <xdr:row>17</xdr:row>
      <xdr:rowOff>19050</xdr:rowOff>
    </xdr:from>
    <xdr:to>
      <xdr:col>5</xdr:col>
      <xdr:colOff>57150</xdr:colOff>
      <xdr:row>17</xdr:row>
      <xdr:rowOff>381000</xdr:rowOff>
    </xdr:to>
    <xdr:sp macro="" textlink="">
      <xdr:nvSpPr>
        <xdr:cNvPr id="8199" name="Oval 7"/>
        <xdr:cNvSpPr>
          <a:spLocks noChangeArrowheads="1"/>
        </xdr:cNvSpPr>
      </xdr:nvSpPr>
      <xdr:spPr bwMode="auto">
        <a:xfrm>
          <a:off x="2419350" y="5581650"/>
          <a:ext cx="914400" cy="3619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17</xdr:row>
      <xdr:rowOff>228600</xdr:rowOff>
    </xdr:from>
    <xdr:to>
      <xdr:col>7</xdr:col>
      <xdr:colOff>647700</xdr:colOff>
      <xdr:row>18</xdr:row>
      <xdr:rowOff>295275</xdr:rowOff>
    </xdr:to>
    <xdr:sp macro="" textlink="">
      <xdr:nvSpPr>
        <xdr:cNvPr id="8200" name="Line 8"/>
        <xdr:cNvSpPr>
          <a:spLocks noChangeShapeType="1"/>
        </xdr:cNvSpPr>
      </xdr:nvSpPr>
      <xdr:spPr bwMode="auto">
        <a:xfrm>
          <a:off x="3314700" y="5791200"/>
          <a:ext cx="2219325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590550</xdr:colOff>
      <xdr:row>18</xdr:row>
      <xdr:rowOff>31513</xdr:rowOff>
    </xdr:from>
    <xdr:ext cx="2839752" cy="403700"/>
    <xdr:sp macro="" textlink="">
      <xdr:nvSpPr>
        <xdr:cNvPr id="8201" name="Text Box 9"/>
        <xdr:cNvSpPr txBox="1">
          <a:spLocks noChangeArrowheads="1"/>
        </xdr:cNvSpPr>
      </xdr:nvSpPr>
      <xdr:spPr bwMode="auto">
        <a:xfrm>
          <a:off x="5476875" y="5994163"/>
          <a:ext cx="2839752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購入する物品は、被災前と同等のものとし、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過大なものは対象外と考える。</a:t>
          </a:r>
        </a:p>
      </xdr:txBody>
    </xdr:sp>
    <xdr:clientData/>
  </xdr:oneCellAnchor>
  <xdr:twoCellAnchor>
    <xdr:from>
      <xdr:col>1</xdr:col>
      <xdr:colOff>733425</xdr:colOff>
      <xdr:row>13</xdr:row>
      <xdr:rowOff>381000</xdr:rowOff>
    </xdr:from>
    <xdr:to>
      <xdr:col>3</xdr:col>
      <xdr:colOff>76200</xdr:colOff>
      <xdr:row>15</xdr:row>
      <xdr:rowOff>57150</xdr:rowOff>
    </xdr:to>
    <xdr:sp macro="" textlink="">
      <xdr:nvSpPr>
        <xdr:cNvPr id="8202" name="Oval 10"/>
        <xdr:cNvSpPr>
          <a:spLocks noChangeArrowheads="1"/>
        </xdr:cNvSpPr>
      </xdr:nvSpPr>
      <xdr:spPr bwMode="auto">
        <a:xfrm>
          <a:off x="1152525" y="4343400"/>
          <a:ext cx="962025" cy="476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38100</xdr:colOff>
      <xdr:row>13</xdr:row>
      <xdr:rowOff>247650</xdr:rowOff>
    </xdr:from>
    <xdr:to>
      <xdr:col>7</xdr:col>
      <xdr:colOff>438150</xdr:colOff>
      <xdr:row>14</xdr:row>
      <xdr:rowOff>123825</xdr:rowOff>
    </xdr:to>
    <xdr:sp macro="" textlink="">
      <xdr:nvSpPr>
        <xdr:cNvPr id="8203" name="Line 11"/>
        <xdr:cNvSpPr>
          <a:spLocks noChangeShapeType="1"/>
        </xdr:cNvSpPr>
      </xdr:nvSpPr>
      <xdr:spPr bwMode="auto">
        <a:xfrm flipV="1">
          <a:off x="2076450" y="4210050"/>
          <a:ext cx="3248025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304800</xdr:colOff>
      <xdr:row>13</xdr:row>
      <xdr:rowOff>60088</xdr:rowOff>
    </xdr:from>
    <xdr:ext cx="2557623" cy="403700"/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5191125" y="4022488"/>
          <a:ext cx="2557623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購入する際は、修理が不可能である旨の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メーカーからの意見書が必要。</a:t>
          </a:r>
        </a:p>
      </xdr:txBody>
    </xdr:sp>
    <xdr:clientData/>
  </xdr:oneCellAnchor>
  <xdr:twoCellAnchor>
    <xdr:from>
      <xdr:col>1</xdr:col>
      <xdr:colOff>28575</xdr:colOff>
      <xdr:row>8</xdr:row>
      <xdr:rowOff>9525</xdr:rowOff>
    </xdr:from>
    <xdr:to>
      <xdr:col>2</xdr:col>
      <xdr:colOff>28575</xdr:colOff>
      <xdr:row>9</xdr:row>
      <xdr:rowOff>47625</xdr:rowOff>
    </xdr:to>
    <xdr:sp macro="" textlink="">
      <xdr:nvSpPr>
        <xdr:cNvPr id="8205" name="Oval 13"/>
        <xdr:cNvSpPr>
          <a:spLocks noChangeArrowheads="1"/>
        </xdr:cNvSpPr>
      </xdr:nvSpPr>
      <xdr:spPr bwMode="auto">
        <a:xfrm>
          <a:off x="447675" y="1971675"/>
          <a:ext cx="809625" cy="4381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771525</xdr:colOff>
      <xdr:row>8</xdr:row>
      <xdr:rowOff>342900</xdr:rowOff>
    </xdr:from>
    <xdr:to>
      <xdr:col>8</xdr:col>
      <xdr:colOff>38100</xdr:colOff>
      <xdr:row>10</xdr:row>
      <xdr:rowOff>28575</xdr:rowOff>
    </xdr:to>
    <xdr:sp macro="" textlink="">
      <xdr:nvSpPr>
        <xdr:cNvPr id="8206" name="Line 14"/>
        <xdr:cNvSpPr>
          <a:spLocks noChangeShapeType="1"/>
        </xdr:cNvSpPr>
      </xdr:nvSpPr>
      <xdr:spPr bwMode="auto">
        <a:xfrm>
          <a:off x="1190625" y="2305050"/>
          <a:ext cx="45434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742950</xdr:colOff>
      <xdr:row>9</xdr:row>
      <xdr:rowOff>241063</xdr:rowOff>
    </xdr:from>
    <xdr:ext cx="2839752" cy="403700"/>
    <xdr:sp macro="" textlink="">
      <xdr:nvSpPr>
        <xdr:cNvPr id="8207" name="Text Box 15"/>
        <xdr:cNvSpPr txBox="1">
          <a:spLocks noChangeArrowheads="1"/>
        </xdr:cNvSpPr>
      </xdr:nvSpPr>
      <xdr:spPr bwMode="auto">
        <a:xfrm>
          <a:off x="5629275" y="2603263"/>
          <a:ext cx="2839752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対象となるのは、備品台帳に登載されたもの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のみが原則。消耗品は対象外となる。</a:t>
          </a:r>
        </a:p>
      </xdr:txBody>
    </xdr:sp>
    <xdr:clientData/>
  </xdr:oneCellAnchor>
  <xdr:twoCellAnchor>
    <xdr:from>
      <xdr:col>3</xdr:col>
      <xdr:colOff>381000</xdr:colOff>
      <xdr:row>17</xdr:row>
      <xdr:rowOff>19050</xdr:rowOff>
    </xdr:from>
    <xdr:to>
      <xdr:col>5</xdr:col>
      <xdr:colOff>57150</xdr:colOff>
      <xdr:row>17</xdr:row>
      <xdr:rowOff>381000</xdr:rowOff>
    </xdr:to>
    <xdr:sp macro="" textlink="">
      <xdr:nvSpPr>
        <xdr:cNvPr id="8208" name="Oval 16"/>
        <xdr:cNvSpPr>
          <a:spLocks noChangeArrowheads="1"/>
        </xdr:cNvSpPr>
      </xdr:nvSpPr>
      <xdr:spPr bwMode="auto">
        <a:xfrm>
          <a:off x="2419350" y="5581650"/>
          <a:ext cx="914400" cy="3619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17</xdr:row>
      <xdr:rowOff>228600</xdr:rowOff>
    </xdr:from>
    <xdr:to>
      <xdr:col>7</xdr:col>
      <xdr:colOff>647700</xdr:colOff>
      <xdr:row>18</xdr:row>
      <xdr:rowOff>295275</xdr:rowOff>
    </xdr:to>
    <xdr:sp macro="" textlink="">
      <xdr:nvSpPr>
        <xdr:cNvPr id="8209" name="Line 17"/>
        <xdr:cNvSpPr>
          <a:spLocks noChangeShapeType="1"/>
        </xdr:cNvSpPr>
      </xdr:nvSpPr>
      <xdr:spPr bwMode="auto">
        <a:xfrm>
          <a:off x="3314700" y="5791200"/>
          <a:ext cx="2219325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590550</xdr:colOff>
      <xdr:row>18</xdr:row>
      <xdr:rowOff>31513</xdr:rowOff>
    </xdr:from>
    <xdr:ext cx="2839752" cy="403700"/>
    <xdr:sp macro="" textlink="">
      <xdr:nvSpPr>
        <xdr:cNvPr id="8210" name="Text Box 18"/>
        <xdr:cNvSpPr txBox="1">
          <a:spLocks noChangeArrowheads="1"/>
        </xdr:cNvSpPr>
      </xdr:nvSpPr>
      <xdr:spPr bwMode="auto">
        <a:xfrm>
          <a:off x="5476875" y="5994163"/>
          <a:ext cx="2839752" cy="403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購入する物品は、被災前と同等のものとし、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過大なものは対象外と考える。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68"/>
  <sheetViews>
    <sheetView view="pageBreakPreview" zoomScale="85" zoomScaleNormal="100" zoomScaleSheetLayoutView="85" workbookViewId="0">
      <selection activeCell="C24" sqref="C24"/>
    </sheetView>
  </sheetViews>
  <sheetFormatPr defaultRowHeight="12" x14ac:dyDescent="0.15"/>
  <cols>
    <col min="1" max="1" width="19.625" style="2" customWidth="1"/>
    <col min="2" max="3" width="8.625" style="2" customWidth="1"/>
    <col min="4" max="5" width="15.625" style="2" customWidth="1"/>
    <col min="6" max="6" width="20.625" style="2" customWidth="1"/>
    <col min="7" max="16384" width="9" style="2"/>
  </cols>
  <sheetData>
    <row r="1" spans="1:6" ht="14.25" x14ac:dyDescent="0.15">
      <c r="A1" s="3" t="s">
        <v>243</v>
      </c>
    </row>
    <row r="2" spans="1:6" s="6" customFormat="1" ht="15.95" customHeight="1" x14ac:dyDescent="0.15">
      <c r="A2" s="9"/>
      <c r="B2" s="9"/>
      <c r="C2" s="9"/>
      <c r="D2" s="9"/>
      <c r="E2" s="9"/>
      <c r="F2" s="9"/>
    </row>
    <row r="3" spans="1:6" s="6" customFormat="1" ht="18" customHeight="1" x14ac:dyDescent="0.15">
      <c r="A3" s="172" t="s">
        <v>2</v>
      </c>
      <c r="B3" s="172"/>
      <c r="C3" s="172"/>
      <c r="D3" s="172"/>
      <c r="E3" s="172"/>
      <c r="F3" s="172"/>
    </row>
    <row r="4" spans="1:6" s="6" customFormat="1" ht="15.95" customHeight="1" x14ac:dyDescent="0.15">
      <c r="A4" s="7"/>
      <c r="B4" s="7"/>
      <c r="C4" s="7"/>
      <c r="D4" s="7"/>
    </row>
    <row r="5" spans="1:6" s="15" customFormat="1" ht="15.95" customHeight="1" x14ac:dyDescent="0.15">
      <c r="A5" s="8"/>
      <c r="B5" s="8"/>
      <c r="C5" s="8"/>
      <c r="D5" s="8"/>
      <c r="F5" s="16" t="s">
        <v>18</v>
      </c>
    </row>
    <row r="6" spans="1:6" s="15" customFormat="1" ht="32.1" customHeight="1" x14ac:dyDescent="0.15">
      <c r="A6" s="20" t="s">
        <v>3</v>
      </c>
      <c r="B6" s="18" t="s">
        <v>4</v>
      </c>
      <c r="C6" s="18" t="s">
        <v>0</v>
      </c>
      <c r="D6" s="21" t="s">
        <v>5</v>
      </c>
      <c r="E6" s="21" t="s">
        <v>6</v>
      </c>
      <c r="F6" s="21" t="s">
        <v>7</v>
      </c>
    </row>
    <row r="7" spans="1:6" s="15" customFormat="1" ht="12" customHeight="1" x14ac:dyDescent="0.15">
      <c r="A7" s="23"/>
      <c r="B7" s="25"/>
      <c r="C7" s="26" t="s">
        <v>16</v>
      </c>
      <c r="D7" s="26" t="s">
        <v>8</v>
      </c>
      <c r="E7" s="26" t="s">
        <v>8</v>
      </c>
      <c r="F7" s="25"/>
    </row>
    <row r="8" spans="1:6" s="15" customFormat="1" ht="32.1" customHeight="1" x14ac:dyDescent="0.15">
      <c r="A8" s="27"/>
      <c r="B8" s="11"/>
      <c r="C8" s="12"/>
      <c r="D8" s="22"/>
      <c r="E8" s="168"/>
      <c r="F8" s="22"/>
    </row>
    <row r="9" spans="1:6" s="15" customFormat="1" ht="32.1" customHeight="1" x14ac:dyDescent="0.15">
      <c r="A9" s="10"/>
      <c r="B9" s="165"/>
      <c r="C9" s="13"/>
      <c r="D9" s="17"/>
      <c r="E9" s="17"/>
      <c r="F9" s="17"/>
    </row>
    <row r="10" spans="1:6" s="15" customFormat="1" ht="32.1" customHeight="1" x14ac:dyDescent="0.15">
      <c r="A10" s="10"/>
      <c r="B10" s="165"/>
      <c r="C10" s="13"/>
      <c r="D10" s="17"/>
      <c r="E10" s="17"/>
      <c r="F10" s="17"/>
    </row>
    <row r="11" spans="1:6" s="15" customFormat="1" ht="32.1" customHeight="1" x14ac:dyDescent="0.15">
      <c r="A11" s="19"/>
      <c r="B11" s="165"/>
      <c r="C11" s="17"/>
      <c r="D11" s="17"/>
      <c r="E11" s="17"/>
      <c r="F11" s="17"/>
    </row>
    <row r="12" spans="1:6" s="15" customFormat="1" ht="32.1" customHeight="1" x14ac:dyDescent="0.15">
      <c r="A12" s="19"/>
      <c r="B12" s="165"/>
      <c r="C12" s="17"/>
      <c r="D12" s="17"/>
      <c r="E12" s="17"/>
      <c r="F12" s="17"/>
    </row>
    <row r="13" spans="1:6" s="15" customFormat="1" ht="32.1" customHeight="1" x14ac:dyDescent="0.15">
      <c r="A13" s="19"/>
      <c r="B13" s="165"/>
      <c r="C13" s="17"/>
      <c r="D13" s="17"/>
      <c r="E13" s="17"/>
      <c r="F13" s="17"/>
    </row>
    <row r="14" spans="1:6" s="15" customFormat="1" ht="32.1" customHeight="1" x14ac:dyDescent="0.15">
      <c r="A14" s="19"/>
      <c r="B14" s="165"/>
      <c r="C14" s="17"/>
      <c r="D14" s="17"/>
      <c r="E14" s="17"/>
      <c r="F14" s="17"/>
    </row>
    <row r="15" spans="1:6" s="15" customFormat="1" ht="32.1" customHeight="1" x14ac:dyDescent="0.15">
      <c r="A15" s="19"/>
      <c r="B15" s="165"/>
      <c r="C15" s="17"/>
      <c r="D15" s="17"/>
      <c r="E15" s="17"/>
      <c r="F15" s="17"/>
    </row>
    <row r="16" spans="1:6" s="15" customFormat="1" ht="32.1" customHeight="1" x14ac:dyDescent="0.15">
      <c r="A16" s="19"/>
      <c r="B16" s="165"/>
      <c r="C16" s="17"/>
      <c r="D16" s="17"/>
      <c r="E16" s="17"/>
      <c r="F16" s="17"/>
    </row>
    <row r="17" spans="1:6" s="15" customFormat="1" ht="32.1" customHeight="1" x14ac:dyDescent="0.15">
      <c r="A17" s="19"/>
      <c r="B17" s="165"/>
      <c r="C17" s="17"/>
      <c r="D17" s="17"/>
      <c r="E17" s="17"/>
      <c r="F17" s="17"/>
    </row>
    <row r="18" spans="1:6" s="15" customFormat="1" ht="32.1" customHeight="1" x14ac:dyDescent="0.15">
      <c r="A18" s="19"/>
      <c r="B18" s="165"/>
      <c r="C18" s="17"/>
      <c r="D18" s="17"/>
      <c r="E18" s="17"/>
      <c r="F18" s="17"/>
    </row>
    <row r="19" spans="1:6" s="15" customFormat="1" ht="32.1" customHeight="1" x14ac:dyDescent="0.15">
      <c r="A19" s="19"/>
      <c r="B19" s="165"/>
      <c r="C19" s="17"/>
      <c r="D19" s="17"/>
      <c r="E19" s="17"/>
      <c r="F19" s="17"/>
    </row>
    <row r="20" spans="1:6" s="15" customFormat="1" ht="32.1" customHeight="1" x14ac:dyDescent="0.15">
      <c r="A20" s="19"/>
      <c r="B20" s="165"/>
      <c r="C20" s="17"/>
      <c r="D20" s="17"/>
      <c r="E20" s="17"/>
      <c r="F20" s="17"/>
    </row>
    <row r="21" spans="1:6" s="15" customFormat="1" ht="32.1" customHeight="1" x14ac:dyDescent="0.15">
      <c r="A21" s="19"/>
      <c r="B21" s="165"/>
      <c r="C21" s="17"/>
      <c r="D21" s="17"/>
      <c r="E21" s="17"/>
      <c r="F21" s="17"/>
    </row>
    <row r="22" spans="1:6" s="15" customFormat="1" ht="32.1" customHeight="1" x14ac:dyDescent="0.15">
      <c r="A22" s="19"/>
      <c r="B22" s="165"/>
      <c r="C22" s="17"/>
      <c r="D22" s="17"/>
      <c r="E22" s="17"/>
      <c r="F22" s="17"/>
    </row>
    <row r="23" spans="1:6" s="15" customFormat="1" ht="32.1" customHeight="1" x14ac:dyDescent="0.15">
      <c r="A23" s="19"/>
      <c r="B23" s="165"/>
      <c r="C23" s="17"/>
      <c r="D23" s="17"/>
      <c r="E23" s="17"/>
      <c r="F23" s="17"/>
    </row>
    <row r="24" spans="1:6" s="15" customFormat="1" ht="32.1" customHeight="1" x14ac:dyDescent="0.15">
      <c r="A24" s="19"/>
      <c r="B24" s="165"/>
      <c r="C24" s="17"/>
      <c r="D24" s="17"/>
      <c r="E24" s="17"/>
      <c r="F24" s="17"/>
    </row>
    <row r="25" spans="1:6" s="15" customFormat="1" ht="32.1" customHeight="1" x14ac:dyDescent="0.15">
      <c r="A25" s="169" t="s">
        <v>15</v>
      </c>
      <c r="B25" s="18" t="s">
        <v>12</v>
      </c>
      <c r="C25" s="13"/>
      <c r="D25" s="17"/>
      <c r="E25" s="17"/>
      <c r="F25" s="17"/>
    </row>
    <row r="26" spans="1:6" s="15" customFormat="1" ht="32.1" customHeight="1" x14ac:dyDescent="0.15">
      <c r="A26" s="170"/>
      <c r="B26" s="18" t="s">
        <v>13</v>
      </c>
      <c r="C26" s="13"/>
      <c r="D26" s="17"/>
      <c r="E26" s="17"/>
      <c r="F26" s="17"/>
    </row>
    <row r="27" spans="1:6" s="15" customFormat="1" ht="32.1" customHeight="1" x14ac:dyDescent="0.15">
      <c r="A27" s="171"/>
      <c r="B27" s="18" t="s">
        <v>17</v>
      </c>
      <c r="C27" s="13"/>
      <c r="D27" s="17"/>
      <c r="E27" s="17"/>
      <c r="F27" s="17"/>
    </row>
    <row r="28" spans="1:6" s="15" customFormat="1" ht="32.1" customHeight="1" x14ac:dyDescent="0.15">
      <c r="A28" s="14" t="s">
        <v>1</v>
      </c>
      <c r="B28" s="17"/>
      <c r="C28" s="131">
        <f>SUM(C25:C27)</f>
        <v>0</v>
      </c>
      <c r="D28" s="132">
        <f>SUM(D25:D27)</f>
        <v>0</v>
      </c>
      <c r="E28" s="132"/>
      <c r="F28" s="133"/>
    </row>
    <row r="29" spans="1:6" s="6" customFormat="1" ht="15.95" customHeight="1" x14ac:dyDescent="0.15">
      <c r="A29" s="7" t="s">
        <v>153</v>
      </c>
      <c r="B29" s="7"/>
      <c r="C29" s="7"/>
      <c r="D29" s="7"/>
    </row>
    <row r="30" spans="1:6" s="6" customFormat="1" ht="15.95" customHeight="1" x14ac:dyDescent="0.15">
      <c r="A30" s="7"/>
      <c r="B30" s="7"/>
      <c r="C30" s="7"/>
      <c r="D30" s="7"/>
    </row>
    <row r="31" spans="1:6" s="6" customFormat="1" ht="15.95" customHeight="1" x14ac:dyDescent="0.15">
      <c r="A31" s="7"/>
      <c r="B31" s="7"/>
      <c r="C31" s="7"/>
      <c r="D31" s="7"/>
    </row>
    <row r="32" spans="1:6" s="6" customFormat="1" ht="15.95" customHeight="1" x14ac:dyDescent="0.15">
      <c r="A32" s="7"/>
      <c r="B32" s="7"/>
      <c r="C32" s="7"/>
      <c r="D32" s="7"/>
    </row>
    <row r="33" spans="1:4" s="6" customFormat="1" ht="15.95" customHeight="1" x14ac:dyDescent="0.15">
      <c r="A33" s="8"/>
      <c r="B33" s="7"/>
      <c r="C33" s="7"/>
      <c r="D33" s="7"/>
    </row>
    <row r="34" spans="1:4" s="6" customFormat="1" ht="15.95" customHeight="1" x14ac:dyDescent="0.15">
      <c r="A34" s="8"/>
      <c r="B34" s="7"/>
      <c r="C34" s="7"/>
      <c r="D34" s="7"/>
    </row>
    <row r="35" spans="1:4" s="6" customFormat="1" ht="15.95" customHeight="1" x14ac:dyDescent="0.15">
      <c r="A35" s="8"/>
      <c r="B35" s="7"/>
      <c r="C35" s="7"/>
      <c r="D35" s="7"/>
    </row>
    <row r="36" spans="1:4" s="6" customFormat="1" ht="15.95" customHeight="1" x14ac:dyDescent="0.15">
      <c r="A36" s="8"/>
      <c r="B36" s="7"/>
      <c r="C36" s="7"/>
      <c r="D36" s="7"/>
    </row>
    <row r="37" spans="1:4" s="6" customFormat="1" ht="15.95" customHeight="1" x14ac:dyDescent="0.15">
      <c r="A37" s="8"/>
      <c r="B37" s="7"/>
      <c r="C37" s="7"/>
      <c r="D37" s="7"/>
    </row>
    <row r="38" spans="1:4" s="1" customFormat="1" ht="15.95" customHeight="1" x14ac:dyDescent="0.15">
      <c r="A38" s="5"/>
      <c r="B38" s="4"/>
      <c r="C38" s="4"/>
      <c r="D38" s="4"/>
    </row>
    <row r="39" spans="1:4" ht="15.95" customHeight="1" x14ac:dyDescent="0.15"/>
    <row r="40" spans="1:4" ht="15.95" customHeight="1" x14ac:dyDescent="0.15"/>
    <row r="41" spans="1:4" ht="15.95" customHeight="1" x14ac:dyDescent="0.15"/>
    <row r="42" spans="1:4" ht="15.95" customHeight="1" x14ac:dyDescent="0.15"/>
    <row r="43" spans="1:4" ht="15.95" customHeight="1" x14ac:dyDescent="0.15"/>
    <row r="44" spans="1:4" ht="15.95" customHeight="1" x14ac:dyDescent="0.15"/>
    <row r="45" spans="1:4" ht="15.95" customHeight="1" x14ac:dyDescent="0.15"/>
    <row r="46" spans="1:4" ht="15.95" customHeight="1" x14ac:dyDescent="0.15"/>
    <row r="47" spans="1:4" ht="15.95" customHeight="1" x14ac:dyDescent="0.15"/>
    <row r="48" spans="1:4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</sheetData>
  <mergeCells count="2">
    <mergeCell ref="A25:A27"/>
    <mergeCell ref="A3:F3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fitToHeight="1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39"/>
  <sheetViews>
    <sheetView view="pageBreakPreview" zoomScale="60" zoomScaleNormal="100" workbookViewId="0">
      <selection activeCell="C24" sqref="C24"/>
    </sheetView>
  </sheetViews>
  <sheetFormatPr defaultRowHeight="14.25" x14ac:dyDescent="0.15"/>
  <cols>
    <col min="1" max="4" width="15.625" style="59" customWidth="1"/>
    <col min="5" max="5" width="5.625" style="59" customWidth="1"/>
    <col min="6" max="6" width="10.625" style="59" customWidth="1"/>
    <col min="7" max="8" width="15.625" style="59" customWidth="1"/>
    <col min="9" max="9" width="20.625" style="59" customWidth="1"/>
    <col min="10" max="16384" width="9" style="59"/>
  </cols>
  <sheetData>
    <row r="1" spans="1:9" ht="27" customHeight="1" x14ac:dyDescent="0.15">
      <c r="A1" s="59" t="s">
        <v>241</v>
      </c>
      <c r="D1" s="316"/>
      <c r="E1" s="316"/>
      <c r="F1" s="316"/>
    </row>
    <row r="2" spans="1:9" ht="27" customHeight="1" x14ac:dyDescent="0.15">
      <c r="D2" s="317" t="s">
        <v>151</v>
      </c>
      <c r="E2" s="317"/>
      <c r="F2" s="317"/>
    </row>
    <row r="3" spans="1:9" ht="27" customHeight="1" x14ac:dyDescent="0.15">
      <c r="A3" s="71" t="s">
        <v>94</v>
      </c>
      <c r="B3" s="71" t="s">
        <v>22</v>
      </c>
      <c r="C3" s="71" t="s">
        <v>103</v>
      </c>
      <c r="D3" s="71" t="s">
        <v>104</v>
      </c>
      <c r="E3" s="71" t="s">
        <v>25</v>
      </c>
      <c r="F3" s="71" t="s">
        <v>24</v>
      </c>
      <c r="G3" s="71" t="s">
        <v>26</v>
      </c>
      <c r="H3" s="71" t="s">
        <v>27</v>
      </c>
      <c r="I3" s="71" t="s">
        <v>165</v>
      </c>
    </row>
    <row r="4" spans="1:9" ht="27" customHeight="1" x14ac:dyDescent="0.15">
      <c r="A4" s="70"/>
      <c r="B4" s="70"/>
      <c r="C4" s="70"/>
      <c r="D4" s="70"/>
      <c r="E4" s="70"/>
      <c r="F4" s="70"/>
      <c r="G4" s="70"/>
      <c r="H4" s="70"/>
      <c r="I4" s="70"/>
    </row>
    <row r="5" spans="1:9" ht="27" customHeight="1" x14ac:dyDescent="0.15">
      <c r="A5" s="70"/>
      <c r="B5" s="70"/>
      <c r="C5" s="70"/>
      <c r="D5" s="70"/>
      <c r="E5" s="70"/>
      <c r="F5" s="70"/>
      <c r="G5" s="70"/>
      <c r="H5" s="70"/>
      <c r="I5" s="70"/>
    </row>
    <row r="6" spans="1:9" ht="27" customHeight="1" x14ac:dyDescent="0.15">
      <c r="A6" s="70"/>
      <c r="B6" s="70"/>
      <c r="C6" s="70"/>
      <c r="D6" s="70"/>
      <c r="E6" s="70"/>
      <c r="F6" s="70"/>
      <c r="G6" s="70"/>
      <c r="H6" s="73"/>
      <c r="I6" s="70"/>
    </row>
    <row r="7" spans="1:9" ht="27" customHeight="1" x14ac:dyDescent="0.15">
      <c r="A7" s="70"/>
      <c r="B7" s="70"/>
      <c r="C7" s="70"/>
      <c r="D7" s="70"/>
      <c r="E7" s="70"/>
      <c r="F7" s="107"/>
      <c r="G7" s="73"/>
      <c r="H7" s="73"/>
      <c r="I7" s="70"/>
    </row>
    <row r="8" spans="1:9" ht="27" customHeight="1" x14ac:dyDescent="0.15">
      <c r="A8" s="70"/>
      <c r="B8" s="70"/>
      <c r="C8" s="70"/>
      <c r="D8" s="70"/>
      <c r="E8" s="70"/>
      <c r="F8" s="107"/>
      <c r="G8" s="73"/>
      <c r="H8" s="73"/>
      <c r="I8" s="70"/>
    </row>
    <row r="9" spans="1:9" ht="27" customHeight="1" x14ac:dyDescent="0.15">
      <c r="A9" s="70"/>
      <c r="B9" s="70"/>
      <c r="C9" s="70"/>
      <c r="D9" s="70"/>
      <c r="E9" s="70"/>
      <c r="F9" s="107"/>
      <c r="G9" s="74"/>
      <c r="H9" s="73"/>
      <c r="I9" s="70"/>
    </row>
    <row r="10" spans="1:9" ht="27" customHeight="1" x14ac:dyDescent="0.15">
      <c r="A10" s="70"/>
      <c r="B10" s="70"/>
      <c r="C10" s="70"/>
      <c r="D10" s="70"/>
      <c r="E10" s="70"/>
      <c r="F10" s="107"/>
      <c r="G10" s="73"/>
      <c r="H10" s="73"/>
      <c r="I10" s="70"/>
    </row>
    <row r="11" spans="1:9" ht="27" customHeight="1" x14ac:dyDescent="0.15">
      <c r="A11" s="70"/>
      <c r="B11" s="70"/>
      <c r="C11" s="70"/>
      <c r="D11" s="70"/>
      <c r="E11" s="70"/>
      <c r="F11" s="107"/>
      <c r="G11" s="73"/>
      <c r="H11" s="73"/>
      <c r="I11" s="70"/>
    </row>
    <row r="12" spans="1:9" ht="27" customHeight="1" x14ac:dyDescent="0.15">
      <c r="A12" s="70"/>
      <c r="B12" s="70"/>
      <c r="C12" s="70"/>
      <c r="D12" s="70"/>
      <c r="E12" s="70"/>
      <c r="F12" s="107"/>
      <c r="G12" s="73"/>
      <c r="H12" s="73"/>
      <c r="I12" s="70"/>
    </row>
    <row r="13" spans="1:9" ht="27" customHeight="1" x14ac:dyDescent="0.15">
      <c r="A13" s="70"/>
      <c r="B13" s="70"/>
      <c r="C13" s="108"/>
      <c r="D13" s="70"/>
      <c r="E13" s="70"/>
      <c r="F13" s="73"/>
      <c r="G13" s="73"/>
      <c r="H13" s="73"/>
      <c r="I13" s="70"/>
    </row>
    <row r="14" spans="1:9" ht="27" customHeight="1" x14ac:dyDescent="0.15">
      <c r="A14" s="70"/>
      <c r="B14" s="70"/>
      <c r="C14" s="108"/>
      <c r="D14" s="70"/>
      <c r="E14" s="70"/>
      <c r="F14" s="109"/>
      <c r="G14" s="73"/>
      <c r="H14" s="73"/>
      <c r="I14" s="70"/>
    </row>
    <row r="15" spans="1:9" ht="27" customHeight="1" x14ac:dyDescent="0.15">
      <c r="A15" s="70"/>
      <c r="B15" s="70"/>
      <c r="C15" s="108"/>
      <c r="D15" s="70"/>
      <c r="E15" s="70"/>
      <c r="F15" s="109"/>
      <c r="G15" s="73"/>
      <c r="H15" s="73"/>
      <c r="I15" s="70"/>
    </row>
    <row r="16" spans="1:9" ht="27" customHeight="1" x14ac:dyDescent="0.15">
      <c r="A16" s="70"/>
      <c r="B16" s="70"/>
      <c r="C16" s="70"/>
      <c r="D16" s="70"/>
      <c r="E16" s="70"/>
      <c r="F16" s="73"/>
      <c r="G16" s="73"/>
      <c r="H16" s="73"/>
      <c r="I16" s="70"/>
    </row>
    <row r="17" spans="1:9" ht="27" customHeight="1" x14ac:dyDescent="0.15">
      <c r="A17" s="70"/>
      <c r="B17" s="70"/>
      <c r="C17" s="70"/>
      <c r="D17" s="70"/>
      <c r="E17" s="70"/>
      <c r="F17" s="73"/>
      <c r="G17" s="73"/>
      <c r="H17" s="73"/>
      <c r="I17" s="70"/>
    </row>
    <row r="18" spans="1:9" ht="27" customHeight="1" x14ac:dyDescent="0.15">
      <c r="A18" s="70"/>
      <c r="B18" s="70"/>
      <c r="C18" s="70"/>
      <c r="D18" s="70"/>
      <c r="E18" s="70"/>
      <c r="F18" s="73"/>
      <c r="G18" s="73"/>
      <c r="H18" s="73"/>
      <c r="I18" s="110"/>
    </row>
    <row r="19" spans="1:9" ht="27" customHeight="1" x14ac:dyDescent="0.15">
      <c r="A19" s="70"/>
      <c r="B19" s="70"/>
      <c r="C19" s="70"/>
      <c r="D19" s="70"/>
      <c r="E19" s="70"/>
      <c r="F19" s="73"/>
      <c r="G19" s="70"/>
      <c r="H19" s="73"/>
      <c r="I19" s="70"/>
    </row>
    <row r="20" spans="1:9" ht="27" customHeight="1" x14ac:dyDescent="0.15">
      <c r="A20" s="70"/>
      <c r="B20" s="70"/>
      <c r="C20" s="70"/>
      <c r="D20" s="70"/>
      <c r="E20" s="70"/>
      <c r="F20" s="73"/>
      <c r="G20" s="70"/>
      <c r="H20" s="73"/>
      <c r="I20" s="70"/>
    </row>
    <row r="21" spans="1:9" ht="27" customHeight="1" x14ac:dyDescent="0.15">
      <c r="A21" s="70"/>
      <c r="B21" s="70"/>
      <c r="C21" s="70"/>
      <c r="D21" s="70"/>
      <c r="E21" s="70"/>
      <c r="F21" s="73"/>
      <c r="G21" s="70"/>
      <c r="H21" s="70"/>
      <c r="I21" s="70"/>
    </row>
    <row r="22" spans="1:9" ht="27" customHeight="1" x14ac:dyDescent="0.15">
      <c r="A22" s="70"/>
      <c r="B22" s="70"/>
      <c r="C22" s="70"/>
      <c r="D22" s="70"/>
      <c r="E22" s="70"/>
      <c r="F22" s="73"/>
      <c r="G22" s="73"/>
      <c r="H22" s="73"/>
      <c r="I22" s="70"/>
    </row>
    <row r="23" spans="1:9" ht="27" customHeight="1" x14ac:dyDescent="0.15">
      <c r="A23" s="70"/>
      <c r="C23" s="70"/>
      <c r="D23" s="70"/>
      <c r="E23" s="70"/>
      <c r="F23" s="73"/>
      <c r="G23" s="73"/>
      <c r="H23" s="73"/>
      <c r="I23" s="70"/>
    </row>
    <row r="24" spans="1:9" ht="27" customHeight="1" x14ac:dyDescent="0.15">
      <c r="A24" s="70"/>
      <c r="B24" s="70"/>
      <c r="C24" s="70"/>
      <c r="D24" s="70"/>
      <c r="E24" s="70"/>
      <c r="F24" s="73"/>
      <c r="G24" s="73"/>
      <c r="H24" s="73"/>
      <c r="I24" s="70"/>
    </row>
    <row r="25" spans="1:9" ht="27" customHeight="1" x14ac:dyDescent="0.15">
      <c r="A25" s="70"/>
      <c r="B25" s="70"/>
      <c r="C25" s="70"/>
      <c r="D25" s="70"/>
      <c r="E25" s="70"/>
      <c r="F25" s="73"/>
      <c r="G25" s="70"/>
      <c r="H25" s="73"/>
      <c r="I25" s="70"/>
    </row>
    <row r="26" spans="1:9" ht="27" customHeight="1" x14ac:dyDescent="0.15">
      <c r="A26" s="70"/>
      <c r="B26" s="70"/>
      <c r="C26" s="70"/>
      <c r="D26" s="70"/>
      <c r="E26" s="70"/>
      <c r="F26" s="73"/>
      <c r="G26" s="73"/>
      <c r="H26" s="73"/>
      <c r="I26" s="110"/>
    </row>
    <row r="27" spans="1:9" ht="27" customHeight="1" x14ac:dyDescent="0.15">
      <c r="A27" s="70"/>
      <c r="B27" s="70"/>
      <c r="C27" s="70"/>
      <c r="D27" s="70"/>
      <c r="E27" s="70"/>
      <c r="F27" s="73"/>
      <c r="G27" s="70"/>
      <c r="H27" s="73"/>
      <c r="I27" s="70"/>
    </row>
    <row r="28" spans="1:9" ht="27" customHeight="1" x14ac:dyDescent="0.15">
      <c r="A28" s="70"/>
      <c r="B28" s="70"/>
      <c r="C28" s="70"/>
      <c r="D28" s="70"/>
      <c r="E28" s="70"/>
      <c r="F28" s="73"/>
      <c r="G28" s="70"/>
      <c r="H28" s="73"/>
      <c r="I28" s="70"/>
    </row>
    <row r="29" spans="1:9" ht="27" customHeight="1" x14ac:dyDescent="0.15">
      <c r="A29" s="70"/>
      <c r="B29" s="70"/>
      <c r="C29" s="70"/>
      <c r="D29" s="70"/>
      <c r="E29" s="70"/>
      <c r="F29" s="73"/>
      <c r="G29" s="70"/>
      <c r="H29" s="73"/>
      <c r="I29" s="70"/>
    </row>
    <row r="30" spans="1:9" ht="27" customHeight="1" x14ac:dyDescent="0.15">
      <c r="A30" s="70"/>
      <c r="B30" s="70"/>
      <c r="C30" s="70"/>
      <c r="D30" s="70"/>
      <c r="E30" s="70"/>
      <c r="F30" s="73"/>
      <c r="G30" s="70"/>
      <c r="H30" s="73"/>
      <c r="I30" s="70"/>
    </row>
    <row r="31" spans="1:9" ht="27" customHeight="1" x14ac:dyDescent="0.15">
      <c r="A31" s="70"/>
      <c r="B31" s="70"/>
      <c r="C31" s="70"/>
      <c r="D31" s="70"/>
      <c r="E31" s="70"/>
      <c r="F31" s="73"/>
      <c r="G31" s="70"/>
      <c r="H31" s="73"/>
      <c r="I31" s="70"/>
    </row>
    <row r="32" spans="1:9" ht="27" customHeight="1" x14ac:dyDescent="0.15">
      <c r="A32" s="70"/>
      <c r="B32" s="70"/>
      <c r="C32" s="70"/>
      <c r="D32" s="70"/>
      <c r="E32" s="70"/>
      <c r="F32" s="73"/>
      <c r="G32" s="70"/>
      <c r="H32" s="73"/>
      <c r="I32" s="71"/>
    </row>
    <row r="33" spans="1:9" ht="27" customHeight="1" x14ac:dyDescent="0.15">
      <c r="A33" s="70"/>
      <c r="B33" s="70"/>
      <c r="C33" s="70"/>
      <c r="D33" s="70"/>
      <c r="E33" s="70"/>
      <c r="F33" s="73"/>
      <c r="G33" s="70"/>
      <c r="H33" s="73"/>
      <c r="I33" s="70"/>
    </row>
    <row r="34" spans="1:9" ht="27" customHeight="1" x14ac:dyDescent="0.15">
      <c r="A34" s="70"/>
      <c r="B34" s="70"/>
      <c r="C34" s="70"/>
      <c r="D34" s="70"/>
      <c r="E34" s="70"/>
      <c r="F34" s="73"/>
      <c r="G34" s="70"/>
      <c r="H34" s="73"/>
      <c r="I34" s="70"/>
    </row>
    <row r="35" spans="1:9" ht="27" customHeight="1" x14ac:dyDescent="0.15">
      <c r="A35" s="70"/>
      <c r="B35" s="70"/>
      <c r="C35" s="70"/>
      <c r="D35" s="70"/>
      <c r="E35" s="70"/>
      <c r="F35" s="73"/>
      <c r="G35" s="70"/>
      <c r="H35" s="73"/>
      <c r="I35" s="73"/>
    </row>
    <row r="36" spans="1:9" ht="27" customHeight="1" x14ac:dyDescent="0.15">
      <c r="A36" s="70"/>
      <c r="B36" s="70"/>
      <c r="C36" s="70"/>
      <c r="D36" s="70"/>
      <c r="E36" s="70"/>
      <c r="F36" s="73"/>
      <c r="G36" s="70"/>
      <c r="H36" s="73"/>
      <c r="I36" s="70"/>
    </row>
    <row r="37" spans="1:9" ht="27" customHeight="1" x14ac:dyDescent="0.15">
      <c r="A37" s="70"/>
      <c r="B37" s="70"/>
      <c r="C37" s="70"/>
      <c r="D37" s="70"/>
      <c r="E37" s="70"/>
      <c r="F37" s="73"/>
      <c r="G37" s="70"/>
      <c r="H37" s="73"/>
      <c r="I37" s="70"/>
    </row>
    <row r="38" spans="1:9" ht="27" customHeight="1" x14ac:dyDescent="0.15">
      <c r="A38" s="70"/>
      <c r="B38" s="70"/>
      <c r="C38" s="70"/>
      <c r="D38" s="70"/>
      <c r="E38" s="70"/>
      <c r="F38" s="73"/>
      <c r="G38" s="70"/>
      <c r="H38" s="73"/>
      <c r="I38" s="73"/>
    </row>
    <row r="39" spans="1:9" ht="18" customHeight="1" x14ac:dyDescent="0.15"/>
  </sheetData>
  <mergeCells count="2">
    <mergeCell ref="D1:F1"/>
    <mergeCell ref="D2:F2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scale="68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39"/>
  <sheetViews>
    <sheetView view="pageBreakPreview" topLeftCell="A20" zoomScaleNormal="100" zoomScaleSheetLayoutView="100" workbookViewId="0">
      <selection activeCell="H36" sqref="H36"/>
    </sheetView>
  </sheetViews>
  <sheetFormatPr defaultRowHeight="14.25" x14ac:dyDescent="0.15"/>
  <cols>
    <col min="1" max="4" width="15.625" style="59" customWidth="1"/>
    <col min="5" max="5" width="5.625" style="59" customWidth="1"/>
    <col min="6" max="6" width="10.625" style="59" customWidth="1"/>
    <col min="7" max="8" width="15.625" style="59" customWidth="1"/>
    <col min="9" max="9" width="20.625" style="59" customWidth="1"/>
    <col min="10" max="16384" width="9" style="59"/>
  </cols>
  <sheetData>
    <row r="1" spans="1:9" ht="27" customHeight="1" x14ac:dyDescent="0.15">
      <c r="A1" s="59" t="s">
        <v>241</v>
      </c>
      <c r="D1" s="318" t="s">
        <v>194</v>
      </c>
      <c r="E1" s="318"/>
      <c r="F1" s="318"/>
    </row>
    <row r="2" spans="1:9" ht="27" customHeight="1" x14ac:dyDescent="0.15">
      <c r="D2" s="317" t="s">
        <v>151</v>
      </c>
      <c r="E2" s="317"/>
      <c r="F2" s="317"/>
    </row>
    <row r="3" spans="1:9" ht="27" customHeight="1" x14ac:dyDescent="0.15">
      <c r="A3" s="71" t="s">
        <v>94</v>
      </c>
      <c r="B3" s="71" t="s">
        <v>22</v>
      </c>
      <c r="C3" s="71" t="s">
        <v>103</v>
      </c>
      <c r="D3" s="71" t="s">
        <v>104</v>
      </c>
      <c r="E3" s="71" t="s">
        <v>25</v>
      </c>
      <c r="F3" s="71" t="s">
        <v>24</v>
      </c>
      <c r="G3" s="71" t="s">
        <v>26</v>
      </c>
      <c r="H3" s="71" t="s">
        <v>27</v>
      </c>
      <c r="I3" s="71" t="s">
        <v>165</v>
      </c>
    </row>
    <row r="4" spans="1:9" ht="27" customHeight="1" x14ac:dyDescent="0.15">
      <c r="A4" s="155" t="s">
        <v>95</v>
      </c>
      <c r="B4" s="155"/>
      <c r="C4" s="155"/>
      <c r="D4" s="155"/>
      <c r="E4" s="155"/>
      <c r="F4" s="155"/>
      <c r="G4" s="155"/>
      <c r="H4" s="155"/>
      <c r="I4" s="155"/>
    </row>
    <row r="5" spans="1:9" ht="27" customHeight="1" x14ac:dyDescent="0.15">
      <c r="A5" s="155"/>
      <c r="B5" s="155" t="s">
        <v>110</v>
      </c>
      <c r="C5" s="155"/>
      <c r="D5" s="155"/>
      <c r="E5" s="155"/>
      <c r="F5" s="155"/>
      <c r="G5" s="155"/>
      <c r="H5" s="155"/>
      <c r="I5" s="155"/>
    </row>
    <row r="6" spans="1:9" ht="27" customHeight="1" x14ac:dyDescent="0.15">
      <c r="A6" s="155"/>
      <c r="B6" s="155" t="s">
        <v>111</v>
      </c>
      <c r="C6" s="155"/>
      <c r="D6" s="155"/>
      <c r="E6" s="155"/>
      <c r="F6" s="155"/>
      <c r="G6" s="155"/>
      <c r="H6" s="156">
        <f>SUM(H7:H11)</f>
        <v>227177</v>
      </c>
      <c r="I6" s="155"/>
    </row>
    <row r="7" spans="1:9" ht="27" customHeight="1" x14ac:dyDescent="0.15">
      <c r="A7" s="155"/>
      <c r="B7" s="155"/>
      <c r="C7" s="155" t="s">
        <v>112</v>
      </c>
      <c r="D7" s="155"/>
      <c r="E7" s="157" t="s">
        <v>221</v>
      </c>
      <c r="F7" s="158">
        <v>56</v>
      </c>
      <c r="G7" s="156">
        <v>712</v>
      </c>
      <c r="H7" s="156">
        <f>F7*G7</f>
        <v>39872</v>
      </c>
      <c r="I7" s="155" t="s">
        <v>129</v>
      </c>
    </row>
    <row r="8" spans="1:9" ht="27" customHeight="1" x14ac:dyDescent="0.15">
      <c r="A8" s="155"/>
      <c r="B8" s="155"/>
      <c r="C8" s="155" t="s">
        <v>113</v>
      </c>
      <c r="D8" s="155"/>
      <c r="E8" s="157" t="s">
        <v>222</v>
      </c>
      <c r="F8" s="158">
        <v>18</v>
      </c>
      <c r="G8" s="156">
        <v>1318</v>
      </c>
      <c r="H8" s="156">
        <f>F8*G8</f>
        <v>23724</v>
      </c>
      <c r="I8" s="155" t="s">
        <v>130</v>
      </c>
    </row>
    <row r="9" spans="1:9" ht="27" customHeight="1" x14ac:dyDescent="0.15">
      <c r="A9" s="155"/>
      <c r="B9" s="155"/>
      <c r="C9" s="155" t="s">
        <v>114</v>
      </c>
      <c r="D9" s="155" t="s">
        <v>117</v>
      </c>
      <c r="E9" s="157" t="s">
        <v>223</v>
      </c>
      <c r="F9" s="158">
        <v>16</v>
      </c>
      <c r="G9" s="159">
        <v>2220</v>
      </c>
      <c r="H9" s="156">
        <f>F9*G9</f>
        <v>35520</v>
      </c>
      <c r="I9" s="155" t="s">
        <v>131</v>
      </c>
    </row>
    <row r="10" spans="1:9" ht="27" customHeight="1" x14ac:dyDescent="0.15">
      <c r="A10" s="155"/>
      <c r="B10" s="155"/>
      <c r="C10" s="155" t="s">
        <v>115</v>
      </c>
      <c r="D10" s="155" t="s">
        <v>224</v>
      </c>
      <c r="E10" s="157" t="s">
        <v>225</v>
      </c>
      <c r="F10" s="158">
        <v>18</v>
      </c>
      <c r="G10" s="156">
        <v>2220</v>
      </c>
      <c r="H10" s="156">
        <f>F10*G10</f>
        <v>39960</v>
      </c>
      <c r="I10" s="155" t="s">
        <v>132</v>
      </c>
    </row>
    <row r="11" spans="1:9" ht="27" customHeight="1" x14ac:dyDescent="0.15">
      <c r="A11" s="155"/>
      <c r="B11" s="155"/>
      <c r="C11" s="155" t="s">
        <v>116</v>
      </c>
      <c r="D11" s="155" t="s">
        <v>178</v>
      </c>
      <c r="E11" s="157" t="s">
        <v>226</v>
      </c>
      <c r="F11" s="158">
        <v>39</v>
      </c>
      <c r="G11" s="156">
        <v>2259</v>
      </c>
      <c r="H11" s="156">
        <f t="shared" ref="H11:H18" si="0">F11*G11</f>
        <v>88101</v>
      </c>
      <c r="I11" s="155" t="s">
        <v>134</v>
      </c>
    </row>
    <row r="12" spans="1:9" ht="27" customHeight="1" x14ac:dyDescent="0.15">
      <c r="A12" s="155"/>
      <c r="B12" s="155" t="s">
        <v>227</v>
      </c>
      <c r="C12" s="155"/>
      <c r="D12" s="155"/>
      <c r="E12" s="157"/>
      <c r="F12" s="158"/>
      <c r="G12" s="156"/>
      <c r="H12" s="156">
        <f>SUM(H13:H18)</f>
        <v>1240175</v>
      </c>
      <c r="I12" s="155"/>
    </row>
    <row r="13" spans="1:9" ht="27" customHeight="1" x14ac:dyDescent="0.15">
      <c r="A13" s="155"/>
      <c r="B13" s="155"/>
      <c r="C13" s="160" t="s">
        <v>179</v>
      </c>
      <c r="D13" s="155"/>
      <c r="E13" s="157" t="s">
        <v>228</v>
      </c>
      <c r="F13" s="156">
        <v>48</v>
      </c>
      <c r="G13" s="156">
        <v>20308</v>
      </c>
      <c r="H13" s="156">
        <f t="shared" si="0"/>
        <v>974784</v>
      </c>
      <c r="I13" s="155" t="s">
        <v>188</v>
      </c>
    </row>
    <row r="14" spans="1:9" ht="27" customHeight="1" x14ac:dyDescent="0.15">
      <c r="A14" s="155"/>
      <c r="B14" s="155"/>
      <c r="C14" s="160" t="s">
        <v>180</v>
      </c>
      <c r="D14" s="155"/>
      <c r="E14" s="157" t="s">
        <v>229</v>
      </c>
      <c r="F14" s="161">
        <v>1</v>
      </c>
      <c r="G14" s="156">
        <v>20750</v>
      </c>
      <c r="H14" s="156">
        <f t="shared" si="0"/>
        <v>20750</v>
      </c>
      <c r="I14" s="155" t="s">
        <v>189</v>
      </c>
    </row>
    <row r="15" spans="1:9" ht="27" customHeight="1" x14ac:dyDescent="0.15">
      <c r="A15" s="155"/>
      <c r="B15" s="155"/>
      <c r="C15" s="160" t="s">
        <v>181</v>
      </c>
      <c r="D15" s="155"/>
      <c r="E15" s="157" t="s">
        <v>229</v>
      </c>
      <c r="F15" s="161">
        <v>1.7</v>
      </c>
      <c r="G15" s="156">
        <v>29680</v>
      </c>
      <c r="H15" s="156">
        <f t="shared" si="0"/>
        <v>50456</v>
      </c>
      <c r="I15" s="155" t="s">
        <v>190</v>
      </c>
    </row>
    <row r="16" spans="1:9" ht="27" customHeight="1" x14ac:dyDescent="0.15">
      <c r="A16" s="155"/>
      <c r="B16" s="155"/>
      <c r="C16" s="155" t="s">
        <v>182</v>
      </c>
      <c r="D16" s="155"/>
      <c r="E16" s="157" t="s">
        <v>230</v>
      </c>
      <c r="F16" s="156">
        <v>8</v>
      </c>
      <c r="G16" s="156">
        <v>608</v>
      </c>
      <c r="H16" s="156">
        <f t="shared" si="0"/>
        <v>4864</v>
      </c>
      <c r="I16" s="155" t="s">
        <v>191</v>
      </c>
    </row>
    <row r="17" spans="1:9" ht="27" customHeight="1" x14ac:dyDescent="0.15">
      <c r="A17" s="155"/>
      <c r="B17" s="155"/>
      <c r="C17" s="155" t="s">
        <v>183</v>
      </c>
      <c r="D17" s="155"/>
      <c r="E17" s="157" t="s">
        <v>123</v>
      </c>
      <c r="F17" s="156">
        <v>1</v>
      </c>
      <c r="G17" s="156"/>
      <c r="H17" s="156">
        <v>62025</v>
      </c>
      <c r="I17" s="155" t="s">
        <v>192</v>
      </c>
    </row>
    <row r="18" spans="1:9" ht="27" customHeight="1" x14ac:dyDescent="0.15">
      <c r="A18" s="155"/>
      <c r="B18" s="155"/>
      <c r="C18" s="155" t="s">
        <v>184</v>
      </c>
      <c r="D18" s="155"/>
      <c r="E18" s="157" t="s">
        <v>231</v>
      </c>
      <c r="F18" s="156">
        <v>72</v>
      </c>
      <c r="G18" s="156">
        <v>1768</v>
      </c>
      <c r="H18" s="156">
        <f t="shared" si="0"/>
        <v>127296</v>
      </c>
      <c r="I18" s="162" t="s">
        <v>193</v>
      </c>
    </row>
    <row r="19" spans="1:9" ht="27" customHeight="1" x14ac:dyDescent="0.15">
      <c r="A19" s="155"/>
      <c r="B19" s="155" t="s">
        <v>118</v>
      </c>
      <c r="C19" s="155"/>
      <c r="D19" s="155"/>
      <c r="E19" s="155"/>
      <c r="F19" s="156"/>
      <c r="G19" s="155"/>
      <c r="H19" s="156">
        <f>SUM(H6:H18)/2</f>
        <v>1467352</v>
      </c>
      <c r="I19" s="155"/>
    </row>
    <row r="20" spans="1:9" ht="27" customHeight="1" x14ac:dyDescent="0.15">
      <c r="A20" s="155"/>
      <c r="B20" s="155"/>
      <c r="C20" s="155"/>
      <c r="D20" s="155"/>
      <c r="E20" s="155"/>
      <c r="F20" s="156"/>
      <c r="G20" s="155"/>
      <c r="H20" s="156"/>
      <c r="I20" s="155"/>
    </row>
    <row r="21" spans="1:9" ht="27" customHeight="1" x14ac:dyDescent="0.15">
      <c r="A21" s="155"/>
      <c r="B21" s="155" t="s">
        <v>119</v>
      </c>
      <c r="C21" s="155"/>
      <c r="D21" s="155"/>
      <c r="E21" s="155"/>
      <c r="F21" s="156"/>
      <c r="G21" s="155"/>
      <c r="H21" s="155"/>
      <c r="I21" s="155"/>
    </row>
    <row r="22" spans="1:9" ht="27" customHeight="1" x14ac:dyDescent="0.15">
      <c r="A22" s="155"/>
      <c r="B22" s="155" t="s">
        <v>111</v>
      </c>
      <c r="C22" s="155"/>
      <c r="D22" s="155"/>
      <c r="E22" s="157"/>
      <c r="F22" s="156"/>
      <c r="G22" s="156"/>
      <c r="H22" s="156">
        <f>SUM(H23:H24)</f>
        <v>509481</v>
      </c>
      <c r="I22" s="155"/>
    </row>
    <row r="23" spans="1:9" ht="27" customHeight="1" x14ac:dyDescent="0.15">
      <c r="A23" s="155"/>
      <c r="B23" s="163"/>
      <c r="C23" s="155" t="s">
        <v>115</v>
      </c>
      <c r="D23" s="155" t="s">
        <v>185</v>
      </c>
      <c r="E23" s="157" t="s">
        <v>226</v>
      </c>
      <c r="F23" s="156">
        <v>69</v>
      </c>
      <c r="G23" s="156">
        <v>6129</v>
      </c>
      <c r="H23" s="156">
        <f>F23*G23</f>
        <v>422901</v>
      </c>
      <c r="I23" s="155" t="s">
        <v>133</v>
      </c>
    </row>
    <row r="24" spans="1:9" ht="27" customHeight="1" x14ac:dyDescent="0.15">
      <c r="A24" s="155"/>
      <c r="B24" s="155"/>
      <c r="C24" s="155" t="s">
        <v>115</v>
      </c>
      <c r="D24" s="155" t="s">
        <v>117</v>
      </c>
      <c r="E24" s="157" t="s">
        <v>223</v>
      </c>
      <c r="F24" s="156">
        <v>39</v>
      </c>
      <c r="G24" s="156">
        <v>2220</v>
      </c>
      <c r="H24" s="156">
        <f>F24*G24</f>
        <v>86580</v>
      </c>
      <c r="I24" s="155" t="s">
        <v>132</v>
      </c>
    </row>
    <row r="25" spans="1:9" ht="27" customHeight="1" x14ac:dyDescent="0.15">
      <c r="A25" s="155"/>
      <c r="B25" s="155" t="s">
        <v>186</v>
      </c>
      <c r="C25" s="155"/>
      <c r="D25" s="155"/>
      <c r="E25" s="157"/>
      <c r="F25" s="156"/>
      <c r="G25" s="155"/>
      <c r="H25" s="156">
        <f>SUM(H26)</f>
        <v>157356</v>
      </c>
      <c r="I25" s="155"/>
    </row>
    <row r="26" spans="1:9" ht="27" customHeight="1" x14ac:dyDescent="0.15">
      <c r="A26" s="155"/>
      <c r="B26" s="155"/>
      <c r="C26" s="155" t="s">
        <v>187</v>
      </c>
      <c r="D26" s="155"/>
      <c r="E26" s="157" t="s">
        <v>232</v>
      </c>
      <c r="F26" s="156">
        <v>94</v>
      </c>
      <c r="G26" s="156">
        <v>1674</v>
      </c>
      <c r="H26" s="156">
        <f>F26*G26</f>
        <v>157356</v>
      </c>
      <c r="I26" s="162" t="s">
        <v>193</v>
      </c>
    </row>
    <row r="27" spans="1:9" ht="27" customHeight="1" x14ac:dyDescent="0.15">
      <c r="A27" s="155"/>
      <c r="B27" s="155" t="s">
        <v>120</v>
      </c>
      <c r="C27" s="155"/>
      <c r="D27" s="155"/>
      <c r="E27" s="155"/>
      <c r="F27" s="156"/>
      <c r="G27" s="155"/>
      <c r="H27" s="156">
        <f>SUM(H22:H26)/2</f>
        <v>666837</v>
      </c>
      <c r="I27" s="155"/>
    </row>
    <row r="28" spans="1:9" ht="27" customHeight="1" x14ac:dyDescent="0.15">
      <c r="A28" s="155"/>
      <c r="B28" s="155"/>
      <c r="C28" s="155"/>
      <c r="D28" s="155"/>
      <c r="E28" s="155"/>
      <c r="F28" s="156"/>
      <c r="G28" s="155"/>
      <c r="H28" s="156"/>
      <c r="I28" s="155"/>
    </row>
    <row r="29" spans="1:9" ht="27" customHeight="1" x14ac:dyDescent="0.15">
      <c r="A29" s="155"/>
      <c r="B29" s="155" t="s">
        <v>121</v>
      </c>
      <c r="C29" s="155"/>
      <c r="D29" s="155"/>
      <c r="E29" s="155"/>
      <c r="F29" s="156"/>
      <c r="G29" s="155"/>
      <c r="H29" s="156">
        <f>H19+H27</f>
        <v>2134189</v>
      </c>
      <c r="I29" s="155"/>
    </row>
    <row r="30" spans="1:9" ht="27" customHeight="1" x14ac:dyDescent="0.15">
      <c r="A30" s="155"/>
      <c r="B30" s="155"/>
      <c r="C30" s="155" t="s">
        <v>122</v>
      </c>
      <c r="D30" s="155"/>
      <c r="E30" s="157" t="s">
        <v>123</v>
      </c>
      <c r="F30" s="156">
        <v>1</v>
      </c>
      <c r="G30" s="155"/>
      <c r="H30" s="156">
        <v>347323</v>
      </c>
      <c r="I30" s="155" t="s">
        <v>152</v>
      </c>
    </row>
    <row r="31" spans="1:9" ht="27" customHeight="1" x14ac:dyDescent="0.15">
      <c r="A31" s="155"/>
      <c r="B31" s="155" t="s">
        <v>124</v>
      </c>
      <c r="C31" s="155"/>
      <c r="D31" s="155"/>
      <c r="E31" s="157"/>
      <c r="F31" s="156"/>
      <c r="G31" s="155"/>
      <c r="H31" s="156">
        <f>SUM(H29:H30)</f>
        <v>2481512</v>
      </c>
      <c r="I31" s="155"/>
    </row>
    <row r="32" spans="1:9" ht="27" customHeight="1" x14ac:dyDescent="0.15">
      <c r="A32" s="155"/>
      <c r="B32" s="155"/>
      <c r="C32" s="155" t="s">
        <v>125</v>
      </c>
      <c r="D32" s="155"/>
      <c r="E32" s="157" t="s">
        <v>123</v>
      </c>
      <c r="F32" s="156">
        <v>1</v>
      </c>
      <c r="G32" s="155"/>
      <c r="H32" s="156">
        <v>711449</v>
      </c>
      <c r="I32" s="155" t="s">
        <v>152</v>
      </c>
    </row>
    <row r="33" spans="1:9" ht="27" customHeight="1" x14ac:dyDescent="0.15">
      <c r="A33" s="155"/>
      <c r="B33" s="155" t="s">
        <v>126</v>
      </c>
      <c r="C33" s="155"/>
      <c r="D33" s="155"/>
      <c r="E33" s="157"/>
      <c r="F33" s="156"/>
      <c r="G33" s="155"/>
      <c r="H33" s="156">
        <f>SUM(H31:H32)</f>
        <v>3192961</v>
      </c>
      <c r="I33" s="155"/>
    </row>
    <row r="34" spans="1:9" ht="27" customHeight="1" x14ac:dyDescent="0.15">
      <c r="A34" s="155"/>
      <c r="B34" s="155"/>
      <c r="C34" s="155" t="s">
        <v>127</v>
      </c>
      <c r="D34" s="155"/>
      <c r="E34" s="157" t="s">
        <v>123</v>
      </c>
      <c r="F34" s="156">
        <v>1</v>
      </c>
      <c r="G34" s="155"/>
      <c r="H34" s="156">
        <f>H35-H33</f>
        <v>459039</v>
      </c>
      <c r="I34" s="156">
        <v>459148</v>
      </c>
    </row>
    <row r="35" spans="1:9" ht="27" customHeight="1" x14ac:dyDescent="0.15">
      <c r="A35" s="155"/>
      <c r="B35" s="155" t="s">
        <v>30</v>
      </c>
      <c r="C35" s="155"/>
      <c r="D35" s="155"/>
      <c r="E35" s="157"/>
      <c r="F35" s="156"/>
      <c r="G35" s="155"/>
      <c r="H35" s="156">
        <v>3652000</v>
      </c>
      <c r="I35" s="156">
        <f>H33+I34</f>
        <v>3652109</v>
      </c>
    </row>
    <row r="36" spans="1:9" ht="27" customHeight="1" x14ac:dyDescent="0.15">
      <c r="A36" s="155"/>
      <c r="B36" s="155" t="s">
        <v>150</v>
      </c>
      <c r="C36" s="155"/>
      <c r="D36" s="155"/>
      <c r="E36" s="157"/>
      <c r="F36" s="156"/>
      <c r="G36" s="155"/>
      <c r="H36" s="156">
        <v>365200</v>
      </c>
      <c r="I36" s="155"/>
    </row>
    <row r="37" spans="1:9" ht="27" customHeight="1" x14ac:dyDescent="0.15">
      <c r="A37" s="155" t="s">
        <v>128</v>
      </c>
      <c r="B37" s="155"/>
      <c r="C37" s="155"/>
      <c r="D37" s="155"/>
      <c r="E37" s="157"/>
      <c r="F37" s="156"/>
      <c r="G37" s="155"/>
      <c r="H37" s="156">
        <f>ROUNDDOWN(I37,-3)</f>
        <v>4017000</v>
      </c>
      <c r="I37" s="156">
        <f>SUM(H35:H36)</f>
        <v>4017200</v>
      </c>
    </row>
    <row r="38" spans="1:9" ht="18" customHeight="1" x14ac:dyDescent="0.15"/>
    <row r="39" spans="1:9" ht="27" customHeight="1" x14ac:dyDescent="0.15">
      <c r="A39" s="319" t="s">
        <v>177</v>
      </c>
      <c r="B39" s="320"/>
      <c r="C39" s="320"/>
      <c r="D39" s="320"/>
      <c r="E39" s="320"/>
      <c r="F39" s="320"/>
      <c r="G39" s="321"/>
    </row>
  </sheetData>
  <mergeCells count="3">
    <mergeCell ref="D1:F1"/>
    <mergeCell ref="D2:F2"/>
    <mergeCell ref="A39:G39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scale="51" fitToHeight="2" orientation="portrait" r:id="rId1"/>
  <headerFooter alignWithMargins="0"/>
  <ignoredErrors>
    <ignoredError sqref="H12 H25" formula="1"/>
    <ignoredError sqref="I37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73"/>
  <sheetViews>
    <sheetView view="pageBreakPreview" zoomScale="60" zoomScaleNormal="100" workbookViewId="0">
      <selection activeCell="C24" sqref="C24"/>
    </sheetView>
  </sheetViews>
  <sheetFormatPr defaultRowHeight="12" x14ac:dyDescent="0.15"/>
  <cols>
    <col min="1" max="1" width="5.5" style="2" customWidth="1"/>
    <col min="2" max="3" width="10.625" style="2" customWidth="1"/>
    <col min="4" max="4" width="5.625" style="2" customWidth="1"/>
    <col min="5" max="5" width="10.625" style="2" customWidth="1"/>
    <col min="6" max="6" width="15.625" style="2" customWidth="1"/>
    <col min="7" max="7" width="5.5" style="2" customWidth="1"/>
    <col min="8" max="9" width="10.625" style="2" customWidth="1"/>
    <col min="10" max="10" width="5.625" style="2" customWidth="1"/>
    <col min="11" max="11" width="10.625" style="2" customWidth="1"/>
    <col min="12" max="12" width="15.625" style="2" customWidth="1"/>
    <col min="13" max="16384" width="9" style="2"/>
  </cols>
  <sheetData>
    <row r="1" spans="1:12" ht="14.25" x14ac:dyDescent="0.15">
      <c r="A1" s="3" t="s">
        <v>242</v>
      </c>
      <c r="C1" s="3"/>
      <c r="H1" s="3"/>
      <c r="I1" s="3"/>
    </row>
    <row r="2" spans="1:12" s="6" customFormat="1" ht="15.95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s="6" customFormat="1" ht="18" customHeight="1" x14ac:dyDescent="0.15">
      <c r="A3" s="172" t="s">
        <v>136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12" s="6" customFormat="1" ht="15.9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s="15" customFormat="1" ht="15.95" customHeight="1" x14ac:dyDescent="0.15">
      <c r="B5" s="8"/>
      <c r="C5" s="8"/>
      <c r="D5" s="8"/>
      <c r="E5" s="8"/>
      <c r="F5" s="8"/>
      <c r="G5" s="8"/>
      <c r="H5" s="8"/>
      <c r="I5" s="8"/>
      <c r="J5" s="8"/>
      <c r="K5" s="8"/>
      <c r="L5" s="87" t="s">
        <v>207</v>
      </c>
    </row>
    <row r="6" spans="1:12" s="15" customFormat="1" ht="32.1" customHeight="1" x14ac:dyDescent="0.15">
      <c r="A6" s="119" t="s">
        <v>195</v>
      </c>
      <c r="B6" s="75" t="s">
        <v>135</v>
      </c>
      <c r="C6" s="19" t="s">
        <v>245</v>
      </c>
      <c r="D6" s="58" t="s">
        <v>24</v>
      </c>
      <c r="E6" s="58" t="s">
        <v>26</v>
      </c>
      <c r="F6" s="81" t="s">
        <v>27</v>
      </c>
      <c r="G6" s="118" t="s">
        <v>195</v>
      </c>
      <c r="H6" s="80" t="s">
        <v>135</v>
      </c>
      <c r="I6" s="19" t="s">
        <v>246</v>
      </c>
      <c r="J6" s="58" t="s">
        <v>24</v>
      </c>
      <c r="K6" s="58" t="s">
        <v>26</v>
      </c>
      <c r="L6" s="58" t="s">
        <v>27</v>
      </c>
    </row>
    <row r="7" spans="1:12" s="15" customFormat="1" ht="12" customHeight="1" x14ac:dyDescent="0.15">
      <c r="A7" s="26"/>
      <c r="B7" s="23"/>
      <c r="C7" s="23"/>
      <c r="D7" s="25"/>
      <c r="E7" s="26" t="s">
        <v>8</v>
      </c>
      <c r="F7" s="82" t="s">
        <v>8</v>
      </c>
      <c r="G7" s="113"/>
      <c r="H7" s="47"/>
      <c r="I7" s="23"/>
      <c r="J7" s="25"/>
      <c r="K7" s="26" t="s">
        <v>8</v>
      </c>
      <c r="L7" s="26" t="s">
        <v>8</v>
      </c>
    </row>
    <row r="8" spans="1:12" s="15" customFormat="1" ht="32.1" customHeight="1" x14ac:dyDescent="0.15">
      <c r="A8" s="22"/>
      <c r="B8" s="89"/>
      <c r="C8" s="27"/>
      <c r="D8" s="11"/>
      <c r="E8" s="11"/>
      <c r="F8" s="83"/>
      <c r="G8" s="114"/>
      <c r="H8" s="48"/>
      <c r="I8" s="27"/>
      <c r="J8" s="11"/>
      <c r="K8" s="11"/>
      <c r="L8" s="22"/>
    </row>
    <row r="9" spans="1:12" s="15" customFormat="1" ht="32.1" customHeight="1" x14ac:dyDescent="0.15">
      <c r="A9" s="93"/>
      <c r="B9" s="88"/>
      <c r="C9" s="27"/>
      <c r="D9" s="18"/>
      <c r="E9" s="93"/>
      <c r="F9" s="83"/>
      <c r="G9" s="115"/>
      <c r="H9" s="49"/>
      <c r="I9" s="27"/>
      <c r="J9" s="18"/>
      <c r="K9" s="18"/>
      <c r="L9" s="166"/>
    </row>
    <row r="10" spans="1:12" s="15" customFormat="1" ht="32.1" customHeight="1" x14ac:dyDescent="0.15">
      <c r="A10" s="93"/>
      <c r="B10" s="88"/>
      <c r="C10" s="27"/>
      <c r="D10" s="18"/>
      <c r="E10" s="93"/>
      <c r="F10" s="83"/>
      <c r="G10" s="115"/>
      <c r="H10" s="49"/>
      <c r="I10" s="27"/>
      <c r="J10" s="18"/>
      <c r="K10" s="18"/>
      <c r="L10" s="166"/>
    </row>
    <row r="11" spans="1:12" s="15" customFormat="1" ht="32.1" customHeight="1" x14ac:dyDescent="0.15">
      <c r="A11" s="93"/>
      <c r="B11" s="88"/>
      <c r="C11" s="27"/>
      <c r="D11" s="18"/>
      <c r="E11" s="93"/>
      <c r="F11" s="83"/>
      <c r="G11" s="115"/>
      <c r="H11" s="35"/>
      <c r="I11" s="27"/>
      <c r="J11" s="17"/>
      <c r="K11" s="17"/>
      <c r="L11" s="166"/>
    </row>
    <row r="12" spans="1:12" s="15" customFormat="1" ht="32.1" customHeight="1" x14ac:dyDescent="0.15">
      <c r="A12" s="93"/>
      <c r="B12" s="88"/>
      <c r="C12" s="27"/>
      <c r="D12" s="18"/>
      <c r="E12" s="93"/>
      <c r="F12" s="83"/>
      <c r="G12" s="115"/>
      <c r="H12" s="35"/>
      <c r="I12" s="27"/>
      <c r="J12" s="17"/>
      <c r="K12" s="17"/>
      <c r="L12" s="166"/>
    </row>
    <row r="13" spans="1:12" s="15" customFormat="1" ht="32.1" customHeight="1" x14ac:dyDescent="0.15">
      <c r="A13" s="93"/>
      <c r="B13" s="88"/>
      <c r="C13" s="27"/>
      <c r="D13" s="18"/>
      <c r="E13" s="93"/>
      <c r="F13" s="83"/>
      <c r="G13" s="115"/>
      <c r="H13" s="35"/>
      <c r="I13" s="27"/>
      <c r="J13" s="17"/>
      <c r="K13" s="17"/>
      <c r="L13" s="166"/>
    </row>
    <row r="14" spans="1:12" s="15" customFormat="1" ht="32.1" customHeight="1" x14ac:dyDescent="0.15">
      <c r="A14" s="93"/>
      <c r="B14" s="88"/>
      <c r="C14" s="27"/>
      <c r="D14" s="18"/>
      <c r="E14" s="93"/>
      <c r="F14" s="83"/>
      <c r="G14" s="115"/>
      <c r="H14" s="35"/>
      <c r="I14" s="27"/>
      <c r="J14" s="17"/>
      <c r="K14" s="17"/>
      <c r="L14" s="166"/>
    </row>
    <row r="15" spans="1:12" s="15" customFormat="1" ht="32.1" customHeight="1" x14ac:dyDescent="0.15">
      <c r="A15" s="93"/>
      <c r="B15" s="88"/>
      <c r="C15" s="27"/>
      <c r="D15" s="18"/>
      <c r="E15" s="93"/>
      <c r="F15" s="83"/>
      <c r="G15" s="115"/>
      <c r="H15" s="35"/>
      <c r="I15" s="27"/>
      <c r="J15" s="17"/>
      <c r="K15" s="17"/>
      <c r="L15" s="166"/>
    </row>
    <row r="16" spans="1:12" s="15" customFormat="1" ht="32.1" customHeight="1" x14ac:dyDescent="0.15">
      <c r="A16" s="93"/>
      <c r="B16" s="88"/>
      <c r="C16" s="27"/>
      <c r="D16" s="18"/>
      <c r="E16" s="93"/>
      <c r="F16" s="83"/>
      <c r="G16" s="115"/>
      <c r="H16" s="35"/>
      <c r="I16" s="27"/>
      <c r="J16" s="17"/>
      <c r="K16" s="17"/>
      <c r="L16" s="166"/>
    </row>
    <row r="17" spans="1:12" s="15" customFormat="1" ht="32.1" customHeight="1" x14ac:dyDescent="0.15">
      <c r="A17" s="93"/>
      <c r="B17" s="88"/>
      <c r="C17" s="27"/>
      <c r="D17" s="18"/>
      <c r="E17" s="93"/>
      <c r="F17" s="83"/>
      <c r="G17" s="115"/>
      <c r="H17" s="35"/>
      <c r="I17" s="27"/>
      <c r="J17" s="17"/>
      <c r="K17" s="17"/>
      <c r="L17" s="166"/>
    </row>
    <row r="18" spans="1:12" s="15" customFormat="1" ht="32.1" customHeight="1" x14ac:dyDescent="0.15">
      <c r="A18" s="93"/>
      <c r="B18" s="88"/>
      <c r="C18" s="27"/>
      <c r="D18" s="18"/>
      <c r="E18" s="93"/>
      <c r="F18" s="83"/>
      <c r="G18" s="115"/>
      <c r="H18" s="35"/>
      <c r="I18" s="27"/>
      <c r="J18" s="17"/>
      <c r="K18" s="17"/>
      <c r="L18" s="166"/>
    </row>
    <row r="19" spans="1:12" s="15" customFormat="1" ht="32.1" customHeight="1" x14ac:dyDescent="0.15">
      <c r="A19" s="93"/>
      <c r="B19" s="88"/>
      <c r="C19" s="27"/>
      <c r="D19" s="18"/>
      <c r="E19" s="93"/>
      <c r="F19" s="83"/>
      <c r="G19" s="115"/>
      <c r="H19" s="35"/>
      <c r="I19" s="27"/>
      <c r="J19" s="17"/>
      <c r="K19" s="17"/>
      <c r="L19" s="166"/>
    </row>
    <row r="20" spans="1:12" s="15" customFormat="1" ht="32.1" customHeight="1" x14ac:dyDescent="0.15">
      <c r="A20" s="93"/>
      <c r="B20" s="88"/>
      <c r="C20" s="27"/>
      <c r="D20" s="18"/>
      <c r="E20" s="93"/>
      <c r="F20" s="83"/>
      <c r="G20" s="115"/>
      <c r="H20" s="35"/>
      <c r="I20" s="27"/>
      <c r="J20" s="17"/>
      <c r="K20" s="17"/>
      <c r="L20" s="166"/>
    </row>
    <row r="21" spans="1:12" s="15" customFormat="1" ht="32.1" customHeight="1" x14ac:dyDescent="0.15">
      <c r="A21" s="93"/>
      <c r="B21" s="88"/>
      <c r="C21" s="27"/>
      <c r="D21" s="18"/>
      <c r="E21" s="93"/>
      <c r="F21" s="83"/>
      <c r="G21" s="115"/>
      <c r="H21" s="35"/>
      <c r="I21" s="27"/>
      <c r="J21" s="17"/>
      <c r="K21" s="17"/>
      <c r="L21" s="166"/>
    </row>
    <row r="22" spans="1:12" s="15" customFormat="1" ht="32.1" customHeight="1" x14ac:dyDescent="0.15">
      <c r="A22" s="93"/>
      <c r="B22" s="88"/>
      <c r="C22" s="27"/>
      <c r="D22" s="18"/>
      <c r="E22" s="93"/>
      <c r="F22" s="83"/>
      <c r="G22" s="115"/>
      <c r="H22" s="35"/>
      <c r="I22" s="27"/>
      <c r="J22" s="17"/>
      <c r="K22" s="17"/>
      <c r="L22" s="166"/>
    </row>
    <row r="23" spans="1:12" s="15" customFormat="1" ht="32.1" customHeight="1" x14ac:dyDescent="0.15">
      <c r="A23" s="93"/>
      <c r="B23" s="88"/>
      <c r="C23" s="27"/>
      <c r="D23" s="18"/>
      <c r="E23" s="93"/>
      <c r="F23" s="83"/>
      <c r="G23" s="115"/>
      <c r="H23" s="35"/>
      <c r="I23" s="27"/>
      <c r="J23" s="17"/>
      <c r="K23" s="17"/>
      <c r="L23" s="166"/>
    </row>
    <row r="24" spans="1:12" s="15" customFormat="1" ht="32.1" customHeight="1" x14ac:dyDescent="0.15">
      <c r="A24" s="93"/>
      <c r="B24" s="88"/>
      <c r="C24" s="27"/>
      <c r="D24" s="18"/>
      <c r="E24" s="93"/>
      <c r="F24" s="83"/>
      <c r="G24" s="115"/>
      <c r="H24" s="35"/>
      <c r="I24" s="27"/>
      <c r="J24" s="17"/>
      <c r="K24" s="17"/>
      <c r="L24" s="166"/>
    </row>
    <row r="25" spans="1:12" s="15" customFormat="1" ht="32.1" customHeight="1" x14ac:dyDescent="0.15">
      <c r="A25" s="93"/>
      <c r="B25" s="88"/>
      <c r="C25" s="27"/>
      <c r="D25" s="18"/>
      <c r="E25" s="93"/>
      <c r="F25" s="83"/>
      <c r="G25" s="115"/>
      <c r="H25" s="35"/>
      <c r="I25" s="27"/>
      <c r="J25" s="17"/>
      <c r="K25" s="17"/>
      <c r="L25" s="166"/>
    </row>
    <row r="26" spans="1:12" s="15" customFormat="1" ht="32.1" customHeight="1" x14ac:dyDescent="0.15">
      <c r="A26" s="93"/>
      <c r="B26" s="88"/>
      <c r="C26" s="27"/>
      <c r="D26" s="18"/>
      <c r="E26" s="93"/>
      <c r="F26" s="83"/>
      <c r="G26" s="115"/>
      <c r="H26" s="35"/>
      <c r="I26" s="27"/>
      <c r="J26" s="17"/>
      <c r="K26" s="17"/>
      <c r="L26" s="166"/>
    </row>
    <row r="27" spans="1:12" s="15" customFormat="1" ht="32.1" customHeight="1" x14ac:dyDescent="0.15">
      <c r="A27" s="93"/>
      <c r="B27" s="88"/>
      <c r="C27" s="27"/>
      <c r="D27" s="18"/>
      <c r="E27" s="93"/>
      <c r="F27" s="83"/>
      <c r="G27" s="115"/>
      <c r="H27" s="35"/>
      <c r="I27" s="27"/>
      <c r="J27" s="17"/>
      <c r="K27" s="17"/>
      <c r="L27" s="166"/>
    </row>
    <row r="28" spans="1:12" s="15" customFormat="1" ht="32.1" customHeight="1" x14ac:dyDescent="0.15">
      <c r="A28" s="93"/>
      <c r="B28" s="88"/>
      <c r="C28" s="27"/>
      <c r="D28" s="18"/>
      <c r="E28" s="93"/>
      <c r="F28" s="83"/>
      <c r="G28" s="115"/>
      <c r="H28" s="35"/>
      <c r="I28" s="27"/>
      <c r="J28" s="17"/>
      <c r="K28" s="17"/>
      <c r="L28" s="166"/>
    </row>
    <row r="29" spans="1:12" s="15" customFormat="1" ht="32.1" customHeight="1" x14ac:dyDescent="0.15">
      <c r="A29" s="76"/>
      <c r="B29" s="88"/>
      <c r="C29" s="27"/>
      <c r="D29" s="76"/>
      <c r="E29" s="76"/>
      <c r="F29" s="83"/>
      <c r="G29" s="116"/>
      <c r="H29" s="45"/>
      <c r="I29" s="27"/>
      <c r="J29" s="31"/>
      <c r="K29" s="31"/>
      <c r="L29" s="166"/>
    </row>
    <row r="30" spans="1:12" s="15" customFormat="1" ht="32.1" customHeight="1" x14ac:dyDescent="0.15">
      <c r="A30" s="13"/>
      <c r="B30" s="90"/>
      <c r="C30" s="27"/>
      <c r="D30" s="77"/>
      <c r="E30" s="13"/>
      <c r="F30" s="83"/>
      <c r="G30" s="117"/>
      <c r="H30" s="46"/>
      <c r="I30" s="27"/>
      <c r="J30" s="31"/>
      <c r="K30" s="31"/>
      <c r="L30" s="166"/>
    </row>
    <row r="31" spans="1:12" s="15" customFormat="1" ht="32.1" customHeight="1" x14ac:dyDescent="0.15">
      <c r="A31" s="13"/>
      <c r="B31" s="91"/>
      <c r="C31" s="27"/>
      <c r="D31" s="78"/>
      <c r="E31" s="13"/>
      <c r="F31" s="83"/>
      <c r="G31" s="322" t="s">
        <v>149</v>
      </c>
      <c r="H31" s="251"/>
      <c r="I31" s="13"/>
      <c r="J31" s="31"/>
      <c r="K31" s="31"/>
      <c r="L31" s="95"/>
    </row>
    <row r="32" spans="1:12" s="15" customFormat="1" ht="32.1" customHeight="1" x14ac:dyDescent="0.15">
      <c r="A32" s="17"/>
      <c r="B32" s="91"/>
      <c r="C32" s="27"/>
      <c r="D32" s="78"/>
      <c r="E32" s="17"/>
      <c r="F32" s="83"/>
      <c r="G32" s="322" t="s">
        <v>150</v>
      </c>
      <c r="H32" s="251"/>
      <c r="I32" s="96"/>
      <c r="J32" s="31"/>
      <c r="K32" s="31"/>
      <c r="L32" s="167"/>
    </row>
    <row r="33" spans="1:12" s="15" customFormat="1" ht="32.1" customHeight="1" x14ac:dyDescent="0.15">
      <c r="A33" s="13"/>
      <c r="B33" s="92"/>
      <c r="C33" s="27"/>
      <c r="D33" s="79"/>
      <c r="E33" s="13"/>
      <c r="F33" s="83"/>
      <c r="G33" s="322" t="s">
        <v>1</v>
      </c>
      <c r="H33" s="251"/>
      <c r="I33" s="97"/>
      <c r="J33" s="31"/>
      <c r="K33" s="31"/>
      <c r="L33" s="167"/>
    </row>
    <row r="34" spans="1:12" s="6" customFormat="1" ht="15.95" customHeight="1" x14ac:dyDescent="0.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s="6" customFormat="1" ht="15.95" customHeight="1" x14ac:dyDescent="0.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6" customFormat="1" ht="15.95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s="6" customFormat="1" ht="15.95" customHeight="1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s="6" customFormat="1" ht="15.95" customHeight="1" x14ac:dyDescent="0.15">
      <c r="B38" s="8"/>
      <c r="C38" s="8"/>
      <c r="D38" s="7"/>
      <c r="E38" s="7"/>
      <c r="F38" s="7"/>
      <c r="G38" s="7"/>
      <c r="H38" s="8"/>
      <c r="I38" s="8"/>
      <c r="J38" s="7"/>
      <c r="K38" s="7"/>
      <c r="L38" s="7"/>
    </row>
    <row r="39" spans="1:12" s="6" customFormat="1" ht="15.95" customHeight="1" x14ac:dyDescent="0.15">
      <c r="B39" s="8"/>
      <c r="C39" s="8"/>
      <c r="D39" s="7"/>
      <c r="E39" s="7"/>
      <c r="F39" s="7"/>
      <c r="G39" s="7"/>
      <c r="H39" s="8"/>
      <c r="I39" s="8"/>
      <c r="J39" s="7"/>
      <c r="K39" s="7"/>
      <c r="L39" s="7"/>
    </row>
    <row r="40" spans="1:12" s="6" customFormat="1" ht="15.95" customHeight="1" x14ac:dyDescent="0.15">
      <c r="B40" s="8"/>
      <c r="C40" s="8"/>
      <c r="D40" s="7"/>
      <c r="E40" s="7"/>
      <c r="F40" s="7"/>
      <c r="G40" s="7"/>
      <c r="H40" s="8"/>
      <c r="I40" s="8"/>
      <c r="J40" s="7"/>
      <c r="K40" s="7"/>
      <c r="L40" s="7"/>
    </row>
    <row r="41" spans="1:12" s="6" customFormat="1" ht="15.95" customHeight="1" x14ac:dyDescent="0.15">
      <c r="B41" s="8"/>
      <c r="C41" s="8"/>
      <c r="D41" s="7"/>
      <c r="E41" s="7"/>
      <c r="F41" s="7"/>
      <c r="G41" s="7"/>
      <c r="H41" s="8"/>
      <c r="I41" s="8"/>
      <c r="J41" s="7"/>
      <c r="K41" s="7"/>
      <c r="L41" s="7"/>
    </row>
    <row r="42" spans="1:12" s="6" customFormat="1" ht="15.95" customHeight="1" x14ac:dyDescent="0.15">
      <c r="B42" s="8"/>
      <c r="C42" s="8"/>
      <c r="D42" s="7"/>
      <c r="E42" s="7"/>
      <c r="F42" s="7"/>
      <c r="G42" s="7"/>
      <c r="H42" s="8"/>
      <c r="I42" s="8"/>
      <c r="J42" s="7"/>
      <c r="K42" s="7"/>
      <c r="L42" s="7"/>
    </row>
    <row r="43" spans="1:12" s="1" customFormat="1" ht="15.95" customHeight="1" x14ac:dyDescent="0.15">
      <c r="B43" s="5"/>
      <c r="C43" s="5"/>
      <c r="D43" s="4"/>
      <c r="E43" s="4"/>
      <c r="F43" s="4"/>
      <c r="G43" s="4"/>
      <c r="H43" s="5"/>
      <c r="I43" s="5"/>
      <c r="J43" s="4"/>
      <c r="K43" s="4"/>
      <c r="L43" s="4"/>
    </row>
    <row r="44" spans="1:12" ht="15.95" customHeight="1" x14ac:dyDescent="0.15"/>
    <row r="45" spans="1:12" ht="15.95" customHeight="1" x14ac:dyDescent="0.15"/>
    <row r="46" spans="1:12" ht="15.95" customHeight="1" x14ac:dyDescent="0.15"/>
    <row r="47" spans="1:12" ht="15.95" customHeight="1" x14ac:dyDescent="0.15"/>
    <row r="48" spans="1:12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</sheetData>
  <mergeCells count="4">
    <mergeCell ref="A3:L3"/>
    <mergeCell ref="G31:H31"/>
    <mergeCell ref="G32:H32"/>
    <mergeCell ref="G33:H33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scale="76" fitToHeight="1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73"/>
  <sheetViews>
    <sheetView view="pageBreakPreview" topLeftCell="A19" zoomScaleNormal="100" zoomScaleSheetLayoutView="100" workbookViewId="0">
      <selection activeCell="L34" sqref="L34"/>
    </sheetView>
  </sheetViews>
  <sheetFormatPr defaultRowHeight="12" x14ac:dyDescent="0.15"/>
  <cols>
    <col min="1" max="1" width="5.5" style="2" customWidth="1"/>
    <col min="2" max="3" width="10.625" style="2" customWidth="1"/>
    <col min="4" max="4" width="5.625" style="2" customWidth="1"/>
    <col min="5" max="5" width="10.625" style="2" customWidth="1"/>
    <col min="6" max="6" width="15.625" style="2" customWidth="1"/>
    <col min="7" max="7" width="5.5" style="2" customWidth="1"/>
    <col min="8" max="9" width="10.625" style="2" customWidth="1"/>
    <col min="10" max="10" width="5.625" style="2" customWidth="1"/>
    <col min="11" max="11" width="10.625" style="2" customWidth="1"/>
    <col min="12" max="12" width="15.625" style="2" customWidth="1"/>
    <col min="13" max="16384" width="9" style="2"/>
  </cols>
  <sheetData>
    <row r="1" spans="1:12" ht="14.25" x14ac:dyDescent="0.15">
      <c r="A1" s="3" t="s">
        <v>242</v>
      </c>
      <c r="C1" s="3"/>
      <c r="G1" s="124" t="s">
        <v>194</v>
      </c>
      <c r="H1" s="3"/>
      <c r="I1" s="3"/>
    </row>
    <row r="2" spans="1:12" s="6" customFormat="1" ht="15.95" customHeight="1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s="6" customFormat="1" ht="18" customHeight="1" x14ac:dyDescent="0.15">
      <c r="A3" s="172" t="s">
        <v>136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12" s="6" customFormat="1" ht="15.9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s="15" customFormat="1" ht="15.95" customHeight="1" x14ac:dyDescent="0.15">
      <c r="B5" s="8"/>
      <c r="C5" s="8"/>
      <c r="D5" s="8"/>
      <c r="E5" s="8"/>
      <c r="F5" s="8"/>
      <c r="G5" s="8"/>
      <c r="H5" s="8"/>
      <c r="I5" s="8"/>
      <c r="J5" s="8"/>
      <c r="K5" s="8"/>
      <c r="L5" s="87" t="s">
        <v>196</v>
      </c>
    </row>
    <row r="6" spans="1:12" s="15" customFormat="1" ht="32.1" customHeight="1" x14ac:dyDescent="0.15">
      <c r="A6" s="119" t="s">
        <v>195</v>
      </c>
      <c r="B6" s="75" t="s">
        <v>135</v>
      </c>
      <c r="C6" s="19" t="s">
        <v>248</v>
      </c>
      <c r="D6" s="58" t="s">
        <v>24</v>
      </c>
      <c r="E6" s="58" t="s">
        <v>26</v>
      </c>
      <c r="F6" s="81" t="s">
        <v>27</v>
      </c>
      <c r="G6" s="118" t="s">
        <v>195</v>
      </c>
      <c r="H6" s="80" t="s">
        <v>135</v>
      </c>
      <c r="I6" s="19" t="s">
        <v>248</v>
      </c>
      <c r="J6" s="58" t="s">
        <v>24</v>
      </c>
      <c r="K6" s="58" t="s">
        <v>26</v>
      </c>
      <c r="L6" s="58" t="s">
        <v>27</v>
      </c>
    </row>
    <row r="7" spans="1:12" s="15" customFormat="1" ht="12" customHeight="1" x14ac:dyDescent="0.15">
      <c r="A7" s="26"/>
      <c r="B7" s="23"/>
      <c r="C7" s="23"/>
      <c r="D7" s="25"/>
      <c r="E7" s="26" t="s">
        <v>8</v>
      </c>
      <c r="F7" s="82" t="s">
        <v>8</v>
      </c>
      <c r="G7" s="113"/>
      <c r="H7" s="47"/>
      <c r="I7" s="23"/>
      <c r="J7" s="25"/>
      <c r="K7" s="26" t="s">
        <v>8</v>
      </c>
      <c r="L7" s="26" t="s">
        <v>8</v>
      </c>
    </row>
    <row r="8" spans="1:12" s="15" customFormat="1" ht="32.1" customHeight="1" x14ac:dyDescent="0.15">
      <c r="A8" s="126"/>
      <c r="B8" s="146" t="s">
        <v>137</v>
      </c>
      <c r="C8" s="125"/>
      <c r="D8" s="126"/>
      <c r="E8" s="126"/>
      <c r="F8" s="147"/>
      <c r="G8" s="121"/>
      <c r="H8" s="48"/>
      <c r="I8" s="27"/>
      <c r="J8" s="11"/>
      <c r="K8" s="11"/>
      <c r="L8" s="22"/>
    </row>
    <row r="9" spans="1:12" s="15" customFormat="1" ht="32.1" customHeight="1" x14ac:dyDescent="0.15">
      <c r="A9" s="148">
        <v>1</v>
      </c>
      <c r="B9" s="149" t="s">
        <v>138</v>
      </c>
      <c r="C9" s="129" t="s">
        <v>147</v>
      </c>
      <c r="D9" s="130">
        <v>18</v>
      </c>
      <c r="E9" s="150">
        <v>12000</v>
      </c>
      <c r="F9" s="151">
        <f>D9*E9</f>
        <v>216000</v>
      </c>
      <c r="G9" s="122"/>
      <c r="H9" s="49"/>
      <c r="I9" s="10"/>
      <c r="J9" s="18"/>
      <c r="K9" s="18"/>
      <c r="L9" s="17"/>
    </row>
    <row r="10" spans="1:12" s="15" customFormat="1" ht="32.1" customHeight="1" x14ac:dyDescent="0.15">
      <c r="A10" s="148">
        <v>2</v>
      </c>
      <c r="B10" s="149" t="s">
        <v>208</v>
      </c>
      <c r="C10" s="129" t="s">
        <v>148</v>
      </c>
      <c r="D10" s="130">
        <v>42</v>
      </c>
      <c r="E10" s="150">
        <v>1100</v>
      </c>
      <c r="F10" s="151">
        <f>D10*E10</f>
        <v>46200</v>
      </c>
      <c r="G10" s="122"/>
      <c r="H10" s="49"/>
      <c r="I10" s="10"/>
      <c r="J10" s="18"/>
      <c r="K10" s="18"/>
      <c r="L10" s="17"/>
    </row>
    <row r="11" spans="1:12" s="15" customFormat="1" ht="32.1" customHeight="1" x14ac:dyDescent="0.15">
      <c r="A11" s="148"/>
      <c r="B11" s="149" t="s">
        <v>139</v>
      </c>
      <c r="C11" s="140"/>
      <c r="D11" s="130"/>
      <c r="E11" s="150"/>
      <c r="F11" s="151"/>
      <c r="G11" s="122"/>
      <c r="H11" s="35"/>
      <c r="I11" s="19"/>
      <c r="J11" s="17"/>
      <c r="K11" s="17"/>
      <c r="L11" s="17"/>
    </row>
    <row r="12" spans="1:12" s="15" customFormat="1" ht="32.1" customHeight="1" x14ac:dyDescent="0.15">
      <c r="A12" s="148">
        <v>3</v>
      </c>
      <c r="B12" s="149" t="s">
        <v>140</v>
      </c>
      <c r="C12" s="129" t="s">
        <v>147</v>
      </c>
      <c r="D12" s="130">
        <v>3</v>
      </c>
      <c r="E12" s="150">
        <v>63000</v>
      </c>
      <c r="F12" s="151">
        <f>D12*E12</f>
        <v>189000</v>
      </c>
      <c r="G12" s="122"/>
      <c r="H12" s="35"/>
      <c r="I12" s="19"/>
      <c r="J12" s="17"/>
      <c r="K12" s="17"/>
      <c r="L12" s="17"/>
    </row>
    <row r="13" spans="1:12" s="15" customFormat="1" ht="32.1" customHeight="1" x14ac:dyDescent="0.15">
      <c r="A13" s="148">
        <v>4</v>
      </c>
      <c r="B13" s="149" t="s">
        <v>141</v>
      </c>
      <c r="C13" s="129" t="s">
        <v>148</v>
      </c>
      <c r="D13" s="130">
        <v>4</v>
      </c>
      <c r="E13" s="150">
        <v>4300</v>
      </c>
      <c r="F13" s="151">
        <f>D13*E13</f>
        <v>17200</v>
      </c>
      <c r="G13" s="122"/>
      <c r="H13" s="35"/>
      <c r="I13" s="19"/>
      <c r="J13" s="17"/>
      <c r="K13" s="17"/>
      <c r="L13" s="17"/>
    </row>
    <row r="14" spans="1:12" s="15" customFormat="1" ht="32.1" customHeight="1" x14ac:dyDescent="0.15">
      <c r="A14" s="148"/>
      <c r="B14" s="149" t="s">
        <v>142</v>
      </c>
      <c r="C14" s="140"/>
      <c r="D14" s="130"/>
      <c r="E14" s="150"/>
      <c r="F14" s="151"/>
      <c r="G14" s="122"/>
      <c r="H14" s="35"/>
      <c r="I14" s="19"/>
      <c r="J14" s="17"/>
      <c r="K14" s="17"/>
      <c r="L14" s="17"/>
    </row>
    <row r="15" spans="1:12" s="15" customFormat="1" ht="32.1" customHeight="1" x14ac:dyDescent="0.15">
      <c r="A15" s="148">
        <v>5</v>
      </c>
      <c r="B15" s="149" t="s">
        <v>209</v>
      </c>
      <c r="C15" s="129" t="s">
        <v>147</v>
      </c>
      <c r="D15" s="130">
        <v>2</v>
      </c>
      <c r="E15" s="150">
        <v>145000</v>
      </c>
      <c r="F15" s="151">
        <f>D15*E15</f>
        <v>290000</v>
      </c>
      <c r="G15" s="122"/>
      <c r="H15" s="35"/>
      <c r="I15" s="19"/>
      <c r="J15" s="17"/>
      <c r="K15" s="17"/>
      <c r="L15" s="17"/>
    </row>
    <row r="16" spans="1:12" s="15" customFormat="1" ht="32.1" customHeight="1" x14ac:dyDescent="0.15">
      <c r="A16" s="148">
        <v>6</v>
      </c>
      <c r="B16" s="149" t="s">
        <v>210</v>
      </c>
      <c r="C16" s="129" t="s">
        <v>148</v>
      </c>
      <c r="D16" s="130">
        <v>3</v>
      </c>
      <c r="E16" s="150">
        <v>32000</v>
      </c>
      <c r="F16" s="151">
        <f>D16*E16</f>
        <v>96000</v>
      </c>
      <c r="G16" s="122"/>
      <c r="H16" s="35"/>
      <c r="I16" s="19"/>
      <c r="J16" s="17"/>
      <c r="K16" s="17"/>
      <c r="L16" s="17"/>
    </row>
    <row r="17" spans="1:12" s="15" customFormat="1" ht="32.1" customHeight="1" x14ac:dyDescent="0.15">
      <c r="A17" s="148">
        <v>7</v>
      </c>
      <c r="B17" s="149" t="s">
        <v>211</v>
      </c>
      <c r="C17" s="129" t="s">
        <v>148</v>
      </c>
      <c r="D17" s="130">
        <v>1</v>
      </c>
      <c r="E17" s="150">
        <v>62400</v>
      </c>
      <c r="F17" s="151">
        <f>D17*E17</f>
        <v>62400</v>
      </c>
      <c r="G17" s="122"/>
      <c r="H17" s="35"/>
      <c r="I17" s="19"/>
      <c r="J17" s="17"/>
      <c r="K17" s="17"/>
      <c r="L17" s="17"/>
    </row>
    <row r="18" spans="1:12" s="15" customFormat="1" ht="32.1" customHeight="1" x14ac:dyDescent="0.15">
      <c r="A18" s="148">
        <v>8</v>
      </c>
      <c r="B18" s="149" t="s">
        <v>138</v>
      </c>
      <c r="C18" s="129" t="s">
        <v>147</v>
      </c>
      <c r="D18" s="130">
        <v>5</v>
      </c>
      <c r="E18" s="150">
        <v>27000</v>
      </c>
      <c r="F18" s="151">
        <f>D18*E18</f>
        <v>135000</v>
      </c>
      <c r="G18" s="122"/>
      <c r="H18" s="35"/>
      <c r="I18" s="19"/>
      <c r="J18" s="17"/>
      <c r="K18" s="17"/>
      <c r="L18" s="17"/>
    </row>
    <row r="19" spans="1:12" s="15" customFormat="1" ht="32.1" customHeight="1" x14ac:dyDescent="0.15">
      <c r="A19" s="148">
        <v>9</v>
      </c>
      <c r="B19" s="149" t="s">
        <v>212</v>
      </c>
      <c r="C19" s="129" t="s">
        <v>148</v>
      </c>
      <c r="D19" s="130">
        <v>13</v>
      </c>
      <c r="E19" s="150">
        <v>7000</v>
      </c>
      <c r="F19" s="151">
        <f>D19*E19</f>
        <v>91000</v>
      </c>
      <c r="G19" s="122"/>
      <c r="H19" s="35"/>
      <c r="I19" s="19"/>
      <c r="J19" s="17"/>
      <c r="K19" s="17"/>
      <c r="L19" s="17"/>
    </row>
    <row r="20" spans="1:12" s="15" customFormat="1" ht="32.1" customHeight="1" x14ac:dyDescent="0.15">
      <c r="A20" s="148"/>
      <c r="B20" s="149" t="s">
        <v>143</v>
      </c>
      <c r="C20" s="140"/>
      <c r="D20" s="130"/>
      <c r="E20" s="150"/>
      <c r="F20" s="151"/>
      <c r="G20" s="122"/>
      <c r="H20" s="35"/>
      <c r="I20" s="19"/>
      <c r="J20" s="17"/>
      <c r="K20" s="17"/>
      <c r="L20" s="17"/>
    </row>
    <row r="21" spans="1:12" s="15" customFormat="1" ht="32.1" customHeight="1" x14ac:dyDescent="0.15">
      <c r="A21" s="148">
        <v>10</v>
      </c>
      <c r="B21" s="149" t="s">
        <v>144</v>
      </c>
      <c r="C21" s="129" t="s">
        <v>148</v>
      </c>
      <c r="D21" s="130">
        <v>1</v>
      </c>
      <c r="E21" s="150">
        <v>35000</v>
      </c>
      <c r="F21" s="151">
        <f>D21*E21</f>
        <v>35000</v>
      </c>
      <c r="G21" s="122"/>
      <c r="H21" s="35"/>
      <c r="I21" s="19"/>
      <c r="J21" s="17"/>
      <c r="K21" s="17"/>
      <c r="L21" s="17"/>
    </row>
    <row r="22" spans="1:12" s="15" customFormat="1" ht="32.1" customHeight="1" x14ac:dyDescent="0.15">
      <c r="A22" s="148">
        <v>11</v>
      </c>
      <c r="B22" s="149" t="s">
        <v>145</v>
      </c>
      <c r="C22" s="129" t="s">
        <v>148</v>
      </c>
      <c r="D22" s="130">
        <v>1</v>
      </c>
      <c r="E22" s="150">
        <v>27000</v>
      </c>
      <c r="F22" s="151">
        <f>D22*E22</f>
        <v>27000</v>
      </c>
      <c r="G22" s="122"/>
      <c r="H22" s="35"/>
      <c r="I22" s="19"/>
      <c r="J22" s="17"/>
      <c r="K22" s="17"/>
      <c r="L22" s="17"/>
    </row>
    <row r="23" spans="1:12" s="15" customFormat="1" ht="32.1" customHeight="1" x14ac:dyDescent="0.15">
      <c r="A23" s="148">
        <v>12</v>
      </c>
      <c r="B23" s="149" t="s">
        <v>146</v>
      </c>
      <c r="C23" s="129" t="s">
        <v>148</v>
      </c>
      <c r="D23" s="130">
        <v>1</v>
      </c>
      <c r="E23" s="150">
        <v>15000</v>
      </c>
      <c r="F23" s="151">
        <f>D23*E23</f>
        <v>15000</v>
      </c>
      <c r="G23" s="122"/>
      <c r="H23" s="35"/>
      <c r="I23" s="19"/>
      <c r="J23" s="17"/>
      <c r="K23" s="17"/>
      <c r="L23" s="17"/>
    </row>
    <row r="24" spans="1:12" s="15" customFormat="1" ht="32.1" customHeight="1" x14ac:dyDescent="0.15">
      <c r="A24" s="120"/>
      <c r="B24" s="88"/>
      <c r="C24" s="10"/>
      <c r="D24" s="18"/>
      <c r="E24" s="93"/>
      <c r="F24" s="94"/>
      <c r="G24" s="122"/>
      <c r="H24" s="35"/>
      <c r="I24" s="19"/>
      <c r="J24" s="17"/>
      <c r="K24" s="17"/>
      <c r="L24" s="17"/>
    </row>
    <row r="25" spans="1:12" s="15" customFormat="1" ht="32.1" customHeight="1" x14ac:dyDescent="0.15">
      <c r="A25" s="120"/>
      <c r="B25" s="88"/>
      <c r="C25" s="10"/>
      <c r="D25" s="18"/>
      <c r="E25" s="93"/>
      <c r="F25" s="94"/>
      <c r="G25" s="122"/>
      <c r="H25" s="35"/>
      <c r="I25" s="19"/>
      <c r="J25" s="17"/>
      <c r="K25" s="17"/>
      <c r="L25" s="17"/>
    </row>
    <row r="26" spans="1:12" s="15" customFormat="1" ht="32.1" customHeight="1" x14ac:dyDescent="0.15">
      <c r="A26" s="120"/>
      <c r="B26" s="88"/>
      <c r="C26" s="10"/>
      <c r="D26" s="18"/>
      <c r="E26" s="93"/>
      <c r="F26" s="94"/>
      <c r="G26" s="122"/>
      <c r="H26" s="35"/>
      <c r="I26" s="19"/>
      <c r="J26" s="17"/>
      <c r="K26" s="17"/>
      <c r="L26" s="17"/>
    </row>
    <row r="27" spans="1:12" s="15" customFormat="1" ht="32.1" customHeight="1" x14ac:dyDescent="0.15">
      <c r="A27" s="120"/>
      <c r="B27" s="88"/>
      <c r="C27" s="10"/>
      <c r="D27" s="18"/>
      <c r="E27" s="93"/>
      <c r="F27" s="94"/>
      <c r="G27" s="122"/>
      <c r="H27" s="35"/>
      <c r="I27" s="19"/>
      <c r="J27" s="17"/>
      <c r="K27" s="17"/>
      <c r="L27" s="17"/>
    </row>
    <row r="28" spans="1:12" s="15" customFormat="1" ht="32.1" customHeight="1" x14ac:dyDescent="0.15">
      <c r="A28" s="120"/>
      <c r="B28" s="88"/>
      <c r="C28" s="10"/>
      <c r="D28" s="18"/>
      <c r="E28" s="93"/>
      <c r="F28" s="94"/>
      <c r="G28" s="122"/>
      <c r="H28" s="35"/>
      <c r="I28" s="19"/>
      <c r="J28" s="17"/>
      <c r="K28" s="17"/>
      <c r="L28" s="17"/>
    </row>
    <row r="29" spans="1:12" s="15" customFormat="1" ht="32.1" customHeight="1" x14ac:dyDescent="0.15">
      <c r="A29" s="119"/>
      <c r="B29" s="88"/>
      <c r="C29" s="76"/>
      <c r="D29" s="76"/>
      <c r="E29" s="76"/>
      <c r="F29" s="85"/>
      <c r="G29" s="118"/>
      <c r="H29" s="45"/>
      <c r="I29" s="76"/>
      <c r="J29" s="31"/>
      <c r="K29" s="31"/>
      <c r="L29" s="31"/>
    </row>
    <row r="30" spans="1:12" s="15" customFormat="1" ht="32.1" customHeight="1" x14ac:dyDescent="0.15">
      <c r="A30" s="18"/>
      <c r="B30" s="90"/>
      <c r="C30" s="77"/>
      <c r="D30" s="77"/>
      <c r="E30" s="13"/>
      <c r="F30" s="86"/>
      <c r="G30" s="123"/>
      <c r="H30" s="46"/>
      <c r="I30" s="13"/>
      <c r="J30" s="31"/>
      <c r="K30" s="31"/>
      <c r="L30" s="31"/>
    </row>
    <row r="31" spans="1:12" s="15" customFormat="1" ht="32.1" customHeight="1" x14ac:dyDescent="0.15">
      <c r="A31" s="18"/>
      <c r="B31" s="91"/>
      <c r="C31" s="78"/>
      <c r="D31" s="78"/>
      <c r="E31" s="13"/>
      <c r="F31" s="86"/>
      <c r="G31" s="322" t="s">
        <v>149</v>
      </c>
      <c r="H31" s="251"/>
      <c r="I31" s="131"/>
      <c r="J31" s="139"/>
      <c r="K31" s="139"/>
      <c r="L31" s="152">
        <f>SUM(F9:F23)</f>
        <v>1219800</v>
      </c>
    </row>
    <row r="32" spans="1:12" s="15" customFormat="1" ht="32.1" customHeight="1" x14ac:dyDescent="0.15">
      <c r="A32" s="18"/>
      <c r="B32" s="91"/>
      <c r="C32" s="78"/>
      <c r="D32" s="78"/>
      <c r="E32" s="17"/>
      <c r="F32" s="84"/>
      <c r="G32" s="322" t="s">
        <v>150</v>
      </c>
      <c r="H32" s="251"/>
      <c r="I32" s="153" t="s">
        <v>255</v>
      </c>
      <c r="J32" s="139"/>
      <c r="K32" s="139"/>
      <c r="L32" s="152">
        <v>121880</v>
      </c>
    </row>
    <row r="33" spans="1:12" s="15" customFormat="1" ht="32.1" customHeight="1" x14ac:dyDescent="0.15">
      <c r="A33" s="18"/>
      <c r="B33" s="92"/>
      <c r="C33" s="79"/>
      <c r="D33" s="79"/>
      <c r="E33" s="13"/>
      <c r="F33" s="86"/>
      <c r="G33" s="322" t="s">
        <v>1</v>
      </c>
      <c r="H33" s="251"/>
      <c r="I33" s="154">
        <f>SUM(L31:L32)</f>
        <v>1341680</v>
      </c>
      <c r="J33" s="139"/>
      <c r="K33" s="139"/>
      <c r="L33" s="152">
        <f>L31+L32</f>
        <v>1341680</v>
      </c>
    </row>
    <row r="34" spans="1:12" s="6" customFormat="1" ht="15.95" customHeight="1" x14ac:dyDescent="0.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s="6" customFormat="1" ht="15.95" customHeight="1" x14ac:dyDescent="0.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6" customFormat="1" ht="15.95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s="6" customFormat="1" ht="15.95" customHeight="1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s="6" customFormat="1" ht="15.95" customHeight="1" x14ac:dyDescent="0.15">
      <c r="B38" s="8"/>
      <c r="C38" s="8"/>
      <c r="D38" s="7"/>
      <c r="E38" s="7"/>
      <c r="F38" s="7"/>
      <c r="G38" s="7"/>
      <c r="H38" s="8"/>
      <c r="I38" s="8"/>
      <c r="J38" s="7"/>
      <c r="K38" s="7"/>
      <c r="L38" s="7"/>
    </row>
    <row r="39" spans="1:12" s="6" customFormat="1" ht="15.95" customHeight="1" x14ac:dyDescent="0.15">
      <c r="B39" s="8"/>
      <c r="C39" s="8"/>
      <c r="D39" s="7"/>
      <c r="E39" s="7"/>
      <c r="F39" s="7"/>
      <c r="G39" s="7"/>
      <c r="H39" s="8"/>
      <c r="I39" s="8"/>
      <c r="J39" s="7"/>
      <c r="K39" s="7"/>
      <c r="L39" s="7"/>
    </row>
    <row r="40" spans="1:12" s="6" customFormat="1" ht="15.95" customHeight="1" x14ac:dyDescent="0.15">
      <c r="B40" s="8"/>
      <c r="C40" s="8"/>
      <c r="D40" s="7"/>
      <c r="E40" s="7"/>
      <c r="F40" s="7"/>
      <c r="G40" s="7"/>
      <c r="H40" s="8"/>
      <c r="I40" s="8"/>
      <c r="J40" s="7"/>
      <c r="K40" s="7"/>
      <c r="L40" s="7"/>
    </row>
    <row r="41" spans="1:12" s="6" customFormat="1" ht="15.95" customHeight="1" x14ac:dyDescent="0.15">
      <c r="B41" s="8"/>
      <c r="C41" s="8"/>
      <c r="D41" s="7"/>
      <c r="E41" s="7"/>
      <c r="F41" s="7"/>
      <c r="G41" s="7"/>
      <c r="H41" s="8"/>
      <c r="I41" s="8"/>
      <c r="J41" s="7"/>
      <c r="K41" s="7"/>
      <c r="L41" s="7"/>
    </row>
    <row r="42" spans="1:12" s="6" customFormat="1" ht="15.95" customHeight="1" x14ac:dyDescent="0.15">
      <c r="B42" s="8"/>
      <c r="C42" s="8"/>
      <c r="D42" s="7"/>
      <c r="E42" s="7"/>
      <c r="F42" s="7"/>
      <c r="G42" s="7"/>
      <c r="H42" s="8"/>
      <c r="I42" s="8"/>
      <c r="J42" s="7"/>
      <c r="K42" s="7"/>
      <c r="L42" s="7"/>
    </row>
    <row r="43" spans="1:12" s="1" customFormat="1" ht="15.95" customHeight="1" x14ac:dyDescent="0.15">
      <c r="B43" s="5"/>
      <c r="C43" s="5"/>
      <c r="D43" s="4"/>
      <c r="E43" s="4"/>
      <c r="F43" s="4"/>
      <c r="G43" s="4"/>
      <c r="H43" s="5"/>
      <c r="I43" s="5"/>
      <c r="J43" s="4"/>
      <c r="K43" s="4"/>
      <c r="L43" s="4"/>
    </row>
    <row r="44" spans="1:12" ht="15.95" customHeight="1" x14ac:dyDescent="0.15"/>
    <row r="45" spans="1:12" ht="15.95" customHeight="1" x14ac:dyDescent="0.15"/>
    <row r="46" spans="1:12" ht="15.95" customHeight="1" x14ac:dyDescent="0.15"/>
    <row r="47" spans="1:12" ht="15.95" customHeight="1" x14ac:dyDescent="0.15"/>
    <row r="48" spans="1:12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</sheetData>
  <mergeCells count="4">
    <mergeCell ref="A3:L3"/>
    <mergeCell ref="G31:H31"/>
    <mergeCell ref="G32:H32"/>
    <mergeCell ref="G33:H33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scale="76" fitToHeight="1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68"/>
  <sheetViews>
    <sheetView tabSelected="1" view="pageBreakPreview" topLeftCell="A13" zoomScale="85" zoomScaleNormal="100" zoomScaleSheetLayoutView="85" workbookViewId="0">
      <selection activeCell="F17" sqref="F17"/>
    </sheetView>
  </sheetViews>
  <sheetFormatPr defaultRowHeight="12" x14ac:dyDescent="0.15"/>
  <cols>
    <col min="1" max="1" width="19.625" style="2" customWidth="1"/>
    <col min="2" max="3" width="8.625" style="2" customWidth="1"/>
    <col min="4" max="5" width="15.625" style="2" customWidth="1"/>
    <col min="6" max="6" width="20.625" style="2" customWidth="1"/>
    <col min="7" max="16384" width="9" style="2"/>
  </cols>
  <sheetData>
    <row r="1" spans="1:6" ht="14.25" x14ac:dyDescent="0.15">
      <c r="A1" s="3" t="s">
        <v>236</v>
      </c>
      <c r="D1" s="112" t="s">
        <v>194</v>
      </c>
    </row>
    <row r="2" spans="1:6" s="6" customFormat="1" ht="15.95" customHeight="1" x14ac:dyDescent="0.15">
      <c r="A2" s="9"/>
      <c r="B2" s="9"/>
      <c r="C2" s="9"/>
      <c r="D2" s="9"/>
      <c r="E2" s="9"/>
      <c r="F2" s="9"/>
    </row>
    <row r="3" spans="1:6" s="6" customFormat="1" ht="18" customHeight="1" x14ac:dyDescent="0.15">
      <c r="A3" s="172" t="s">
        <v>2</v>
      </c>
      <c r="B3" s="172"/>
      <c r="C3" s="172"/>
      <c r="D3" s="172"/>
      <c r="E3" s="172"/>
      <c r="F3" s="172"/>
    </row>
    <row r="4" spans="1:6" s="6" customFormat="1" ht="15.95" customHeight="1" x14ac:dyDescent="0.15">
      <c r="A4" s="7"/>
      <c r="B4" s="7"/>
      <c r="C4" s="7"/>
      <c r="D4" s="7"/>
    </row>
    <row r="5" spans="1:6" s="15" customFormat="1" ht="15.95" customHeight="1" x14ac:dyDescent="0.15">
      <c r="A5" s="8"/>
      <c r="B5" s="8"/>
      <c r="C5" s="8"/>
      <c r="D5" s="8"/>
      <c r="F5" s="16" t="s">
        <v>213</v>
      </c>
    </row>
    <row r="6" spans="1:6" s="15" customFormat="1" ht="32.1" customHeight="1" x14ac:dyDescent="0.15">
      <c r="A6" s="20" t="s">
        <v>3</v>
      </c>
      <c r="B6" s="18" t="s">
        <v>4</v>
      </c>
      <c r="C6" s="18" t="s">
        <v>0</v>
      </c>
      <c r="D6" s="21" t="s">
        <v>5</v>
      </c>
      <c r="E6" s="21" t="s">
        <v>6</v>
      </c>
      <c r="F6" s="21" t="s">
        <v>7</v>
      </c>
    </row>
    <row r="7" spans="1:6" s="15" customFormat="1" ht="12" customHeight="1" x14ac:dyDescent="0.15">
      <c r="A7" s="23"/>
      <c r="B7" s="25"/>
      <c r="C7" s="26" t="s">
        <v>16</v>
      </c>
      <c r="D7" s="26" t="s">
        <v>8</v>
      </c>
      <c r="E7" s="26" t="s">
        <v>8</v>
      </c>
      <c r="F7" s="25"/>
    </row>
    <row r="8" spans="1:6" s="15" customFormat="1" ht="32.1" customHeight="1" x14ac:dyDescent="0.15">
      <c r="A8" s="125" t="s">
        <v>9</v>
      </c>
      <c r="B8" s="126" t="s">
        <v>214</v>
      </c>
      <c r="C8" s="127">
        <v>487</v>
      </c>
      <c r="D8" s="128">
        <v>88682700</v>
      </c>
      <c r="E8" s="128">
        <v>182100</v>
      </c>
      <c r="F8" s="22"/>
    </row>
    <row r="9" spans="1:6" s="15" customFormat="1" ht="32.1" customHeight="1" x14ac:dyDescent="0.15">
      <c r="A9" s="129" t="s">
        <v>10</v>
      </c>
      <c r="B9" s="130" t="s">
        <v>14</v>
      </c>
      <c r="C9" s="131">
        <v>80</v>
      </c>
      <c r="D9" s="132">
        <v>12150000</v>
      </c>
      <c r="E9" s="132">
        <v>151875</v>
      </c>
      <c r="F9" s="17"/>
    </row>
    <row r="10" spans="1:6" s="15" customFormat="1" ht="32.1" customHeight="1" x14ac:dyDescent="0.15">
      <c r="A10" s="129" t="s">
        <v>11</v>
      </c>
      <c r="B10" s="130" t="s">
        <v>215</v>
      </c>
      <c r="C10" s="131">
        <v>50</v>
      </c>
      <c r="D10" s="132">
        <v>7948000</v>
      </c>
      <c r="E10" s="132">
        <v>158960</v>
      </c>
      <c r="F10" s="17"/>
    </row>
    <row r="11" spans="1:6" s="15" customFormat="1" ht="32.1" customHeight="1" x14ac:dyDescent="0.15">
      <c r="A11" s="19"/>
      <c r="B11" s="17"/>
      <c r="C11" s="17"/>
      <c r="D11" s="17"/>
      <c r="E11" s="17"/>
      <c r="F11" s="17"/>
    </row>
    <row r="12" spans="1:6" s="15" customFormat="1" ht="32.1" customHeight="1" x14ac:dyDescent="0.15">
      <c r="A12" s="19"/>
      <c r="B12" s="17"/>
      <c r="C12" s="17"/>
      <c r="D12" s="17"/>
      <c r="E12" s="17"/>
      <c r="F12" s="17"/>
    </row>
    <row r="13" spans="1:6" s="15" customFormat="1" ht="32.1" customHeight="1" x14ac:dyDescent="0.15">
      <c r="A13" s="19"/>
      <c r="B13" s="17"/>
      <c r="C13" s="17"/>
      <c r="D13" s="17"/>
      <c r="E13" s="17"/>
      <c r="F13" s="17"/>
    </row>
    <row r="14" spans="1:6" s="15" customFormat="1" ht="32.1" customHeight="1" x14ac:dyDescent="0.15">
      <c r="A14" s="19"/>
      <c r="B14" s="17"/>
      <c r="C14" s="17"/>
      <c r="D14" s="17"/>
      <c r="E14" s="17"/>
      <c r="F14" s="17"/>
    </row>
    <row r="15" spans="1:6" s="15" customFormat="1" ht="32.1" customHeight="1" x14ac:dyDescent="0.15">
      <c r="A15" s="19"/>
      <c r="B15" s="17"/>
      <c r="C15" s="17"/>
      <c r="D15" s="17"/>
      <c r="E15" s="17"/>
      <c r="F15" s="17"/>
    </row>
    <row r="16" spans="1:6" s="15" customFormat="1" ht="32.1" customHeight="1" x14ac:dyDescent="0.15">
      <c r="A16" s="19"/>
      <c r="B16" s="17"/>
      <c r="C16" s="17"/>
      <c r="D16" s="17"/>
      <c r="E16" s="17"/>
      <c r="F16" s="17"/>
    </row>
    <row r="17" spans="1:6" s="15" customFormat="1" ht="32.1" customHeight="1" x14ac:dyDescent="0.15">
      <c r="A17" s="19"/>
      <c r="B17" s="17"/>
      <c r="C17" s="17"/>
      <c r="D17" s="17"/>
      <c r="E17" s="17"/>
      <c r="F17" s="17"/>
    </row>
    <row r="18" spans="1:6" s="15" customFormat="1" ht="32.1" customHeight="1" x14ac:dyDescent="0.15">
      <c r="A18" s="19"/>
      <c r="B18" s="17"/>
      <c r="C18" s="17"/>
      <c r="D18" s="17"/>
      <c r="E18" s="17"/>
      <c r="F18" s="17"/>
    </row>
    <row r="19" spans="1:6" s="15" customFormat="1" ht="32.1" customHeight="1" x14ac:dyDescent="0.15">
      <c r="A19" s="19"/>
      <c r="B19" s="17"/>
      <c r="C19" s="17"/>
      <c r="D19" s="17"/>
      <c r="E19" s="17"/>
      <c r="F19" s="17"/>
    </row>
    <row r="20" spans="1:6" s="15" customFormat="1" ht="32.1" customHeight="1" x14ac:dyDescent="0.15">
      <c r="A20" s="19"/>
      <c r="B20" s="17"/>
      <c r="C20" s="17"/>
      <c r="D20" s="17"/>
      <c r="E20" s="17"/>
      <c r="F20" s="17"/>
    </row>
    <row r="21" spans="1:6" s="15" customFormat="1" ht="32.1" customHeight="1" x14ac:dyDescent="0.15">
      <c r="A21" s="19"/>
      <c r="B21" s="17"/>
      <c r="C21" s="17"/>
      <c r="D21" s="17"/>
      <c r="E21" s="17"/>
      <c r="F21" s="17"/>
    </row>
    <row r="22" spans="1:6" s="15" customFormat="1" ht="32.1" customHeight="1" x14ac:dyDescent="0.15">
      <c r="A22" s="19"/>
      <c r="B22" s="17"/>
      <c r="C22" s="17"/>
      <c r="D22" s="17"/>
      <c r="E22" s="17"/>
      <c r="F22" s="17"/>
    </row>
    <row r="23" spans="1:6" s="15" customFormat="1" ht="32.1" customHeight="1" x14ac:dyDescent="0.15">
      <c r="A23" s="19"/>
      <c r="B23" s="17"/>
      <c r="C23" s="17"/>
      <c r="D23" s="17"/>
      <c r="E23" s="17"/>
      <c r="F23" s="17"/>
    </row>
    <row r="24" spans="1:6" s="15" customFormat="1" ht="32.1" customHeight="1" x14ac:dyDescent="0.15">
      <c r="A24" s="19"/>
      <c r="B24" s="17"/>
      <c r="C24" s="17"/>
      <c r="D24" s="17"/>
      <c r="E24" s="17"/>
      <c r="F24" s="17"/>
    </row>
    <row r="25" spans="1:6" s="15" customFormat="1" ht="32.1" customHeight="1" x14ac:dyDescent="0.15">
      <c r="A25" s="169" t="s">
        <v>15</v>
      </c>
      <c r="B25" s="18" t="s">
        <v>12</v>
      </c>
      <c r="C25" s="131">
        <v>487</v>
      </c>
      <c r="D25" s="132">
        <v>88682700</v>
      </c>
      <c r="E25" s="132">
        <f>D25/C25</f>
        <v>182100</v>
      </c>
      <c r="F25" s="132"/>
    </row>
    <row r="26" spans="1:6" s="15" customFormat="1" ht="32.1" customHeight="1" x14ac:dyDescent="0.15">
      <c r="A26" s="170"/>
      <c r="B26" s="18" t="s">
        <v>13</v>
      </c>
      <c r="C26" s="131">
        <v>130</v>
      </c>
      <c r="D26" s="132">
        <v>20098000</v>
      </c>
      <c r="E26" s="132">
        <f>D26/C26</f>
        <v>154600</v>
      </c>
      <c r="F26" s="132"/>
    </row>
    <row r="27" spans="1:6" s="15" customFormat="1" ht="32.1" customHeight="1" x14ac:dyDescent="0.15">
      <c r="A27" s="171"/>
      <c r="B27" s="18" t="s">
        <v>216</v>
      </c>
      <c r="C27" s="132"/>
      <c r="D27" s="132"/>
      <c r="E27" s="132"/>
      <c r="F27" s="132"/>
    </row>
    <row r="28" spans="1:6" s="15" customFormat="1" ht="32.1" customHeight="1" x14ac:dyDescent="0.15">
      <c r="A28" s="14" t="s">
        <v>1</v>
      </c>
      <c r="B28" s="17"/>
      <c r="C28" s="131">
        <f>SUM(C25:C27)</f>
        <v>617</v>
      </c>
      <c r="D28" s="132">
        <f>SUM(D25:D27)</f>
        <v>108780700</v>
      </c>
      <c r="E28" s="132"/>
      <c r="F28" s="133" t="s">
        <v>254</v>
      </c>
    </row>
    <row r="29" spans="1:6" s="6" customFormat="1" ht="15.95" customHeight="1" x14ac:dyDescent="0.15">
      <c r="A29" s="7" t="s">
        <v>153</v>
      </c>
      <c r="B29" s="7"/>
      <c r="C29" s="7"/>
      <c r="D29" s="7"/>
    </row>
    <row r="30" spans="1:6" s="6" customFormat="1" ht="15.95" customHeight="1" x14ac:dyDescent="0.15">
      <c r="A30" s="7"/>
      <c r="B30" s="7"/>
      <c r="C30" s="7"/>
      <c r="D30" s="7"/>
    </row>
    <row r="31" spans="1:6" s="6" customFormat="1" ht="15.95" customHeight="1" x14ac:dyDescent="0.15">
      <c r="A31" s="7"/>
      <c r="B31" s="7"/>
      <c r="C31" s="7"/>
      <c r="D31" s="7"/>
    </row>
    <row r="32" spans="1:6" s="6" customFormat="1" ht="15.95" customHeight="1" x14ac:dyDescent="0.15">
      <c r="A32" s="7"/>
      <c r="B32" s="7"/>
      <c r="C32" s="7"/>
      <c r="D32" s="7"/>
    </row>
    <row r="33" spans="1:4" s="6" customFormat="1" ht="15.95" customHeight="1" x14ac:dyDescent="0.15">
      <c r="A33" s="8"/>
      <c r="B33" s="7"/>
      <c r="C33" s="7"/>
      <c r="D33" s="7"/>
    </row>
    <row r="34" spans="1:4" s="6" customFormat="1" ht="15.95" customHeight="1" x14ac:dyDescent="0.15">
      <c r="A34" s="8"/>
      <c r="B34" s="7"/>
      <c r="C34" s="7"/>
      <c r="D34" s="7"/>
    </row>
    <row r="35" spans="1:4" s="6" customFormat="1" ht="15.95" customHeight="1" x14ac:dyDescent="0.15">
      <c r="A35" s="8"/>
      <c r="B35" s="7"/>
      <c r="C35" s="7"/>
      <c r="D35" s="7"/>
    </row>
    <row r="36" spans="1:4" s="6" customFormat="1" ht="15.95" customHeight="1" x14ac:dyDescent="0.15">
      <c r="A36" s="8"/>
      <c r="B36" s="7"/>
      <c r="C36" s="7"/>
      <c r="D36" s="7"/>
    </row>
    <row r="37" spans="1:4" s="6" customFormat="1" ht="15.95" customHeight="1" x14ac:dyDescent="0.15">
      <c r="A37" s="8"/>
      <c r="B37" s="7"/>
      <c r="C37" s="7"/>
      <c r="D37" s="7"/>
    </row>
    <row r="38" spans="1:4" s="1" customFormat="1" ht="15.95" customHeight="1" x14ac:dyDescent="0.15">
      <c r="A38" s="5"/>
      <c r="B38" s="4"/>
      <c r="C38" s="4"/>
      <c r="D38" s="4"/>
    </row>
    <row r="39" spans="1:4" ht="15.95" customHeight="1" x14ac:dyDescent="0.15"/>
    <row r="40" spans="1:4" ht="15.95" customHeight="1" x14ac:dyDescent="0.15"/>
    <row r="41" spans="1:4" ht="15.95" customHeight="1" x14ac:dyDescent="0.15"/>
    <row r="42" spans="1:4" ht="15.95" customHeight="1" x14ac:dyDescent="0.15"/>
    <row r="43" spans="1:4" ht="15.95" customHeight="1" x14ac:dyDescent="0.15"/>
    <row r="44" spans="1:4" ht="15.95" customHeight="1" x14ac:dyDescent="0.15"/>
    <row r="45" spans="1:4" ht="15.95" customHeight="1" x14ac:dyDescent="0.15"/>
    <row r="46" spans="1:4" ht="15.95" customHeight="1" x14ac:dyDescent="0.15"/>
    <row r="47" spans="1:4" ht="15.95" customHeight="1" x14ac:dyDescent="0.15"/>
    <row r="48" spans="1:4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</sheetData>
  <mergeCells count="2">
    <mergeCell ref="A25:A27"/>
    <mergeCell ref="A3:F3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fitToHeight="1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69"/>
  <sheetViews>
    <sheetView view="pageBreakPreview" topLeftCell="A7" zoomScaleNormal="100" zoomScaleSheetLayoutView="100" workbookViewId="0">
      <selection activeCell="C24" sqref="C24"/>
    </sheetView>
  </sheetViews>
  <sheetFormatPr defaultRowHeight="12" x14ac:dyDescent="0.15"/>
  <cols>
    <col min="1" max="3" width="10.625" style="2" customWidth="1"/>
    <col min="4" max="4" width="15.625" style="2" customWidth="1"/>
    <col min="5" max="6" width="5.625" style="2" customWidth="1"/>
    <col min="7" max="7" width="10.625" style="2" customWidth="1"/>
    <col min="8" max="8" width="15.625" style="2" customWidth="1"/>
    <col min="9" max="9" width="10.625" style="2" customWidth="1"/>
    <col min="10" max="16384" width="9" style="2"/>
  </cols>
  <sheetData>
    <row r="1" spans="1:9" ht="14.25" x14ac:dyDescent="0.15">
      <c r="A1" s="3" t="s">
        <v>237</v>
      </c>
    </row>
    <row r="2" spans="1:9" s="6" customFormat="1" ht="15.95" customHeight="1" x14ac:dyDescent="0.15">
      <c r="A2" s="9"/>
      <c r="B2" s="9"/>
      <c r="C2" s="9"/>
      <c r="D2" s="9"/>
      <c r="E2" s="9"/>
      <c r="F2" s="9"/>
    </row>
    <row r="3" spans="1:9" s="6" customFormat="1" ht="18" customHeight="1" x14ac:dyDescent="0.15">
      <c r="A3" s="172" t="s">
        <v>19</v>
      </c>
      <c r="B3" s="172"/>
      <c r="C3" s="172"/>
      <c r="D3" s="172"/>
      <c r="E3" s="172"/>
      <c r="F3" s="172"/>
      <c r="G3" s="172"/>
      <c r="H3" s="172"/>
      <c r="I3" s="172"/>
    </row>
    <row r="4" spans="1:9" s="6" customFormat="1" ht="15.95" customHeight="1" x14ac:dyDescent="0.15">
      <c r="A4" s="7"/>
      <c r="B4" s="7"/>
      <c r="C4" s="7"/>
      <c r="D4" s="7"/>
    </row>
    <row r="5" spans="1:9" s="15" customFormat="1" ht="15.95" customHeight="1" x14ac:dyDescent="0.15">
      <c r="A5" s="8"/>
      <c r="B5" s="8"/>
      <c r="C5" s="8"/>
      <c r="D5" s="8"/>
      <c r="F5" s="16"/>
      <c r="I5" s="16" t="s">
        <v>18</v>
      </c>
    </row>
    <row r="6" spans="1:9" s="15" customFormat="1" ht="32.1" customHeight="1" x14ac:dyDescent="0.15">
      <c r="A6" s="183" t="s">
        <v>20</v>
      </c>
      <c r="B6" s="185" t="s">
        <v>21</v>
      </c>
      <c r="C6" s="187" t="s">
        <v>58</v>
      </c>
      <c r="D6" s="188"/>
      <c r="E6" s="188"/>
      <c r="F6" s="188"/>
      <c r="G6" s="188"/>
      <c r="H6" s="188"/>
      <c r="I6" s="189"/>
    </row>
    <row r="7" spans="1:9" s="15" customFormat="1" ht="32.1" customHeight="1" x14ac:dyDescent="0.15">
      <c r="A7" s="184"/>
      <c r="B7" s="186"/>
      <c r="C7" s="28" t="s">
        <v>22</v>
      </c>
      <c r="D7" s="29" t="s">
        <v>23</v>
      </c>
      <c r="E7" s="30" t="s">
        <v>24</v>
      </c>
      <c r="F7" s="30" t="s">
        <v>25</v>
      </c>
      <c r="G7" s="20" t="s">
        <v>26</v>
      </c>
      <c r="H7" s="20" t="s">
        <v>27</v>
      </c>
      <c r="I7" s="20" t="s">
        <v>7</v>
      </c>
    </row>
    <row r="8" spans="1:9" s="15" customFormat="1" ht="12" customHeight="1" x14ac:dyDescent="0.15">
      <c r="A8" s="23"/>
      <c r="B8" s="25"/>
      <c r="C8" s="26"/>
      <c r="D8" s="26"/>
      <c r="E8" s="26"/>
      <c r="F8" s="25"/>
      <c r="G8" s="34" t="s">
        <v>8</v>
      </c>
      <c r="H8" s="34" t="s">
        <v>8</v>
      </c>
      <c r="I8" s="33"/>
    </row>
    <row r="9" spans="1:9" s="15" customFormat="1" ht="32.1" customHeight="1" x14ac:dyDescent="0.15">
      <c r="A9" s="27"/>
      <c r="B9" s="11"/>
      <c r="C9" s="12"/>
      <c r="D9" s="22"/>
      <c r="E9" s="22"/>
      <c r="F9" s="22"/>
      <c r="G9" s="32"/>
      <c r="H9" s="32">
        <f>E9*G9</f>
        <v>0</v>
      </c>
      <c r="I9" s="32"/>
    </row>
    <row r="10" spans="1:9" s="15" customFormat="1" ht="32.1" customHeight="1" x14ac:dyDescent="0.15">
      <c r="A10" s="10"/>
      <c r="B10" s="18"/>
      <c r="C10" s="13"/>
      <c r="D10" s="17"/>
      <c r="E10" s="17"/>
      <c r="F10" s="166"/>
      <c r="G10" s="31"/>
      <c r="H10" s="31"/>
      <c r="I10" s="31"/>
    </row>
    <row r="11" spans="1:9" s="15" customFormat="1" ht="32.1" customHeight="1" x14ac:dyDescent="0.15">
      <c r="A11" s="10"/>
      <c r="B11" s="18"/>
      <c r="C11" s="13"/>
      <c r="D11" s="17"/>
      <c r="E11" s="17"/>
      <c r="F11" s="166"/>
      <c r="G11" s="31"/>
      <c r="H11" s="31"/>
      <c r="I11" s="31"/>
    </row>
    <row r="12" spans="1:9" s="15" customFormat="1" ht="32.1" customHeight="1" x14ac:dyDescent="0.15">
      <c r="A12" s="19"/>
      <c r="B12" s="17"/>
      <c r="C12" s="17"/>
      <c r="D12" s="17"/>
      <c r="E12" s="17"/>
      <c r="F12" s="166"/>
      <c r="G12" s="31"/>
      <c r="H12" s="31"/>
      <c r="I12" s="31"/>
    </row>
    <row r="13" spans="1:9" s="15" customFormat="1" ht="32.1" customHeight="1" x14ac:dyDescent="0.15">
      <c r="A13" s="19"/>
      <c r="B13" s="17"/>
      <c r="C13" s="17"/>
      <c r="D13" s="17"/>
      <c r="E13" s="17"/>
      <c r="F13" s="166"/>
      <c r="G13" s="31"/>
      <c r="H13" s="31"/>
      <c r="I13" s="31"/>
    </row>
    <row r="14" spans="1:9" s="15" customFormat="1" ht="32.1" customHeight="1" x14ac:dyDescent="0.15">
      <c r="A14" s="19"/>
      <c r="B14" s="17"/>
      <c r="C14" s="17"/>
      <c r="D14" s="17"/>
      <c r="E14" s="17"/>
      <c r="F14" s="166"/>
      <c r="G14" s="31"/>
      <c r="H14" s="31"/>
      <c r="I14" s="31"/>
    </row>
    <row r="15" spans="1:9" s="15" customFormat="1" ht="32.1" customHeight="1" x14ac:dyDescent="0.15">
      <c r="A15" s="19"/>
      <c r="B15" s="17"/>
      <c r="C15" s="17"/>
      <c r="D15" s="17"/>
      <c r="E15" s="17"/>
      <c r="F15" s="166"/>
      <c r="G15" s="31"/>
      <c r="H15" s="31"/>
      <c r="I15" s="31"/>
    </row>
    <row r="16" spans="1:9" s="15" customFormat="1" ht="32.1" customHeight="1" x14ac:dyDescent="0.15">
      <c r="A16" s="19"/>
      <c r="B16" s="17"/>
      <c r="C16" s="17"/>
      <c r="D16" s="17"/>
      <c r="E16" s="17"/>
      <c r="F16" s="166"/>
      <c r="G16" s="31"/>
      <c r="H16" s="31"/>
      <c r="I16" s="31"/>
    </row>
    <row r="17" spans="1:9" s="15" customFormat="1" ht="32.1" customHeight="1" x14ac:dyDescent="0.15">
      <c r="A17" s="19"/>
      <c r="B17" s="17"/>
      <c r="C17" s="17"/>
      <c r="D17" s="17"/>
      <c r="E17" s="17"/>
      <c r="F17" s="166"/>
      <c r="G17" s="31"/>
      <c r="H17" s="31"/>
      <c r="I17" s="31"/>
    </row>
    <row r="18" spans="1:9" s="15" customFormat="1" ht="32.1" customHeight="1" x14ac:dyDescent="0.15">
      <c r="A18" s="19"/>
      <c r="B18" s="17"/>
      <c r="C18" s="17"/>
      <c r="D18" s="17"/>
      <c r="E18" s="17"/>
      <c r="F18" s="166"/>
      <c r="G18" s="31"/>
      <c r="H18" s="31"/>
      <c r="I18" s="31"/>
    </row>
    <row r="19" spans="1:9" s="15" customFormat="1" ht="32.1" customHeight="1" x14ac:dyDescent="0.15">
      <c r="A19" s="19"/>
      <c r="B19" s="17"/>
      <c r="C19" s="17"/>
      <c r="D19" s="17"/>
      <c r="E19" s="17"/>
      <c r="F19" s="166"/>
      <c r="G19" s="31"/>
      <c r="H19" s="31"/>
      <c r="I19" s="31"/>
    </row>
    <row r="20" spans="1:9" s="15" customFormat="1" ht="32.1" customHeight="1" x14ac:dyDescent="0.15">
      <c r="A20" s="19"/>
      <c r="B20" s="17"/>
      <c r="C20" s="17"/>
      <c r="D20" s="17"/>
      <c r="E20" s="17"/>
      <c r="F20" s="166"/>
      <c r="G20" s="31"/>
      <c r="H20" s="31"/>
      <c r="I20" s="31"/>
    </row>
    <row r="21" spans="1:9" s="15" customFormat="1" ht="32.1" customHeight="1" x14ac:dyDescent="0.15">
      <c r="A21" s="19"/>
      <c r="B21" s="17"/>
      <c r="C21" s="17"/>
      <c r="D21" s="17"/>
      <c r="E21" s="17"/>
      <c r="F21" s="166"/>
      <c r="G21" s="31"/>
      <c r="H21" s="31"/>
      <c r="I21" s="31"/>
    </row>
    <row r="22" spans="1:9" s="15" customFormat="1" ht="32.1" customHeight="1" x14ac:dyDescent="0.15">
      <c r="A22" s="19"/>
      <c r="B22" s="17"/>
      <c r="C22" s="17"/>
      <c r="D22" s="17"/>
      <c r="E22" s="17"/>
      <c r="F22" s="166"/>
      <c r="G22" s="31"/>
      <c r="H22" s="31"/>
      <c r="I22" s="31"/>
    </row>
    <row r="23" spans="1:9" s="15" customFormat="1" ht="32.1" customHeight="1" x14ac:dyDescent="0.15">
      <c r="A23" s="19"/>
      <c r="B23" s="17"/>
      <c r="C23" s="17"/>
      <c r="D23" s="17"/>
      <c r="E23" s="17"/>
      <c r="F23" s="166"/>
      <c r="G23" s="31"/>
      <c r="H23" s="31"/>
      <c r="I23" s="31"/>
    </row>
    <row r="24" spans="1:9" s="15" customFormat="1" ht="32.1" customHeight="1" x14ac:dyDescent="0.15">
      <c r="A24" s="19"/>
      <c r="B24" s="17"/>
      <c r="C24" s="17"/>
      <c r="D24" s="17"/>
      <c r="E24" s="17"/>
      <c r="F24" s="166"/>
      <c r="G24" s="31"/>
      <c r="H24" s="31"/>
      <c r="I24" s="31"/>
    </row>
    <row r="25" spans="1:9" s="15" customFormat="1" ht="32.1" customHeight="1" x14ac:dyDescent="0.15">
      <c r="A25" s="190" t="s">
        <v>32</v>
      </c>
      <c r="B25" s="191"/>
      <c r="C25" s="191"/>
      <c r="D25" s="191"/>
      <c r="E25" s="191"/>
      <c r="F25" s="192"/>
      <c r="G25" s="40"/>
      <c r="H25" s="41"/>
      <c r="I25" s="42"/>
    </row>
    <row r="26" spans="1:9" s="15" customFormat="1" ht="32.1" customHeight="1" x14ac:dyDescent="0.15">
      <c r="A26" s="179" t="s">
        <v>29</v>
      </c>
      <c r="B26" s="180"/>
      <c r="C26" s="175"/>
      <c r="D26" s="175"/>
      <c r="E26" s="175"/>
      <c r="F26" s="176"/>
      <c r="G26" s="40"/>
      <c r="H26" s="41"/>
      <c r="I26" s="42"/>
    </row>
    <row r="27" spans="1:9" s="15" customFormat="1" ht="32.1" customHeight="1" x14ac:dyDescent="0.15">
      <c r="A27" s="181" t="s">
        <v>30</v>
      </c>
      <c r="B27" s="182"/>
      <c r="C27" s="175"/>
      <c r="D27" s="175"/>
      <c r="E27" s="175"/>
      <c r="F27" s="176"/>
      <c r="G27" s="40"/>
      <c r="H27" s="41"/>
      <c r="I27" s="42"/>
    </row>
    <row r="28" spans="1:9" s="15" customFormat="1" ht="32.1" customHeight="1" x14ac:dyDescent="0.15">
      <c r="A28" s="181" t="s">
        <v>150</v>
      </c>
      <c r="B28" s="182"/>
      <c r="C28" s="177"/>
      <c r="D28" s="177"/>
      <c r="E28" s="177"/>
      <c r="F28" s="178"/>
      <c r="G28" s="40"/>
      <c r="H28" s="41"/>
      <c r="I28" s="42"/>
    </row>
    <row r="29" spans="1:9" s="15" customFormat="1" ht="32.1" customHeight="1" x14ac:dyDescent="0.15">
      <c r="A29" s="173" t="s">
        <v>31</v>
      </c>
      <c r="B29" s="174"/>
      <c r="C29" s="175"/>
      <c r="D29" s="175"/>
      <c r="E29" s="175"/>
      <c r="F29" s="176"/>
      <c r="G29" s="40"/>
      <c r="H29" s="41"/>
      <c r="I29" s="42"/>
    </row>
    <row r="30" spans="1:9" s="6" customFormat="1" ht="15.95" customHeight="1" x14ac:dyDescent="0.15">
      <c r="A30" s="7" t="s">
        <v>33</v>
      </c>
      <c r="B30" s="7"/>
      <c r="C30" s="7"/>
      <c r="D30" s="7"/>
    </row>
    <row r="31" spans="1:9" s="6" customFormat="1" ht="15.95" customHeight="1" x14ac:dyDescent="0.15">
      <c r="A31" s="7"/>
      <c r="B31" s="7"/>
      <c r="C31" s="7"/>
      <c r="D31" s="7"/>
    </row>
    <row r="32" spans="1:9" s="6" customFormat="1" ht="15.95" customHeight="1" x14ac:dyDescent="0.15">
      <c r="A32" s="7"/>
      <c r="B32" s="7"/>
      <c r="C32" s="7"/>
      <c r="D32" s="7"/>
    </row>
    <row r="33" spans="1:4" s="6" customFormat="1" ht="15.95" customHeight="1" x14ac:dyDescent="0.15">
      <c r="A33" s="7"/>
      <c r="B33" s="7"/>
      <c r="C33" s="7"/>
      <c r="D33" s="7"/>
    </row>
    <row r="34" spans="1:4" s="6" customFormat="1" ht="15.95" customHeight="1" x14ac:dyDescent="0.15">
      <c r="A34" s="8"/>
      <c r="B34" s="7"/>
      <c r="C34" s="7"/>
      <c r="D34" s="7"/>
    </row>
    <row r="35" spans="1:4" s="6" customFormat="1" ht="15.95" customHeight="1" x14ac:dyDescent="0.15">
      <c r="A35" s="8"/>
      <c r="B35" s="7"/>
      <c r="C35" s="7"/>
      <c r="D35" s="7"/>
    </row>
    <row r="36" spans="1:4" s="6" customFormat="1" ht="15.95" customHeight="1" x14ac:dyDescent="0.15">
      <c r="A36" s="8"/>
      <c r="B36" s="7"/>
      <c r="C36" s="7"/>
      <c r="D36" s="7"/>
    </row>
    <row r="37" spans="1:4" s="6" customFormat="1" ht="15.95" customHeight="1" x14ac:dyDescent="0.15">
      <c r="A37" s="8"/>
      <c r="B37" s="7"/>
      <c r="C37" s="7"/>
      <c r="D37" s="7"/>
    </row>
    <row r="38" spans="1:4" s="6" customFormat="1" ht="15.95" customHeight="1" x14ac:dyDescent="0.15">
      <c r="A38" s="8"/>
      <c r="B38" s="7"/>
      <c r="C38" s="7"/>
      <c r="D38" s="7"/>
    </row>
    <row r="39" spans="1:4" s="1" customFormat="1" ht="15.95" customHeight="1" x14ac:dyDescent="0.15">
      <c r="A39" s="5"/>
      <c r="B39" s="4"/>
      <c r="C39" s="4"/>
      <c r="D39" s="4"/>
    </row>
    <row r="40" spans="1:4" ht="15.95" customHeight="1" x14ac:dyDescent="0.15"/>
    <row r="41" spans="1:4" ht="15.95" customHeight="1" x14ac:dyDescent="0.15"/>
    <row r="42" spans="1:4" ht="15.95" customHeight="1" x14ac:dyDescent="0.15"/>
    <row r="43" spans="1:4" ht="15.95" customHeight="1" x14ac:dyDescent="0.15"/>
    <row r="44" spans="1:4" ht="15.95" customHeight="1" x14ac:dyDescent="0.15"/>
    <row r="45" spans="1:4" ht="15.95" customHeight="1" x14ac:dyDescent="0.15"/>
    <row r="46" spans="1:4" ht="15.95" customHeight="1" x14ac:dyDescent="0.15"/>
    <row r="47" spans="1:4" ht="15.95" customHeight="1" x14ac:dyDescent="0.15"/>
    <row r="48" spans="1:4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</sheetData>
  <mergeCells count="13">
    <mergeCell ref="A6:A7"/>
    <mergeCell ref="B6:B7"/>
    <mergeCell ref="C6:I6"/>
    <mergeCell ref="A3:I3"/>
    <mergeCell ref="A25:F25"/>
    <mergeCell ref="A29:B29"/>
    <mergeCell ref="C26:F26"/>
    <mergeCell ref="C27:F27"/>
    <mergeCell ref="C28:F28"/>
    <mergeCell ref="C29:F29"/>
    <mergeCell ref="A26:B26"/>
    <mergeCell ref="A27:B27"/>
    <mergeCell ref="A28:B28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scale="94" fitToHeight="1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69"/>
  <sheetViews>
    <sheetView view="pageBreakPreview" topLeftCell="A13" zoomScaleNormal="100" zoomScaleSheetLayoutView="100" workbookViewId="0">
      <selection activeCell="C28" sqref="C28:F28"/>
    </sheetView>
  </sheetViews>
  <sheetFormatPr defaultRowHeight="12" x14ac:dyDescent="0.15"/>
  <cols>
    <col min="1" max="2" width="10.625" style="2" customWidth="1"/>
    <col min="3" max="3" width="12.625" style="2" customWidth="1"/>
    <col min="4" max="4" width="15.625" style="2" customWidth="1"/>
    <col min="5" max="6" width="5.625" style="2" customWidth="1"/>
    <col min="7" max="7" width="10.625" style="2" customWidth="1"/>
    <col min="8" max="8" width="15.625" style="2" customWidth="1"/>
    <col min="9" max="9" width="13.125" style="2" customWidth="1"/>
    <col min="10" max="16384" width="9" style="2"/>
  </cols>
  <sheetData>
    <row r="1" spans="1:9" ht="14.25" x14ac:dyDescent="0.15">
      <c r="A1" s="3" t="s">
        <v>238</v>
      </c>
      <c r="E1" s="112" t="s">
        <v>194</v>
      </c>
    </row>
    <row r="2" spans="1:9" s="6" customFormat="1" ht="15.95" customHeight="1" x14ac:dyDescent="0.15">
      <c r="A2" s="9"/>
      <c r="B2" s="9"/>
      <c r="C2" s="9"/>
      <c r="D2" s="9"/>
      <c r="E2" s="9"/>
      <c r="F2" s="9"/>
    </row>
    <row r="3" spans="1:9" s="6" customFormat="1" ht="18" customHeight="1" x14ac:dyDescent="0.15">
      <c r="A3" s="172" t="s">
        <v>19</v>
      </c>
      <c r="B3" s="172"/>
      <c r="C3" s="172"/>
      <c r="D3" s="172"/>
      <c r="E3" s="172"/>
      <c r="F3" s="172"/>
      <c r="G3" s="172"/>
      <c r="H3" s="172"/>
      <c r="I3" s="172"/>
    </row>
    <row r="4" spans="1:9" s="6" customFormat="1" ht="15.95" customHeight="1" x14ac:dyDescent="0.15">
      <c r="A4" s="7"/>
      <c r="B4" s="7"/>
      <c r="C4" s="7"/>
      <c r="D4" s="7"/>
    </row>
    <row r="5" spans="1:9" s="15" customFormat="1" ht="15.95" customHeight="1" x14ac:dyDescent="0.15">
      <c r="A5" s="8"/>
      <c r="B5" s="8"/>
      <c r="C5" s="8"/>
      <c r="D5" s="8"/>
      <c r="F5" s="16"/>
      <c r="I5" s="16" t="s">
        <v>217</v>
      </c>
    </row>
    <row r="6" spans="1:9" s="15" customFormat="1" ht="32.1" customHeight="1" x14ac:dyDescent="0.15">
      <c r="A6" s="183" t="s">
        <v>20</v>
      </c>
      <c r="B6" s="185" t="s">
        <v>21</v>
      </c>
      <c r="C6" s="187" t="s">
        <v>28</v>
      </c>
      <c r="D6" s="188"/>
      <c r="E6" s="188"/>
      <c r="F6" s="188"/>
      <c r="G6" s="188"/>
      <c r="H6" s="188"/>
      <c r="I6" s="189"/>
    </row>
    <row r="7" spans="1:9" s="15" customFormat="1" ht="32.1" customHeight="1" x14ac:dyDescent="0.15">
      <c r="A7" s="184"/>
      <c r="B7" s="186"/>
      <c r="C7" s="28" t="s">
        <v>22</v>
      </c>
      <c r="D7" s="29" t="s">
        <v>23</v>
      </c>
      <c r="E7" s="30" t="s">
        <v>24</v>
      </c>
      <c r="F7" s="30" t="s">
        <v>25</v>
      </c>
      <c r="G7" s="20" t="s">
        <v>26</v>
      </c>
      <c r="H7" s="20" t="s">
        <v>27</v>
      </c>
      <c r="I7" s="20" t="s">
        <v>7</v>
      </c>
    </row>
    <row r="8" spans="1:9" s="15" customFormat="1" ht="12" customHeight="1" x14ac:dyDescent="0.15">
      <c r="A8" s="23"/>
      <c r="B8" s="25"/>
      <c r="C8" s="26"/>
      <c r="D8" s="26"/>
      <c r="E8" s="26"/>
      <c r="F8" s="25"/>
      <c r="G8" s="34" t="s">
        <v>8</v>
      </c>
      <c r="H8" s="34" t="s">
        <v>8</v>
      </c>
      <c r="I8" s="33"/>
    </row>
    <row r="9" spans="1:9" s="15" customFormat="1" ht="32.1" customHeight="1" x14ac:dyDescent="0.15">
      <c r="A9" s="134" t="s">
        <v>166</v>
      </c>
      <c r="B9" s="135" t="s">
        <v>35</v>
      </c>
      <c r="C9" s="126" t="s">
        <v>36</v>
      </c>
      <c r="D9" s="128"/>
      <c r="E9" s="128">
        <v>160</v>
      </c>
      <c r="F9" s="126" t="s">
        <v>155</v>
      </c>
      <c r="G9" s="128">
        <v>6300</v>
      </c>
      <c r="H9" s="128">
        <f>E9*G9</f>
        <v>1008000</v>
      </c>
      <c r="I9" s="136" t="s">
        <v>53</v>
      </c>
    </row>
    <row r="10" spans="1:9" s="15" customFormat="1" ht="32.1" customHeight="1" x14ac:dyDescent="0.15">
      <c r="A10" s="137"/>
      <c r="B10" s="138"/>
      <c r="C10" s="130" t="s">
        <v>40</v>
      </c>
      <c r="D10" s="132"/>
      <c r="E10" s="132"/>
      <c r="F10" s="130"/>
      <c r="G10" s="132"/>
      <c r="H10" s="132">
        <f>SUM(H9)</f>
        <v>1008000</v>
      </c>
      <c r="I10" s="139"/>
    </row>
    <row r="11" spans="1:9" s="15" customFormat="1" ht="32.1" customHeight="1" x14ac:dyDescent="0.15">
      <c r="A11" s="134" t="s">
        <v>167</v>
      </c>
      <c r="B11" s="135" t="s">
        <v>35</v>
      </c>
      <c r="C11" s="130" t="s">
        <v>37</v>
      </c>
      <c r="D11" s="132"/>
      <c r="E11" s="132">
        <v>280</v>
      </c>
      <c r="F11" s="130" t="s">
        <v>70</v>
      </c>
      <c r="G11" s="132">
        <v>5800</v>
      </c>
      <c r="H11" s="128">
        <f t="shared" ref="H11:H17" si="0">E11*G11</f>
        <v>1624000</v>
      </c>
      <c r="I11" s="140" t="s">
        <v>247</v>
      </c>
    </row>
    <row r="12" spans="1:9" s="15" customFormat="1" ht="32.1" customHeight="1" x14ac:dyDescent="0.15">
      <c r="A12" s="137"/>
      <c r="B12" s="138"/>
      <c r="C12" s="130" t="s">
        <v>36</v>
      </c>
      <c r="D12" s="132"/>
      <c r="E12" s="132">
        <v>330</v>
      </c>
      <c r="F12" s="130" t="s">
        <v>156</v>
      </c>
      <c r="G12" s="132">
        <v>6300</v>
      </c>
      <c r="H12" s="128">
        <f t="shared" si="0"/>
        <v>2079000</v>
      </c>
      <c r="I12" s="139" t="s">
        <v>53</v>
      </c>
    </row>
    <row r="13" spans="1:9" s="15" customFormat="1" ht="32.1" customHeight="1" x14ac:dyDescent="0.15">
      <c r="A13" s="137"/>
      <c r="B13" s="138"/>
      <c r="C13" s="130" t="s">
        <v>38</v>
      </c>
      <c r="D13" s="132"/>
      <c r="E13" s="132">
        <v>200</v>
      </c>
      <c r="F13" s="130" t="s">
        <v>157</v>
      </c>
      <c r="G13" s="132">
        <v>4300</v>
      </c>
      <c r="H13" s="128">
        <f t="shared" si="0"/>
        <v>860000</v>
      </c>
      <c r="I13" s="139" t="s">
        <v>55</v>
      </c>
    </row>
    <row r="14" spans="1:9" s="15" customFormat="1" ht="32.1" customHeight="1" x14ac:dyDescent="0.15">
      <c r="A14" s="137"/>
      <c r="B14" s="138" t="s">
        <v>44</v>
      </c>
      <c r="C14" s="130" t="s">
        <v>39</v>
      </c>
      <c r="D14" s="132" t="s">
        <v>50</v>
      </c>
      <c r="E14" s="132">
        <v>50</v>
      </c>
      <c r="F14" s="130" t="s">
        <v>218</v>
      </c>
      <c r="G14" s="132">
        <v>5600</v>
      </c>
      <c r="H14" s="128">
        <f t="shared" si="0"/>
        <v>280000</v>
      </c>
      <c r="I14" s="139" t="s">
        <v>53</v>
      </c>
    </row>
    <row r="15" spans="1:9" s="15" customFormat="1" ht="32.1" customHeight="1" x14ac:dyDescent="0.15">
      <c r="A15" s="137"/>
      <c r="B15" s="138" t="s">
        <v>45</v>
      </c>
      <c r="C15" s="130" t="s">
        <v>41</v>
      </c>
      <c r="D15" s="132" t="s">
        <v>159</v>
      </c>
      <c r="E15" s="132">
        <v>10</v>
      </c>
      <c r="F15" s="130" t="s">
        <v>52</v>
      </c>
      <c r="G15" s="132">
        <v>14000</v>
      </c>
      <c r="H15" s="128">
        <f t="shared" si="0"/>
        <v>140000</v>
      </c>
      <c r="I15" s="139" t="s">
        <v>55</v>
      </c>
    </row>
    <row r="16" spans="1:9" s="15" customFormat="1" ht="32.1" customHeight="1" x14ac:dyDescent="0.15">
      <c r="A16" s="137"/>
      <c r="B16" s="138"/>
      <c r="C16" s="130" t="s">
        <v>160</v>
      </c>
      <c r="D16" s="132" t="s">
        <v>161</v>
      </c>
      <c r="E16" s="132">
        <v>24</v>
      </c>
      <c r="F16" s="130" t="s">
        <v>162</v>
      </c>
      <c r="G16" s="132">
        <v>3850</v>
      </c>
      <c r="H16" s="128">
        <f t="shared" si="0"/>
        <v>92400</v>
      </c>
      <c r="I16" s="139" t="s">
        <v>53</v>
      </c>
    </row>
    <row r="17" spans="1:9" s="15" customFormat="1" ht="32.1" customHeight="1" x14ac:dyDescent="0.15">
      <c r="A17" s="137"/>
      <c r="B17" s="138" t="s">
        <v>46</v>
      </c>
      <c r="C17" s="130" t="s">
        <v>42</v>
      </c>
      <c r="D17" s="132" t="s">
        <v>51</v>
      </c>
      <c r="E17" s="132">
        <v>72</v>
      </c>
      <c r="F17" s="130" t="s">
        <v>219</v>
      </c>
      <c r="G17" s="132">
        <v>1400</v>
      </c>
      <c r="H17" s="128">
        <f t="shared" si="0"/>
        <v>100800</v>
      </c>
      <c r="I17" s="140" t="s">
        <v>54</v>
      </c>
    </row>
    <row r="18" spans="1:9" s="15" customFormat="1" ht="32.1" customHeight="1" x14ac:dyDescent="0.15">
      <c r="A18" s="137"/>
      <c r="B18" s="138"/>
      <c r="C18" s="130" t="s">
        <v>40</v>
      </c>
      <c r="D18" s="132"/>
      <c r="E18" s="132"/>
      <c r="F18" s="130"/>
      <c r="G18" s="132"/>
      <c r="H18" s="132">
        <f>SUM(H11:H17)</f>
        <v>5176200</v>
      </c>
      <c r="I18" s="139"/>
    </row>
    <row r="19" spans="1:9" s="15" customFormat="1" ht="32.1" customHeight="1" x14ac:dyDescent="0.15">
      <c r="A19" s="134" t="s">
        <v>168</v>
      </c>
      <c r="B19" s="135" t="s">
        <v>35</v>
      </c>
      <c r="C19" s="141" t="s">
        <v>48</v>
      </c>
      <c r="D19" s="132"/>
      <c r="E19" s="132">
        <v>43</v>
      </c>
      <c r="F19" s="130" t="s">
        <v>70</v>
      </c>
      <c r="G19" s="132">
        <v>3500</v>
      </c>
      <c r="H19" s="128">
        <f>E19*G19</f>
        <v>150500</v>
      </c>
      <c r="I19" s="139" t="s">
        <v>53</v>
      </c>
    </row>
    <row r="20" spans="1:9" s="15" customFormat="1" ht="32.1" customHeight="1" x14ac:dyDescent="0.15">
      <c r="A20" s="137"/>
      <c r="B20" s="138"/>
      <c r="C20" s="130" t="s">
        <v>40</v>
      </c>
      <c r="D20" s="132"/>
      <c r="E20" s="132"/>
      <c r="F20" s="132"/>
      <c r="G20" s="139"/>
      <c r="H20" s="142">
        <f>SUM(H19)</f>
        <v>150500</v>
      </c>
      <c r="I20" s="139"/>
    </row>
    <row r="21" spans="1:9" s="15" customFormat="1" ht="32.1" customHeight="1" x14ac:dyDescent="0.15">
      <c r="A21" s="137"/>
      <c r="B21" s="138"/>
      <c r="C21" s="130" t="s">
        <v>169</v>
      </c>
      <c r="D21" s="132"/>
      <c r="E21" s="132"/>
      <c r="F21" s="132"/>
      <c r="G21" s="139"/>
      <c r="H21" s="139"/>
      <c r="I21" s="139"/>
    </row>
    <row r="22" spans="1:9" s="15" customFormat="1" ht="32.1" customHeight="1" x14ac:dyDescent="0.15">
      <c r="A22" s="137"/>
      <c r="B22" s="138"/>
      <c r="C22" s="130"/>
      <c r="D22" s="132"/>
      <c r="E22" s="132"/>
      <c r="F22" s="132"/>
      <c r="G22" s="139"/>
      <c r="H22" s="139"/>
      <c r="I22" s="139"/>
    </row>
    <row r="23" spans="1:9" s="15" customFormat="1" ht="32.1" customHeight="1" x14ac:dyDescent="0.15">
      <c r="A23" s="137"/>
      <c r="B23" s="138"/>
      <c r="C23" s="130" t="s">
        <v>170</v>
      </c>
      <c r="D23" s="132"/>
      <c r="E23" s="132"/>
      <c r="F23" s="132"/>
      <c r="G23" s="139"/>
      <c r="H23" s="142">
        <v>12857700</v>
      </c>
      <c r="I23" s="139"/>
    </row>
    <row r="24" spans="1:9" s="15" customFormat="1" ht="32.1" customHeight="1" x14ac:dyDescent="0.15">
      <c r="A24" s="137"/>
      <c r="B24" s="138"/>
      <c r="C24" s="130" t="s">
        <v>122</v>
      </c>
      <c r="D24" s="132"/>
      <c r="E24" s="132"/>
      <c r="F24" s="132"/>
      <c r="G24" s="139"/>
      <c r="H24" s="142">
        <v>1157200</v>
      </c>
      <c r="I24" s="139"/>
    </row>
    <row r="25" spans="1:9" s="15" customFormat="1" ht="32.1" customHeight="1" x14ac:dyDescent="0.15">
      <c r="A25" s="190" t="s">
        <v>32</v>
      </c>
      <c r="B25" s="191"/>
      <c r="C25" s="191"/>
      <c r="D25" s="191"/>
      <c r="E25" s="191"/>
      <c r="F25" s="192"/>
      <c r="G25" s="40"/>
      <c r="H25" s="143">
        <v>14014900</v>
      </c>
      <c r="I25" s="42"/>
    </row>
    <row r="26" spans="1:9" s="15" customFormat="1" ht="32.1" customHeight="1" x14ac:dyDescent="0.15">
      <c r="A26" s="179" t="s">
        <v>29</v>
      </c>
      <c r="B26" s="180"/>
      <c r="C26" s="193" t="s">
        <v>220</v>
      </c>
      <c r="D26" s="193"/>
      <c r="E26" s="193"/>
      <c r="F26" s="194"/>
      <c r="G26" s="40"/>
      <c r="H26" s="143">
        <v>2102100</v>
      </c>
      <c r="I26" s="42"/>
    </row>
    <row r="27" spans="1:9" s="15" customFormat="1" ht="32.1" customHeight="1" x14ac:dyDescent="0.15">
      <c r="A27" s="181" t="s">
        <v>30</v>
      </c>
      <c r="B27" s="182"/>
      <c r="C27" s="193" t="s">
        <v>171</v>
      </c>
      <c r="D27" s="193"/>
      <c r="E27" s="193"/>
      <c r="F27" s="194"/>
      <c r="G27" s="40"/>
      <c r="H27" s="143">
        <f>SUM(H25:H26)</f>
        <v>16117000</v>
      </c>
      <c r="I27" s="42"/>
    </row>
    <row r="28" spans="1:9" s="15" customFormat="1" ht="32.1" customHeight="1" x14ac:dyDescent="0.15">
      <c r="A28" s="181" t="s">
        <v>150</v>
      </c>
      <c r="B28" s="182"/>
      <c r="C28" s="193" t="s">
        <v>250</v>
      </c>
      <c r="D28" s="193"/>
      <c r="E28" s="193"/>
      <c r="F28" s="194"/>
      <c r="G28" s="40"/>
      <c r="H28" s="143">
        <v>1611700</v>
      </c>
      <c r="I28" s="42"/>
    </row>
    <row r="29" spans="1:9" s="15" customFormat="1" ht="32.1" customHeight="1" x14ac:dyDescent="0.15">
      <c r="A29" s="173" t="s">
        <v>31</v>
      </c>
      <c r="B29" s="174"/>
      <c r="C29" s="193">
        <f>SUM(H27:H28)</f>
        <v>17728700</v>
      </c>
      <c r="D29" s="193"/>
      <c r="E29" s="193"/>
      <c r="F29" s="194"/>
      <c r="G29" s="40"/>
      <c r="H29" s="143">
        <f>H27+H28</f>
        <v>17728700</v>
      </c>
      <c r="I29" s="42"/>
    </row>
    <row r="30" spans="1:9" s="6" customFormat="1" ht="15.95" customHeight="1" x14ac:dyDescent="0.15">
      <c r="A30" s="7" t="s">
        <v>33</v>
      </c>
      <c r="B30" s="7"/>
      <c r="C30" s="7"/>
      <c r="D30" s="7"/>
    </row>
    <row r="31" spans="1:9" s="6" customFormat="1" ht="15.95" customHeight="1" x14ac:dyDescent="0.15">
      <c r="A31" s="7"/>
      <c r="B31" s="7"/>
      <c r="C31" s="7"/>
      <c r="D31" s="7"/>
    </row>
    <row r="32" spans="1:9" s="6" customFormat="1" ht="15.95" customHeight="1" x14ac:dyDescent="0.15">
      <c r="A32" s="7"/>
      <c r="B32" s="7"/>
      <c r="C32" s="7"/>
      <c r="D32" s="7"/>
    </row>
    <row r="33" spans="1:4" s="6" customFormat="1" ht="15.95" customHeight="1" x14ac:dyDescent="0.15">
      <c r="A33" s="7"/>
      <c r="B33" s="7"/>
      <c r="C33" s="7"/>
      <c r="D33" s="7"/>
    </row>
    <row r="34" spans="1:4" s="6" customFormat="1" ht="15.95" customHeight="1" x14ac:dyDescent="0.15">
      <c r="A34" s="8"/>
      <c r="B34" s="7"/>
      <c r="C34" s="7"/>
      <c r="D34" s="7"/>
    </row>
    <row r="35" spans="1:4" s="6" customFormat="1" ht="15.95" customHeight="1" x14ac:dyDescent="0.15">
      <c r="A35" s="8"/>
      <c r="B35" s="7"/>
      <c r="C35" s="7"/>
      <c r="D35" s="7"/>
    </row>
    <row r="36" spans="1:4" s="6" customFormat="1" ht="15.95" customHeight="1" x14ac:dyDescent="0.15">
      <c r="A36" s="8"/>
      <c r="B36" s="7"/>
      <c r="C36" s="7"/>
      <c r="D36" s="7"/>
    </row>
    <row r="37" spans="1:4" s="6" customFormat="1" ht="15.95" customHeight="1" x14ac:dyDescent="0.15">
      <c r="A37" s="8"/>
      <c r="B37" s="7"/>
      <c r="C37" s="7"/>
      <c r="D37" s="7"/>
    </row>
    <row r="38" spans="1:4" s="6" customFormat="1" ht="15.95" customHeight="1" x14ac:dyDescent="0.15">
      <c r="A38" s="8"/>
      <c r="B38" s="7"/>
      <c r="C38" s="7"/>
      <c r="D38" s="7"/>
    </row>
    <row r="39" spans="1:4" s="1" customFormat="1" ht="15.95" customHeight="1" x14ac:dyDescent="0.15">
      <c r="A39" s="5"/>
      <c r="B39" s="4"/>
      <c r="C39" s="4"/>
      <c r="D39" s="4"/>
    </row>
    <row r="40" spans="1:4" ht="15.95" customHeight="1" x14ac:dyDescent="0.15"/>
    <row r="41" spans="1:4" ht="15.95" customHeight="1" x14ac:dyDescent="0.15"/>
    <row r="42" spans="1:4" ht="15.95" customHeight="1" x14ac:dyDescent="0.15"/>
    <row r="43" spans="1:4" ht="15.95" customHeight="1" x14ac:dyDescent="0.15"/>
    <row r="44" spans="1:4" ht="15.95" customHeight="1" x14ac:dyDescent="0.15"/>
    <row r="45" spans="1:4" ht="15.95" customHeight="1" x14ac:dyDescent="0.15"/>
    <row r="46" spans="1:4" ht="15.95" customHeight="1" x14ac:dyDescent="0.15"/>
    <row r="47" spans="1:4" ht="15.95" customHeight="1" x14ac:dyDescent="0.15"/>
    <row r="48" spans="1:4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</sheetData>
  <mergeCells count="13">
    <mergeCell ref="C6:I6"/>
    <mergeCell ref="A3:I3"/>
    <mergeCell ref="A25:F25"/>
    <mergeCell ref="A29:B29"/>
    <mergeCell ref="C26:F26"/>
    <mergeCell ref="C27:F27"/>
    <mergeCell ref="C28:F28"/>
    <mergeCell ref="C29:F29"/>
    <mergeCell ref="A26:B26"/>
    <mergeCell ref="A27:B27"/>
    <mergeCell ref="A28:B28"/>
    <mergeCell ref="A6:A7"/>
    <mergeCell ref="B6:B7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scale="88" fitToHeight="1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77"/>
  <sheetViews>
    <sheetView view="pageBreakPreview" topLeftCell="A16" zoomScaleNormal="100" zoomScaleSheetLayoutView="100" workbookViewId="0">
      <selection activeCell="C36" sqref="C36:F36"/>
    </sheetView>
  </sheetViews>
  <sheetFormatPr defaultRowHeight="12" x14ac:dyDescent="0.15"/>
  <cols>
    <col min="1" max="2" width="10.625" style="2" customWidth="1"/>
    <col min="3" max="3" width="12.625" style="2" customWidth="1"/>
    <col min="4" max="4" width="15.625" style="2" customWidth="1"/>
    <col min="5" max="6" width="5.625" style="2" customWidth="1"/>
    <col min="7" max="7" width="10.625" style="2" customWidth="1"/>
    <col min="8" max="8" width="15.625" style="2" customWidth="1"/>
    <col min="9" max="9" width="13.5" style="2" customWidth="1"/>
    <col min="10" max="16384" width="9" style="2"/>
  </cols>
  <sheetData>
    <row r="1" spans="1:9" ht="14.25" x14ac:dyDescent="0.15">
      <c r="A1" s="3" t="s">
        <v>237</v>
      </c>
      <c r="E1" s="112" t="s">
        <v>194</v>
      </c>
    </row>
    <row r="2" spans="1:9" s="6" customFormat="1" ht="15.95" customHeight="1" x14ac:dyDescent="0.15">
      <c r="A2" s="9"/>
      <c r="B2" s="9"/>
      <c r="C2" s="9"/>
      <c r="D2" s="9"/>
      <c r="E2" s="9"/>
      <c r="F2" s="9"/>
    </row>
    <row r="3" spans="1:9" s="6" customFormat="1" ht="18" customHeight="1" x14ac:dyDescent="0.15">
      <c r="A3" s="172" t="s">
        <v>19</v>
      </c>
      <c r="B3" s="172"/>
      <c r="C3" s="172"/>
      <c r="D3" s="172"/>
      <c r="E3" s="172"/>
      <c r="F3" s="172"/>
      <c r="G3" s="172"/>
      <c r="H3" s="172"/>
      <c r="I3" s="172"/>
    </row>
    <row r="4" spans="1:9" s="6" customFormat="1" ht="15.95" customHeight="1" x14ac:dyDescent="0.15">
      <c r="A4" s="7"/>
      <c r="B4" s="7"/>
      <c r="C4" s="7"/>
      <c r="D4" s="7"/>
    </row>
    <row r="5" spans="1:9" s="15" customFormat="1" ht="15.95" customHeight="1" x14ac:dyDescent="0.15">
      <c r="A5" s="8"/>
      <c r="B5" s="8"/>
      <c r="C5" s="8"/>
      <c r="D5" s="8"/>
      <c r="F5" s="16"/>
      <c r="I5" s="16" t="s">
        <v>154</v>
      </c>
    </row>
    <row r="6" spans="1:9" s="15" customFormat="1" ht="32.1" customHeight="1" x14ac:dyDescent="0.15">
      <c r="A6" s="183" t="s">
        <v>20</v>
      </c>
      <c r="B6" s="185" t="s">
        <v>21</v>
      </c>
      <c r="C6" s="187" t="s">
        <v>28</v>
      </c>
      <c r="D6" s="188"/>
      <c r="E6" s="188"/>
      <c r="F6" s="188"/>
      <c r="G6" s="188"/>
      <c r="H6" s="188"/>
      <c r="I6" s="189"/>
    </row>
    <row r="7" spans="1:9" s="15" customFormat="1" ht="32.1" customHeight="1" x14ac:dyDescent="0.15">
      <c r="A7" s="184"/>
      <c r="B7" s="186"/>
      <c r="C7" s="28" t="s">
        <v>22</v>
      </c>
      <c r="D7" s="29" t="s">
        <v>23</v>
      </c>
      <c r="E7" s="30" t="s">
        <v>24</v>
      </c>
      <c r="F7" s="30" t="s">
        <v>25</v>
      </c>
      <c r="G7" s="20" t="s">
        <v>26</v>
      </c>
      <c r="H7" s="20" t="s">
        <v>27</v>
      </c>
      <c r="I7" s="20" t="s">
        <v>7</v>
      </c>
    </row>
    <row r="8" spans="1:9" s="15" customFormat="1" ht="12" customHeight="1" x14ac:dyDescent="0.15">
      <c r="A8" s="23"/>
      <c r="B8" s="25"/>
      <c r="C8" s="26"/>
      <c r="D8" s="26"/>
      <c r="E8" s="26"/>
      <c r="F8" s="25"/>
      <c r="G8" s="34" t="s">
        <v>8</v>
      </c>
      <c r="H8" s="34" t="s">
        <v>8</v>
      </c>
      <c r="I8" s="33"/>
    </row>
    <row r="9" spans="1:9" s="15" customFormat="1" ht="32.1" customHeight="1" x14ac:dyDescent="0.15">
      <c r="A9" s="24" t="s">
        <v>34</v>
      </c>
      <c r="B9" s="36" t="s">
        <v>35</v>
      </c>
      <c r="C9" s="11" t="s">
        <v>36</v>
      </c>
      <c r="D9" s="22"/>
      <c r="E9" s="22">
        <v>160</v>
      </c>
      <c r="F9" s="11" t="s">
        <v>155</v>
      </c>
      <c r="G9" s="22">
        <v>6300</v>
      </c>
      <c r="H9" s="22">
        <f>E9*G9</f>
        <v>1008000</v>
      </c>
      <c r="I9" s="32" t="s">
        <v>53</v>
      </c>
    </row>
    <row r="10" spans="1:9" s="15" customFormat="1" ht="32.1" customHeight="1" x14ac:dyDescent="0.15">
      <c r="A10" s="37"/>
      <c r="B10" s="38"/>
      <c r="C10" s="18" t="s">
        <v>40</v>
      </c>
      <c r="D10" s="17"/>
      <c r="E10" s="17"/>
      <c r="F10" s="18"/>
      <c r="G10" s="17"/>
      <c r="H10" s="17">
        <f>SUM(H9)</f>
        <v>1008000</v>
      </c>
      <c r="I10" s="31"/>
    </row>
    <row r="11" spans="1:9" s="15" customFormat="1" ht="32.1" customHeight="1" x14ac:dyDescent="0.15">
      <c r="A11" s="24" t="s">
        <v>43</v>
      </c>
      <c r="B11" s="36" t="s">
        <v>35</v>
      </c>
      <c r="C11" s="18" t="s">
        <v>37</v>
      </c>
      <c r="D11" s="17"/>
      <c r="E11" s="17">
        <v>280</v>
      </c>
      <c r="F11" s="18" t="s">
        <v>70</v>
      </c>
      <c r="G11" s="17">
        <v>5800</v>
      </c>
      <c r="H11" s="22">
        <f>E11*G11</f>
        <v>1624000</v>
      </c>
      <c r="I11" s="19" t="s">
        <v>54</v>
      </c>
    </row>
    <row r="12" spans="1:9" s="15" customFormat="1" ht="32.1" customHeight="1" x14ac:dyDescent="0.15">
      <c r="A12" s="37"/>
      <c r="B12" s="38"/>
      <c r="C12" s="18" t="s">
        <v>36</v>
      </c>
      <c r="D12" s="17"/>
      <c r="E12" s="17">
        <v>330</v>
      </c>
      <c r="F12" s="18" t="s">
        <v>156</v>
      </c>
      <c r="G12" s="17">
        <v>6300</v>
      </c>
      <c r="H12" s="22">
        <f>E12*G12</f>
        <v>2079000</v>
      </c>
      <c r="I12" s="31" t="s">
        <v>53</v>
      </c>
    </row>
    <row r="13" spans="1:9" s="15" customFormat="1" ht="15.95" customHeight="1" x14ac:dyDescent="0.15">
      <c r="A13" s="183"/>
      <c r="B13" s="226"/>
      <c r="C13" s="185" t="s">
        <v>38</v>
      </c>
      <c r="D13" s="223"/>
      <c r="E13" s="98">
        <v>150</v>
      </c>
      <c r="F13" s="185" t="s">
        <v>157</v>
      </c>
      <c r="G13" s="223">
        <v>4300</v>
      </c>
      <c r="H13" s="98">
        <f>E13*G13</f>
        <v>645000</v>
      </c>
      <c r="I13" s="211" t="s">
        <v>55</v>
      </c>
    </row>
    <row r="14" spans="1:9" s="15" customFormat="1" ht="15.95" customHeight="1" x14ac:dyDescent="0.15">
      <c r="A14" s="225"/>
      <c r="B14" s="227"/>
      <c r="C14" s="186"/>
      <c r="D14" s="224"/>
      <c r="E14" s="99">
        <v>200</v>
      </c>
      <c r="F14" s="186"/>
      <c r="G14" s="224"/>
      <c r="H14" s="99">
        <f>E14*G13</f>
        <v>860000</v>
      </c>
      <c r="I14" s="212"/>
    </row>
    <row r="15" spans="1:9" s="15" customFormat="1" ht="32.1" customHeight="1" x14ac:dyDescent="0.15">
      <c r="A15" s="37"/>
      <c r="B15" s="38" t="s">
        <v>44</v>
      </c>
      <c r="C15" s="18" t="s">
        <v>39</v>
      </c>
      <c r="D15" s="17" t="s">
        <v>50</v>
      </c>
      <c r="E15" s="17">
        <v>50</v>
      </c>
      <c r="F15" s="18" t="s">
        <v>158</v>
      </c>
      <c r="G15" s="17">
        <v>5600</v>
      </c>
      <c r="H15" s="22">
        <f>E15*G15</f>
        <v>280000</v>
      </c>
      <c r="I15" s="31" t="s">
        <v>53</v>
      </c>
    </row>
    <row r="16" spans="1:9" s="15" customFormat="1" ht="32.1" customHeight="1" x14ac:dyDescent="0.15">
      <c r="A16" s="37"/>
      <c r="B16" s="38" t="s">
        <v>45</v>
      </c>
      <c r="C16" s="18" t="s">
        <v>41</v>
      </c>
      <c r="D16" s="17" t="s">
        <v>159</v>
      </c>
      <c r="E16" s="17">
        <v>10</v>
      </c>
      <c r="F16" s="18" t="s">
        <v>52</v>
      </c>
      <c r="G16" s="17">
        <v>14000</v>
      </c>
      <c r="H16" s="22">
        <f>E16*G16</f>
        <v>140000</v>
      </c>
      <c r="I16" s="31" t="s">
        <v>55</v>
      </c>
    </row>
    <row r="17" spans="1:9" s="15" customFormat="1" ht="15.95" customHeight="1" x14ac:dyDescent="0.15">
      <c r="A17" s="183"/>
      <c r="B17" s="226"/>
      <c r="C17" s="185" t="s">
        <v>160</v>
      </c>
      <c r="D17" s="223" t="s">
        <v>161</v>
      </c>
      <c r="E17" s="98">
        <v>20</v>
      </c>
      <c r="F17" s="185" t="s">
        <v>162</v>
      </c>
      <c r="G17" s="223">
        <v>3850</v>
      </c>
      <c r="H17" s="98">
        <f>E17*G17</f>
        <v>77000</v>
      </c>
      <c r="I17" s="211" t="s">
        <v>53</v>
      </c>
    </row>
    <row r="18" spans="1:9" s="15" customFormat="1" ht="15.95" customHeight="1" x14ac:dyDescent="0.15">
      <c r="A18" s="225"/>
      <c r="B18" s="227"/>
      <c r="C18" s="186"/>
      <c r="D18" s="224"/>
      <c r="E18" s="99">
        <v>24</v>
      </c>
      <c r="F18" s="186"/>
      <c r="G18" s="224"/>
      <c r="H18" s="99">
        <f>E18*G17</f>
        <v>92400</v>
      </c>
      <c r="I18" s="212"/>
    </row>
    <row r="19" spans="1:9" s="15" customFormat="1" ht="32.1" customHeight="1" x14ac:dyDescent="0.15">
      <c r="A19" s="37"/>
      <c r="B19" s="38" t="s">
        <v>46</v>
      </c>
      <c r="C19" s="18" t="s">
        <v>42</v>
      </c>
      <c r="D19" s="17" t="s">
        <v>51</v>
      </c>
      <c r="E19" s="17">
        <v>72</v>
      </c>
      <c r="F19" s="18" t="s">
        <v>163</v>
      </c>
      <c r="G19" s="17">
        <v>1400</v>
      </c>
      <c r="H19" s="22">
        <f>E19*G19</f>
        <v>100800</v>
      </c>
      <c r="I19" s="19" t="s">
        <v>54</v>
      </c>
    </row>
    <row r="20" spans="1:9" s="15" customFormat="1" ht="15.95" customHeight="1" x14ac:dyDescent="0.15">
      <c r="A20" s="183"/>
      <c r="B20" s="226"/>
      <c r="C20" s="185" t="s">
        <v>40</v>
      </c>
      <c r="D20" s="223"/>
      <c r="E20" s="223"/>
      <c r="F20" s="185"/>
      <c r="G20" s="223"/>
      <c r="H20" s="98">
        <f>H11+H12+H13+H15+H16+H17+H19</f>
        <v>4945800</v>
      </c>
      <c r="I20" s="211"/>
    </row>
    <row r="21" spans="1:9" s="15" customFormat="1" ht="15.95" customHeight="1" x14ac:dyDescent="0.15">
      <c r="A21" s="225"/>
      <c r="B21" s="227"/>
      <c r="C21" s="186"/>
      <c r="D21" s="224"/>
      <c r="E21" s="224"/>
      <c r="F21" s="186"/>
      <c r="G21" s="224"/>
      <c r="H21" s="99">
        <f>H11+H12+H14+H15+H16+H18+H19</f>
        <v>5176200</v>
      </c>
      <c r="I21" s="212"/>
    </row>
    <row r="22" spans="1:9" s="15" customFormat="1" ht="32.1" customHeight="1" x14ac:dyDescent="0.15">
      <c r="A22" s="24" t="s">
        <v>47</v>
      </c>
      <c r="B22" s="36" t="s">
        <v>35</v>
      </c>
      <c r="C22" s="39" t="s">
        <v>48</v>
      </c>
      <c r="D22" s="17"/>
      <c r="E22" s="17">
        <v>43</v>
      </c>
      <c r="F22" s="18" t="s">
        <v>70</v>
      </c>
      <c r="G22" s="17">
        <v>3500</v>
      </c>
      <c r="H22" s="22">
        <f>E22*G22</f>
        <v>150500</v>
      </c>
      <c r="I22" s="31" t="s">
        <v>53</v>
      </c>
    </row>
    <row r="23" spans="1:9" s="15" customFormat="1" ht="32.1" customHeight="1" x14ac:dyDescent="0.15">
      <c r="A23" s="37"/>
      <c r="B23" s="38"/>
      <c r="C23" s="18" t="s">
        <v>40</v>
      </c>
      <c r="D23" s="17"/>
      <c r="E23" s="17"/>
      <c r="F23" s="17"/>
      <c r="G23" s="31"/>
      <c r="H23" s="43">
        <f>SUM(H22)</f>
        <v>150500</v>
      </c>
      <c r="I23" s="31"/>
    </row>
    <row r="24" spans="1:9" s="15" customFormat="1" ht="32.1" customHeight="1" x14ac:dyDescent="0.15">
      <c r="A24" s="37"/>
      <c r="B24" s="38"/>
      <c r="C24" s="18" t="s">
        <v>49</v>
      </c>
      <c r="D24" s="17"/>
      <c r="E24" s="17"/>
      <c r="F24" s="17"/>
      <c r="G24" s="31"/>
      <c r="H24" s="31"/>
      <c r="I24" s="31"/>
    </row>
    <row r="25" spans="1:9" s="15" customFormat="1" ht="32.1" customHeight="1" x14ac:dyDescent="0.15">
      <c r="A25" s="37"/>
      <c r="B25" s="38"/>
      <c r="C25" s="18"/>
      <c r="D25" s="17"/>
      <c r="E25" s="17"/>
      <c r="F25" s="17"/>
      <c r="G25" s="31"/>
      <c r="H25" s="31"/>
      <c r="I25" s="31"/>
    </row>
    <row r="26" spans="1:9" s="15" customFormat="1" ht="32.1" customHeight="1" x14ac:dyDescent="0.15">
      <c r="A26" s="37"/>
      <c r="B26" s="38"/>
      <c r="C26" s="18"/>
      <c r="D26" s="17"/>
      <c r="E26" s="17"/>
      <c r="F26" s="17"/>
      <c r="G26" s="31"/>
      <c r="H26" s="31"/>
      <c r="I26" s="31"/>
    </row>
    <row r="27" spans="1:9" s="15" customFormat="1" ht="32.1" customHeight="1" x14ac:dyDescent="0.15">
      <c r="A27" s="37"/>
      <c r="B27" s="38"/>
      <c r="C27" s="18"/>
      <c r="D27" s="17"/>
      <c r="E27" s="17"/>
      <c r="F27" s="17"/>
      <c r="G27" s="31"/>
      <c r="H27" s="31"/>
      <c r="I27" s="31"/>
    </row>
    <row r="28" spans="1:9" s="15" customFormat="1" ht="15.95" customHeight="1" x14ac:dyDescent="0.15">
      <c r="A28" s="213" t="s">
        <v>32</v>
      </c>
      <c r="B28" s="214"/>
      <c r="C28" s="214"/>
      <c r="D28" s="214"/>
      <c r="E28" s="214"/>
      <c r="F28" s="215"/>
      <c r="G28" s="100"/>
      <c r="H28" s="101">
        <v>13586000</v>
      </c>
      <c r="I28" s="102"/>
    </row>
    <row r="29" spans="1:9" s="15" customFormat="1" ht="15.95" customHeight="1" x14ac:dyDescent="0.15">
      <c r="A29" s="216"/>
      <c r="B29" s="217"/>
      <c r="C29" s="217"/>
      <c r="D29" s="217"/>
      <c r="E29" s="217"/>
      <c r="F29" s="218"/>
      <c r="G29" s="103"/>
      <c r="H29" s="104">
        <v>14014900</v>
      </c>
      <c r="I29" s="105"/>
    </row>
    <row r="30" spans="1:9" s="15" customFormat="1" ht="15.95" customHeight="1" x14ac:dyDescent="0.15">
      <c r="A30" s="219" t="s">
        <v>29</v>
      </c>
      <c r="B30" s="220"/>
      <c r="C30" s="195"/>
      <c r="D30" s="195"/>
      <c r="E30" s="195"/>
      <c r="F30" s="196"/>
      <c r="G30" s="100"/>
      <c r="H30" s="101">
        <v>2037000</v>
      </c>
      <c r="I30" s="102"/>
    </row>
    <row r="31" spans="1:9" s="15" customFormat="1" ht="15.95" customHeight="1" x14ac:dyDescent="0.15">
      <c r="A31" s="221"/>
      <c r="B31" s="222"/>
      <c r="C31" s="197"/>
      <c r="D31" s="197"/>
      <c r="E31" s="197"/>
      <c r="F31" s="198"/>
      <c r="G31" s="103"/>
      <c r="H31" s="104">
        <v>2102100</v>
      </c>
      <c r="I31" s="105"/>
    </row>
    <row r="32" spans="1:9" s="15" customFormat="1" ht="15.95" customHeight="1" x14ac:dyDescent="0.15">
      <c r="A32" s="199" t="s">
        <v>30</v>
      </c>
      <c r="B32" s="200"/>
      <c r="C32" s="195"/>
      <c r="D32" s="195"/>
      <c r="E32" s="195"/>
      <c r="F32" s="196"/>
      <c r="G32" s="100"/>
      <c r="H32" s="101">
        <v>15623000</v>
      </c>
      <c r="I32" s="102"/>
    </row>
    <row r="33" spans="1:9" s="15" customFormat="1" ht="15.95" customHeight="1" x14ac:dyDescent="0.15">
      <c r="A33" s="201"/>
      <c r="B33" s="202"/>
      <c r="C33" s="197"/>
      <c r="D33" s="197"/>
      <c r="E33" s="197"/>
      <c r="F33" s="198"/>
      <c r="G33" s="103"/>
      <c r="H33" s="104">
        <v>16117000</v>
      </c>
      <c r="I33" s="105"/>
    </row>
    <row r="34" spans="1:9" s="15" customFormat="1" ht="15.95" customHeight="1" x14ac:dyDescent="0.15">
      <c r="A34" s="199" t="s">
        <v>150</v>
      </c>
      <c r="B34" s="200"/>
      <c r="C34" s="209" t="s">
        <v>251</v>
      </c>
      <c r="D34" s="209"/>
      <c r="E34" s="209"/>
      <c r="F34" s="210"/>
      <c r="G34" s="100"/>
      <c r="H34" s="101">
        <v>1562300</v>
      </c>
      <c r="I34" s="102"/>
    </row>
    <row r="35" spans="1:9" s="15" customFormat="1" ht="15.95" customHeight="1" x14ac:dyDescent="0.15">
      <c r="A35" s="201"/>
      <c r="B35" s="202"/>
      <c r="C35" s="203" t="s">
        <v>250</v>
      </c>
      <c r="D35" s="203"/>
      <c r="E35" s="203"/>
      <c r="F35" s="204"/>
      <c r="G35" s="103"/>
      <c r="H35" s="104">
        <v>1611700</v>
      </c>
      <c r="I35" s="105"/>
    </row>
    <row r="36" spans="1:9" s="15" customFormat="1" ht="15.95" customHeight="1" x14ac:dyDescent="0.15">
      <c r="A36" s="205" t="s">
        <v>31</v>
      </c>
      <c r="B36" s="206"/>
      <c r="C36" s="209">
        <v>17185300</v>
      </c>
      <c r="D36" s="209"/>
      <c r="E36" s="209"/>
      <c r="F36" s="210"/>
      <c r="G36" s="106"/>
      <c r="H36" s="101">
        <f>H32+H34</f>
        <v>17185300</v>
      </c>
      <c r="I36" s="102"/>
    </row>
    <row r="37" spans="1:9" s="15" customFormat="1" ht="15.95" customHeight="1" x14ac:dyDescent="0.15">
      <c r="A37" s="207"/>
      <c r="B37" s="208"/>
      <c r="C37" s="203">
        <v>17728700</v>
      </c>
      <c r="D37" s="203"/>
      <c r="E37" s="203"/>
      <c r="F37" s="204"/>
      <c r="G37" s="103"/>
      <c r="H37" s="104">
        <f>H33+H35</f>
        <v>17728700</v>
      </c>
      <c r="I37" s="105"/>
    </row>
    <row r="38" spans="1:9" s="6" customFormat="1" ht="15.95" customHeight="1" x14ac:dyDescent="0.15">
      <c r="A38" s="7" t="s">
        <v>33</v>
      </c>
      <c r="B38" s="7"/>
      <c r="C38" s="7"/>
      <c r="D38" s="7"/>
    </row>
    <row r="39" spans="1:9" s="6" customFormat="1" ht="15.95" customHeight="1" x14ac:dyDescent="0.15">
      <c r="A39" s="7"/>
      <c r="B39" s="7"/>
      <c r="C39" s="7"/>
      <c r="D39" s="7"/>
    </row>
    <row r="40" spans="1:9" s="6" customFormat="1" ht="15.95" customHeight="1" x14ac:dyDescent="0.15">
      <c r="A40" s="7"/>
      <c r="B40" s="7"/>
      <c r="C40" s="7"/>
      <c r="D40" s="7"/>
    </row>
    <row r="41" spans="1:9" s="6" customFormat="1" ht="15.95" customHeight="1" x14ac:dyDescent="0.15">
      <c r="A41" s="7"/>
      <c r="B41" s="7"/>
      <c r="C41" s="7"/>
      <c r="D41" s="7"/>
    </row>
    <row r="42" spans="1:9" s="6" customFormat="1" ht="15.95" customHeight="1" x14ac:dyDescent="0.15">
      <c r="A42" s="8"/>
      <c r="B42" s="7"/>
      <c r="C42" s="7"/>
      <c r="D42" s="7"/>
    </row>
    <row r="43" spans="1:9" s="6" customFormat="1" ht="15.95" customHeight="1" x14ac:dyDescent="0.15">
      <c r="A43" s="8"/>
      <c r="B43" s="7"/>
      <c r="C43" s="7"/>
      <c r="D43" s="7"/>
    </row>
    <row r="44" spans="1:9" s="6" customFormat="1" ht="15.95" customHeight="1" x14ac:dyDescent="0.15">
      <c r="A44" s="8"/>
      <c r="B44" s="7"/>
      <c r="C44" s="7"/>
      <c r="D44" s="7"/>
    </row>
    <row r="45" spans="1:9" s="6" customFormat="1" ht="15.95" customHeight="1" x14ac:dyDescent="0.15">
      <c r="A45" s="8"/>
      <c r="B45" s="7"/>
      <c r="C45" s="7"/>
      <c r="D45" s="7"/>
    </row>
    <row r="46" spans="1:9" s="6" customFormat="1" ht="15.95" customHeight="1" x14ac:dyDescent="0.15">
      <c r="A46" s="8"/>
      <c r="B46" s="7"/>
      <c r="C46" s="7"/>
      <c r="D46" s="7"/>
    </row>
    <row r="47" spans="1:9" s="1" customFormat="1" ht="15.95" customHeight="1" x14ac:dyDescent="0.15">
      <c r="A47" s="5"/>
      <c r="B47" s="4"/>
      <c r="C47" s="4"/>
      <c r="D47" s="4"/>
    </row>
    <row r="48" spans="1: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</sheetData>
  <mergeCells count="37">
    <mergeCell ref="A3:I3"/>
    <mergeCell ref="F13:F14"/>
    <mergeCell ref="G13:G14"/>
    <mergeCell ref="I13:I14"/>
    <mergeCell ref="A13:A14"/>
    <mergeCell ref="B13:B14"/>
    <mergeCell ref="C13:C14"/>
    <mergeCell ref="D13:D14"/>
    <mergeCell ref="C17:C18"/>
    <mergeCell ref="D17:D18"/>
    <mergeCell ref="A6:A7"/>
    <mergeCell ref="B6:B7"/>
    <mergeCell ref="C6:I6"/>
    <mergeCell ref="I20:I21"/>
    <mergeCell ref="A28:F29"/>
    <mergeCell ref="A30:B31"/>
    <mergeCell ref="C30:F31"/>
    <mergeCell ref="I17:I18"/>
    <mergeCell ref="G17:G18"/>
    <mergeCell ref="F17:F18"/>
    <mergeCell ref="A20:A21"/>
    <mergeCell ref="B20:B21"/>
    <mergeCell ref="C20:C21"/>
    <mergeCell ref="D20:D21"/>
    <mergeCell ref="F20:F21"/>
    <mergeCell ref="E20:E21"/>
    <mergeCell ref="G20:G21"/>
    <mergeCell ref="A17:A18"/>
    <mergeCell ref="B17:B18"/>
    <mergeCell ref="C32:F33"/>
    <mergeCell ref="A34:B35"/>
    <mergeCell ref="C35:F35"/>
    <mergeCell ref="A36:B37"/>
    <mergeCell ref="C37:F37"/>
    <mergeCell ref="C34:F34"/>
    <mergeCell ref="C36:F36"/>
    <mergeCell ref="A32:B33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scale="89" fitToHeight="1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9"/>
  <sheetViews>
    <sheetView view="pageBreakPreview" topLeftCell="A7" zoomScaleNormal="100" zoomScaleSheetLayoutView="100" workbookViewId="0">
      <selection activeCell="C24" sqref="C24:D24"/>
    </sheetView>
  </sheetViews>
  <sheetFormatPr defaultRowHeight="12" x14ac:dyDescent="0.15"/>
  <cols>
    <col min="1" max="1" width="10.625" style="2" customWidth="1"/>
    <col min="2" max="3" width="5.625" style="2" customWidth="1"/>
    <col min="4" max="4" width="10.625" style="2" customWidth="1"/>
    <col min="5" max="5" width="15.625" style="2" customWidth="1"/>
    <col min="6" max="7" width="5.625" style="2" customWidth="1"/>
    <col min="8" max="8" width="10.625" style="2" customWidth="1"/>
    <col min="9" max="9" width="15.625" style="2" customWidth="1"/>
    <col min="10" max="10" width="10.625" style="2" customWidth="1"/>
    <col min="11" max="16384" width="9" style="2"/>
  </cols>
  <sheetData>
    <row r="1" spans="1:10" ht="14.25" x14ac:dyDescent="0.15">
      <c r="A1" s="3" t="s">
        <v>239</v>
      </c>
      <c r="B1" s="3"/>
    </row>
    <row r="2" spans="1:10" s="6" customFormat="1" ht="15.95" customHeight="1" x14ac:dyDescent="0.15">
      <c r="A2" s="9"/>
      <c r="B2" s="9"/>
      <c r="C2" s="9"/>
      <c r="D2" s="9"/>
      <c r="E2" s="9"/>
      <c r="F2" s="9"/>
      <c r="G2" s="9"/>
    </row>
    <row r="3" spans="1:10" s="6" customFormat="1" ht="18" customHeight="1" x14ac:dyDescent="0.15">
      <c r="A3" s="172" t="s">
        <v>56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s="6" customFormat="1" ht="15.95" customHeight="1" x14ac:dyDescent="0.15">
      <c r="A4" s="7"/>
      <c r="B4" s="7"/>
      <c r="C4" s="7"/>
      <c r="D4" s="7"/>
      <c r="E4" s="7"/>
    </row>
    <row r="5" spans="1:10" s="15" customFormat="1" ht="15.95" customHeight="1" x14ac:dyDescent="0.15">
      <c r="A5" s="8"/>
      <c r="B5" s="8"/>
      <c r="C5" s="8"/>
      <c r="D5" s="8"/>
      <c r="E5" s="8"/>
      <c r="G5" s="16"/>
      <c r="J5" s="16" t="s">
        <v>18</v>
      </c>
    </row>
    <row r="6" spans="1:10" s="15" customFormat="1" ht="32.1" customHeight="1" x14ac:dyDescent="0.15">
      <c r="A6" s="236" t="s">
        <v>57</v>
      </c>
      <c r="B6" s="237"/>
      <c r="C6" s="241" t="s">
        <v>58</v>
      </c>
      <c r="D6" s="242"/>
      <c r="E6" s="242"/>
      <c r="F6" s="242"/>
      <c r="G6" s="242"/>
      <c r="H6" s="242"/>
      <c r="I6" s="242"/>
      <c r="J6" s="243"/>
    </row>
    <row r="7" spans="1:10" s="15" customFormat="1" ht="32.1" customHeight="1" x14ac:dyDescent="0.15">
      <c r="A7" s="238"/>
      <c r="B7" s="239"/>
      <c r="C7" s="244" t="s">
        <v>22</v>
      </c>
      <c r="D7" s="245"/>
      <c r="E7" s="21" t="s">
        <v>23</v>
      </c>
      <c r="F7" s="38" t="s">
        <v>24</v>
      </c>
      <c r="G7" s="38" t="s">
        <v>25</v>
      </c>
      <c r="H7" s="20" t="s">
        <v>26</v>
      </c>
      <c r="I7" s="20" t="s">
        <v>27</v>
      </c>
      <c r="J7" s="20" t="s">
        <v>7</v>
      </c>
    </row>
    <row r="8" spans="1:10" s="15" customFormat="1" ht="12" customHeight="1" x14ac:dyDescent="0.15">
      <c r="A8" s="230"/>
      <c r="B8" s="231"/>
      <c r="C8" s="246"/>
      <c r="D8" s="247"/>
      <c r="E8" s="26"/>
      <c r="F8" s="26"/>
      <c r="G8" s="25"/>
      <c r="H8" s="34" t="s">
        <v>8</v>
      </c>
      <c r="I8" s="34" t="s">
        <v>8</v>
      </c>
      <c r="J8" s="33"/>
    </row>
    <row r="9" spans="1:10" s="15" customFormat="1" ht="32.1" customHeight="1" x14ac:dyDescent="0.15">
      <c r="A9" s="232"/>
      <c r="B9" s="233"/>
      <c r="C9" s="248"/>
      <c r="D9" s="249"/>
      <c r="E9" s="22"/>
      <c r="F9" s="22"/>
      <c r="G9" s="166"/>
      <c r="H9" s="32"/>
      <c r="I9" s="32"/>
      <c r="J9" s="32"/>
    </row>
    <row r="10" spans="1:10" s="15" customFormat="1" ht="32.1" customHeight="1" x14ac:dyDescent="0.15">
      <c r="A10" s="234"/>
      <c r="B10" s="235"/>
      <c r="C10" s="250"/>
      <c r="D10" s="251"/>
      <c r="E10" s="17"/>
      <c r="F10" s="17"/>
      <c r="G10" s="166"/>
      <c r="H10" s="31"/>
      <c r="I10" s="31"/>
      <c r="J10" s="31"/>
    </row>
    <row r="11" spans="1:10" s="15" customFormat="1" ht="32.1" customHeight="1" x14ac:dyDescent="0.15">
      <c r="A11" s="234"/>
      <c r="B11" s="235"/>
      <c r="C11" s="250"/>
      <c r="D11" s="251"/>
      <c r="E11" s="17"/>
      <c r="F11" s="17"/>
      <c r="G11" s="166"/>
      <c r="H11" s="31"/>
      <c r="I11" s="31"/>
      <c r="J11" s="31"/>
    </row>
    <row r="12" spans="1:10" s="15" customFormat="1" ht="32.1" customHeight="1" x14ac:dyDescent="0.15">
      <c r="A12" s="228"/>
      <c r="B12" s="229"/>
      <c r="C12" s="240"/>
      <c r="D12" s="178"/>
      <c r="E12" s="17"/>
      <c r="F12" s="17"/>
      <c r="G12" s="166"/>
      <c r="H12" s="31"/>
      <c r="I12" s="31"/>
      <c r="J12" s="31"/>
    </row>
    <row r="13" spans="1:10" s="15" customFormat="1" ht="32.1" customHeight="1" x14ac:dyDescent="0.15">
      <c r="A13" s="228"/>
      <c r="B13" s="229"/>
      <c r="C13" s="240"/>
      <c r="D13" s="178"/>
      <c r="E13" s="17"/>
      <c r="F13" s="17"/>
      <c r="G13" s="166"/>
      <c r="H13" s="31"/>
      <c r="I13" s="31"/>
      <c r="J13" s="31"/>
    </row>
    <row r="14" spans="1:10" s="15" customFormat="1" ht="32.1" customHeight="1" x14ac:dyDescent="0.15">
      <c r="A14" s="228"/>
      <c r="B14" s="229"/>
      <c r="C14" s="240"/>
      <c r="D14" s="178"/>
      <c r="E14" s="17"/>
      <c r="F14" s="17"/>
      <c r="G14" s="166"/>
      <c r="H14" s="31"/>
      <c r="I14" s="31"/>
      <c r="J14" s="31"/>
    </row>
    <row r="15" spans="1:10" s="15" customFormat="1" ht="32.1" customHeight="1" x14ac:dyDescent="0.15">
      <c r="A15" s="228"/>
      <c r="B15" s="229"/>
      <c r="C15" s="240"/>
      <c r="D15" s="178"/>
      <c r="E15" s="17"/>
      <c r="F15" s="17"/>
      <c r="G15" s="166"/>
      <c r="H15" s="31"/>
      <c r="I15" s="31"/>
      <c r="J15" s="31"/>
    </row>
    <row r="16" spans="1:10" s="15" customFormat="1" ht="32.1" customHeight="1" x14ac:dyDescent="0.15">
      <c r="A16" s="228"/>
      <c r="B16" s="229"/>
      <c r="C16" s="240"/>
      <c r="D16" s="178"/>
      <c r="E16" s="17"/>
      <c r="F16" s="17"/>
      <c r="G16" s="166"/>
      <c r="H16" s="31"/>
      <c r="I16" s="31"/>
      <c r="J16" s="31"/>
    </row>
    <row r="17" spans="1:10" s="15" customFormat="1" ht="32.1" customHeight="1" x14ac:dyDescent="0.15">
      <c r="A17" s="228"/>
      <c r="B17" s="229"/>
      <c r="C17" s="240"/>
      <c r="D17" s="178"/>
      <c r="E17" s="17"/>
      <c r="F17" s="17"/>
      <c r="G17" s="166"/>
      <c r="H17" s="31"/>
      <c r="I17" s="31"/>
      <c r="J17" s="31"/>
    </row>
    <row r="18" spans="1:10" s="15" customFormat="1" ht="32.1" customHeight="1" x14ac:dyDescent="0.15">
      <c r="A18" s="228"/>
      <c r="B18" s="229"/>
      <c r="C18" s="240"/>
      <c r="D18" s="178"/>
      <c r="E18" s="17"/>
      <c r="F18" s="17"/>
      <c r="G18" s="166"/>
      <c r="H18" s="31"/>
      <c r="I18" s="31"/>
      <c r="J18" s="31"/>
    </row>
    <row r="19" spans="1:10" s="15" customFormat="1" ht="32.1" customHeight="1" x14ac:dyDescent="0.15">
      <c r="A19" s="228"/>
      <c r="B19" s="229"/>
      <c r="C19" s="240"/>
      <c r="D19" s="178"/>
      <c r="E19" s="17"/>
      <c r="F19" s="17"/>
      <c r="G19" s="166"/>
      <c r="H19" s="31"/>
      <c r="I19" s="31"/>
      <c r="J19" s="31"/>
    </row>
    <row r="20" spans="1:10" s="15" customFormat="1" ht="32.1" customHeight="1" x14ac:dyDescent="0.15">
      <c r="A20" s="228"/>
      <c r="B20" s="229"/>
      <c r="C20" s="240"/>
      <c r="D20" s="178"/>
      <c r="E20" s="17"/>
      <c r="F20" s="17"/>
      <c r="G20" s="166"/>
      <c r="H20" s="31"/>
      <c r="I20" s="31"/>
      <c r="J20" s="31"/>
    </row>
    <row r="21" spans="1:10" s="15" customFormat="1" ht="32.1" customHeight="1" x14ac:dyDescent="0.15">
      <c r="A21" s="228"/>
      <c r="B21" s="229"/>
      <c r="C21" s="240"/>
      <c r="D21" s="178"/>
      <c r="E21" s="17"/>
      <c r="F21" s="17"/>
      <c r="G21" s="166"/>
      <c r="H21" s="31"/>
      <c r="I21" s="31"/>
      <c r="J21" s="31"/>
    </row>
    <row r="22" spans="1:10" s="15" customFormat="1" ht="32.1" customHeight="1" x14ac:dyDescent="0.15">
      <c r="A22" s="228"/>
      <c r="B22" s="229"/>
      <c r="C22" s="240"/>
      <c r="D22" s="178"/>
      <c r="E22" s="17"/>
      <c r="F22" s="17"/>
      <c r="G22" s="166"/>
      <c r="H22" s="31"/>
      <c r="I22" s="31"/>
      <c r="J22" s="31"/>
    </row>
    <row r="23" spans="1:10" s="15" customFormat="1" ht="32.1" customHeight="1" x14ac:dyDescent="0.15">
      <c r="A23" s="228"/>
      <c r="B23" s="229"/>
      <c r="C23" s="240"/>
      <c r="D23" s="178"/>
      <c r="E23" s="17"/>
      <c r="F23" s="17"/>
      <c r="G23" s="166"/>
      <c r="H23" s="31"/>
      <c r="I23" s="31"/>
      <c r="J23" s="31"/>
    </row>
    <row r="24" spans="1:10" s="15" customFormat="1" ht="32.1" customHeight="1" x14ac:dyDescent="0.15">
      <c r="A24" s="228"/>
      <c r="B24" s="229"/>
      <c r="C24" s="240"/>
      <c r="D24" s="178"/>
      <c r="E24" s="17"/>
      <c r="F24" s="17"/>
      <c r="G24" s="166"/>
      <c r="H24" s="31"/>
      <c r="I24" s="31"/>
      <c r="J24" s="31"/>
    </row>
    <row r="25" spans="1:10" s="15" customFormat="1" ht="32.1" customHeight="1" x14ac:dyDescent="0.15">
      <c r="A25" s="190" t="s">
        <v>32</v>
      </c>
      <c r="B25" s="191"/>
      <c r="C25" s="191"/>
      <c r="D25" s="191"/>
      <c r="E25" s="191"/>
      <c r="F25" s="191"/>
      <c r="G25" s="192"/>
      <c r="H25" s="40"/>
      <c r="I25" s="41"/>
      <c r="J25" s="42"/>
    </row>
    <row r="26" spans="1:10" s="15" customFormat="1" ht="32.1" customHeight="1" x14ac:dyDescent="0.15">
      <c r="A26" s="179" t="s">
        <v>29</v>
      </c>
      <c r="B26" s="180"/>
      <c r="C26" s="180"/>
      <c r="D26" s="175"/>
      <c r="E26" s="175"/>
      <c r="F26" s="175"/>
      <c r="G26" s="176"/>
      <c r="H26" s="40"/>
      <c r="I26" s="41"/>
      <c r="J26" s="42"/>
    </row>
    <row r="27" spans="1:10" s="15" customFormat="1" ht="32.1" customHeight="1" x14ac:dyDescent="0.15">
      <c r="A27" s="181" t="s">
        <v>30</v>
      </c>
      <c r="B27" s="182"/>
      <c r="C27" s="182"/>
      <c r="D27" s="175"/>
      <c r="E27" s="175"/>
      <c r="F27" s="175"/>
      <c r="G27" s="176"/>
      <c r="H27" s="40"/>
      <c r="I27" s="41"/>
      <c r="J27" s="42"/>
    </row>
    <row r="28" spans="1:10" s="15" customFormat="1" ht="32.1" customHeight="1" x14ac:dyDescent="0.15">
      <c r="A28" s="181" t="s">
        <v>150</v>
      </c>
      <c r="B28" s="182"/>
      <c r="C28" s="182"/>
      <c r="D28" s="177"/>
      <c r="E28" s="177"/>
      <c r="F28" s="177"/>
      <c r="G28" s="178"/>
      <c r="H28" s="40"/>
      <c r="I28" s="41"/>
      <c r="J28" s="42"/>
    </row>
    <row r="29" spans="1:10" s="15" customFormat="1" ht="32.1" customHeight="1" x14ac:dyDescent="0.15">
      <c r="A29" s="173" t="s">
        <v>31</v>
      </c>
      <c r="B29" s="174"/>
      <c r="C29" s="174"/>
      <c r="D29" s="175"/>
      <c r="E29" s="175"/>
      <c r="F29" s="175"/>
      <c r="G29" s="176"/>
      <c r="H29" s="40"/>
      <c r="I29" s="41"/>
      <c r="J29" s="42"/>
    </row>
    <row r="30" spans="1:10" s="6" customFormat="1" ht="15.95" customHeight="1" x14ac:dyDescent="0.15">
      <c r="A30" s="7"/>
      <c r="B30" s="7"/>
      <c r="C30" s="7"/>
      <c r="D30" s="7"/>
      <c r="E30" s="7"/>
    </row>
    <row r="31" spans="1:10" s="6" customFormat="1" ht="15.95" customHeight="1" x14ac:dyDescent="0.15">
      <c r="A31" s="7"/>
      <c r="B31" s="7"/>
      <c r="C31" s="7"/>
      <c r="D31" s="7"/>
      <c r="E31" s="7"/>
    </row>
    <row r="32" spans="1:10" s="6" customFormat="1" ht="15.95" customHeight="1" x14ac:dyDescent="0.15">
      <c r="A32" s="7"/>
      <c r="B32" s="7"/>
      <c r="C32" s="7"/>
      <c r="D32" s="7"/>
      <c r="E32" s="7"/>
    </row>
    <row r="33" spans="1:5" s="6" customFormat="1" ht="15.95" customHeight="1" x14ac:dyDescent="0.15">
      <c r="A33" s="7"/>
      <c r="B33" s="7"/>
      <c r="C33" s="7"/>
      <c r="D33" s="7"/>
      <c r="E33" s="7"/>
    </row>
    <row r="34" spans="1:5" s="6" customFormat="1" ht="15.95" customHeight="1" x14ac:dyDescent="0.15">
      <c r="A34" s="8"/>
      <c r="B34" s="8"/>
      <c r="C34" s="7"/>
      <c r="D34" s="7"/>
      <c r="E34" s="7"/>
    </row>
    <row r="35" spans="1:5" s="6" customFormat="1" ht="15.95" customHeight="1" x14ac:dyDescent="0.15">
      <c r="A35" s="8"/>
      <c r="B35" s="8"/>
      <c r="C35" s="7"/>
      <c r="D35" s="7"/>
      <c r="E35" s="7"/>
    </row>
    <row r="36" spans="1:5" s="6" customFormat="1" ht="15.95" customHeight="1" x14ac:dyDescent="0.15">
      <c r="A36" s="8"/>
      <c r="B36" s="8"/>
      <c r="C36" s="7"/>
      <c r="D36" s="7"/>
      <c r="E36" s="7"/>
    </row>
    <row r="37" spans="1:5" s="6" customFormat="1" ht="15.95" customHeight="1" x14ac:dyDescent="0.15">
      <c r="A37" s="8"/>
      <c r="B37" s="8"/>
      <c r="C37" s="7"/>
      <c r="D37" s="7"/>
      <c r="E37" s="7"/>
    </row>
    <row r="38" spans="1:5" s="6" customFormat="1" ht="15.95" customHeight="1" x14ac:dyDescent="0.15">
      <c r="A38" s="8"/>
      <c r="B38" s="8"/>
      <c r="C38" s="7"/>
      <c r="D38" s="7"/>
      <c r="E38" s="7"/>
    </row>
    <row r="39" spans="1:5" s="1" customFormat="1" ht="15.95" customHeight="1" x14ac:dyDescent="0.15">
      <c r="A39" s="5"/>
      <c r="B39" s="5"/>
      <c r="C39" s="4"/>
      <c r="D39" s="4"/>
      <c r="E39" s="4"/>
    </row>
    <row r="40" spans="1:5" ht="15.95" customHeight="1" x14ac:dyDescent="0.15"/>
    <row r="41" spans="1:5" ht="15.95" customHeight="1" x14ac:dyDescent="0.15"/>
    <row r="42" spans="1:5" ht="15.95" customHeight="1" x14ac:dyDescent="0.15"/>
    <row r="43" spans="1:5" ht="15.95" customHeight="1" x14ac:dyDescent="0.15"/>
    <row r="44" spans="1:5" ht="15.95" customHeight="1" x14ac:dyDescent="0.15"/>
    <row r="45" spans="1:5" ht="15.95" customHeight="1" x14ac:dyDescent="0.15"/>
    <row r="46" spans="1:5" ht="15.95" customHeight="1" x14ac:dyDescent="0.15"/>
    <row r="47" spans="1:5" ht="15.95" customHeight="1" x14ac:dyDescent="0.15"/>
    <row r="48" spans="1:5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</sheetData>
  <mergeCells count="47">
    <mergeCell ref="C24:D24"/>
    <mergeCell ref="C18:D18"/>
    <mergeCell ref="C19:D19"/>
    <mergeCell ref="C20:D20"/>
    <mergeCell ref="C21:D21"/>
    <mergeCell ref="A23:B23"/>
    <mergeCell ref="A24:B24"/>
    <mergeCell ref="C17:D17"/>
    <mergeCell ref="C6:J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22:D22"/>
    <mergeCell ref="C23:D23"/>
    <mergeCell ref="A16:B16"/>
    <mergeCell ref="A17:B17"/>
    <mergeCell ref="A20:B20"/>
    <mergeCell ref="A21:B21"/>
    <mergeCell ref="A22:B22"/>
    <mergeCell ref="A12:B12"/>
    <mergeCell ref="A13:B13"/>
    <mergeCell ref="A6:B7"/>
    <mergeCell ref="A14:B14"/>
    <mergeCell ref="A15:B15"/>
    <mergeCell ref="A3:J3"/>
    <mergeCell ref="A29:C29"/>
    <mergeCell ref="D26:G26"/>
    <mergeCell ref="D27:G27"/>
    <mergeCell ref="D28:G28"/>
    <mergeCell ref="D29:G29"/>
    <mergeCell ref="A26:C26"/>
    <mergeCell ref="A27:C27"/>
    <mergeCell ref="A28:C28"/>
    <mergeCell ref="A25:G25"/>
    <mergeCell ref="A18:B18"/>
    <mergeCell ref="A19:B19"/>
    <mergeCell ref="A8:B8"/>
    <mergeCell ref="A9:B9"/>
    <mergeCell ref="A10:B10"/>
    <mergeCell ref="A11:B11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scale="92" fitToHeight="1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69"/>
  <sheetViews>
    <sheetView view="pageBreakPreview" topLeftCell="A13" zoomScaleNormal="100" zoomScaleSheetLayoutView="100" workbookViewId="0">
      <selection activeCell="I30" sqref="I30"/>
    </sheetView>
  </sheetViews>
  <sheetFormatPr defaultRowHeight="12" x14ac:dyDescent="0.15"/>
  <cols>
    <col min="1" max="1" width="10.625" style="2" customWidth="1"/>
    <col min="2" max="3" width="5.625" style="2" customWidth="1"/>
    <col min="4" max="4" width="10.625" style="2" customWidth="1"/>
    <col min="5" max="5" width="15.625" style="2" customWidth="1"/>
    <col min="6" max="6" width="5.625" style="2" customWidth="1"/>
    <col min="7" max="7" width="5.625" style="54" customWidth="1"/>
    <col min="8" max="8" width="10.625" style="50" customWidth="1"/>
    <col min="9" max="9" width="15.625" style="50" customWidth="1"/>
    <col min="10" max="10" width="10.625" style="2" customWidth="1"/>
    <col min="11" max="16384" width="9" style="2"/>
  </cols>
  <sheetData>
    <row r="1" spans="1:10" ht="14.25" x14ac:dyDescent="0.15">
      <c r="A1" s="3" t="s">
        <v>239</v>
      </c>
      <c r="B1" s="3"/>
      <c r="F1" s="112" t="s">
        <v>194</v>
      </c>
    </row>
    <row r="2" spans="1:10" s="6" customFormat="1" ht="15.95" customHeight="1" x14ac:dyDescent="0.15">
      <c r="A2" s="9"/>
      <c r="B2" s="9"/>
      <c r="C2" s="9"/>
      <c r="D2" s="9"/>
      <c r="E2" s="9"/>
      <c r="F2" s="9"/>
      <c r="G2" s="55"/>
      <c r="H2" s="51"/>
      <c r="I2" s="51"/>
    </row>
    <row r="3" spans="1:10" s="6" customFormat="1" ht="18" customHeight="1" x14ac:dyDescent="0.15">
      <c r="A3" s="172" t="s">
        <v>56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s="6" customFormat="1" ht="15.95" customHeight="1" x14ac:dyDescent="0.15">
      <c r="A4" s="7"/>
      <c r="B4" s="7"/>
      <c r="C4" s="7"/>
      <c r="D4" s="7"/>
      <c r="E4" s="7"/>
      <c r="G4" s="54"/>
      <c r="H4" s="51"/>
      <c r="I4" s="51"/>
    </row>
    <row r="5" spans="1:10" s="15" customFormat="1" ht="15.95" customHeight="1" x14ac:dyDescent="0.15">
      <c r="A5" s="8"/>
      <c r="B5" s="8"/>
      <c r="C5" s="8"/>
      <c r="D5" s="8"/>
      <c r="E5" s="8"/>
      <c r="G5" s="56"/>
      <c r="H5" s="52"/>
      <c r="I5" s="52"/>
      <c r="J5" s="16" t="s">
        <v>197</v>
      </c>
    </row>
    <row r="6" spans="1:10" s="15" customFormat="1" ht="32.1" customHeight="1" x14ac:dyDescent="0.15">
      <c r="A6" s="236" t="s">
        <v>57</v>
      </c>
      <c r="B6" s="237"/>
      <c r="C6" s="241" t="s">
        <v>58</v>
      </c>
      <c r="D6" s="242"/>
      <c r="E6" s="242"/>
      <c r="F6" s="242"/>
      <c r="G6" s="242"/>
      <c r="H6" s="242"/>
      <c r="I6" s="242"/>
      <c r="J6" s="243"/>
    </row>
    <row r="7" spans="1:10" s="15" customFormat="1" ht="32.1" customHeight="1" x14ac:dyDescent="0.15">
      <c r="A7" s="238"/>
      <c r="B7" s="239"/>
      <c r="C7" s="244" t="s">
        <v>22</v>
      </c>
      <c r="D7" s="245"/>
      <c r="E7" s="21" t="s">
        <v>23</v>
      </c>
      <c r="F7" s="38" t="s">
        <v>24</v>
      </c>
      <c r="G7" s="57" t="s">
        <v>25</v>
      </c>
      <c r="H7" s="21" t="s">
        <v>26</v>
      </c>
      <c r="I7" s="21" t="s">
        <v>27</v>
      </c>
      <c r="J7" s="20" t="s">
        <v>7</v>
      </c>
    </row>
    <row r="8" spans="1:10" s="15" customFormat="1" ht="12" customHeight="1" x14ac:dyDescent="0.15">
      <c r="A8" s="230"/>
      <c r="B8" s="231"/>
      <c r="C8" s="246"/>
      <c r="D8" s="247"/>
      <c r="E8" s="26"/>
      <c r="F8" s="26"/>
      <c r="G8" s="28"/>
      <c r="H8" s="26" t="s">
        <v>8</v>
      </c>
      <c r="I8" s="26" t="s">
        <v>8</v>
      </c>
      <c r="J8" s="33"/>
    </row>
    <row r="9" spans="1:10" s="15" customFormat="1" ht="32.1" customHeight="1" x14ac:dyDescent="0.15">
      <c r="A9" s="258" t="s">
        <v>59</v>
      </c>
      <c r="B9" s="259"/>
      <c r="C9" s="252" t="s">
        <v>60</v>
      </c>
      <c r="D9" s="253"/>
      <c r="E9" s="128" t="s">
        <v>61</v>
      </c>
      <c r="F9" s="128">
        <v>70</v>
      </c>
      <c r="G9" s="126" t="s">
        <v>62</v>
      </c>
      <c r="H9" s="128">
        <v>15000</v>
      </c>
      <c r="I9" s="128">
        <v>1050000</v>
      </c>
      <c r="J9" s="144" t="s">
        <v>63</v>
      </c>
    </row>
    <row r="10" spans="1:10" s="15" customFormat="1" ht="32.1" customHeight="1" x14ac:dyDescent="0.15">
      <c r="A10" s="260" t="s">
        <v>64</v>
      </c>
      <c r="B10" s="261"/>
      <c r="C10" s="254" t="s">
        <v>65</v>
      </c>
      <c r="D10" s="255"/>
      <c r="E10" s="132" t="s">
        <v>198</v>
      </c>
      <c r="F10" s="132">
        <v>1</v>
      </c>
      <c r="G10" s="130" t="s">
        <v>66</v>
      </c>
      <c r="H10" s="132">
        <v>130000</v>
      </c>
      <c r="I10" s="132">
        <v>130000</v>
      </c>
      <c r="J10" s="145" t="s">
        <v>199</v>
      </c>
    </row>
    <row r="11" spans="1:10" s="15" customFormat="1" ht="32.1" customHeight="1" x14ac:dyDescent="0.15">
      <c r="A11" s="260" t="s">
        <v>67</v>
      </c>
      <c r="B11" s="261"/>
      <c r="C11" s="254" t="s">
        <v>68</v>
      </c>
      <c r="D11" s="255"/>
      <c r="E11" s="133" t="s">
        <v>69</v>
      </c>
      <c r="F11" s="132">
        <v>66</v>
      </c>
      <c r="G11" s="130" t="s">
        <v>200</v>
      </c>
      <c r="H11" s="132">
        <v>34500</v>
      </c>
      <c r="I11" s="132">
        <v>2277000</v>
      </c>
      <c r="J11" s="145" t="s">
        <v>201</v>
      </c>
    </row>
    <row r="12" spans="1:10" s="15" customFormat="1" ht="32.1" customHeight="1" x14ac:dyDescent="0.15">
      <c r="A12" s="262" t="s">
        <v>202</v>
      </c>
      <c r="B12" s="263"/>
      <c r="C12" s="254" t="s">
        <v>68</v>
      </c>
      <c r="D12" s="255"/>
      <c r="E12" s="132" t="s">
        <v>203</v>
      </c>
      <c r="F12" s="132">
        <v>1</v>
      </c>
      <c r="G12" s="130" t="s">
        <v>66</v>
      </c>
      <c r="H12" s="132">
        <v>1434000</v>
      </c>
      <c r="I12" s="132">
        <v>1434000</v>
      </c>
      <c r="J12" s="145" t="s">
        <v>204</v>
      </c>
    </row>
    <row r="13" spans="1:10" s="15" customFormat="1" ht="32.1" customHeight="1" x14ac:dyDescent="0.15">
      <c r="A13" s="264"/>
      <c r="B13" s="265"/>
      <c r="C13" s="256"/>
      <c r="D13" s="257"/>
      <c r="E13" s="132"/>
      <c r="F13" s="132"/>
      <c r="G13" s="130"/>
      <c r="H13" s="132"/>
      <c r="I13" s="132"/>
      <c r="J13" s="139"/>
    </row>
    <row r="14" spans="1:10" s="15" customFormat="1" ht="32.1" customHeight="1" x14ac:dyDescent="0.15">
      <c r="A14" s="264"/>
      <c r="B14" s="265"/>
      <c r="C14" s="254" t="s">
        <v>170</v>
      </c>
      <c r="D14" s="255"/>
      <c r="E14" s="132"/>
      <c r="F14" s="132"/>
      <c r="G14" s="130"/>
      <c r="H14" s="132"/>
      <c r="I14" s="132">
        <f>SUM(I9:I12)</f>
        <v>4891000</v>
      </c>
      <c r="J14" s="139"/>
    </row>
    <row r="15" spans="1:10" s="15" customFormat="1" ht="32.1" customHeight="1" x14ac:dyDescent="0.15">
      <c r="A15" s="228"/>
      <c r="B15" s="229"/>
      <c r="C15" s="240"/>
      <c r="D15" s="178"/>
      <c r="E15" s="17"/>
      <c r="F15" s="17"/>
      <c r="G15" s="18"/>
      <c r="H15" s="17"/>
      <c r="I15" s="17"/>
      <c r="J15" s="31"/>
    </row>
    <row r="16" spans="1:10" s="15" customFormat="1" ht="32.1" customHeight="1" x14ac:dyDescent="0.15">
      <c r="A16" s="228"/>
      <c r="B16" s="229"/>
      <c r="C16" s="240"/>
      <c r="D16" s="178"/>
      <c r="E16" s="17"/>
      <c r="F16" s="17"/>
      <c r="G16" s="18"/>
      <c r="H16" s="17"/>
      <c r="I16" s="17"/>
      <c r="J16" s="31"/>
    </row>
    <row r="17" spans="1:10" s="15" customFormat="1" ht="32.1" customHeight="1" x14ac:dyDescent="0.15">
      <c r="A17" s="228"/>
      <c r="B17" s="229"/>
      <c r="C17" s="240"/>
      <c r="D17" s="178"/>
      <c r="E17" s="17"/>
      <c r="F17" s="17"/>
      <c r="G17" s="18"/>
      <c r="H17" s="17"/>
      <c r="I17" s="17"/>
      <c r="J17" s="31"/>
    </row>
    <row r="18" spans="1:10" s="15" customFormat="1" ht="32.1" customHeight="1" x14ac:dyDescent="0.15">
      <c r="A18" s="228"/>
      <c r="B18" s="229"/>
      <c r="C18" s="240"/>
      <c r="D18" s="178"/>
      <c r="E18" s="17"/>
      <c r="F18" s="17"/>
      <c r="G18" s="18"/>
      <c r="H18" s="17"/>
      <c r="I18" s="17"/>
      <c r="J18" s="31"/>
    </row>
    <row r="19" spans="1:10" s="15" customFormat="1" ht="32.1" customHeight="1" x14ac:dyDescent="0.15">
      <c r="A19" s="228"/>
      <c r="B19" s="229"/>
      <c r="C19" s="240"/>
      <c r="D19" s="178"/>
      <c r="E19" s="17"/>
      <c r="F19" s="17"/>
      <c r="G19" s="18"/>
      <c r="H19" s="17"/>
      <c r="I19" s="17"/>
      <c r="J19" s="31"/>
    </row>
    <row r="20" spans="1:10" s="15" customFormat="1" ht="32.1" customHeight="1" x14ac:dyDescent="0.15">
      <c r="A20" s="228"/>
      <c r="B20" s="229"/>
      <c r="C20" s="240"/>
      <c r="D20" s="178"/>
      <c r="E20" s="17"/>
      <c r="F20" s="17"/>
      <c r="G20" s="18"/>
      <c r="H20" s="17"/>
      <c r="I20" s="17"/>
      <c r="J20" s="31"/>
    </row>
    <row r="21" spans="1:10" s="15" customFormat="1" ht="32.1" customHeight="1" x14ac:dyDescent="0.15">
      <c r="A21" s="228"/>
      <c r="B21" s="229"/>
      <c r="C21" s="240"/>
      <c r="D21" s="178"/>
      <c r="E21" s="17"/>
      <c r="F21" s="17"/>
      <c r="G21" s="18"/>
      <c r="H21" s="17"/>
      <c r="I21" s="17"/>
      <c r="J21" s="31"/>
    </row>
    <row r="22" spans="1:10" s="15" customFormat="1" ht="32.1" customHeight="1" x14ac:dyDescent="0.15">
      <c r="A22" s="228"/>
      <c r="B22" s="229"/>
      <c r="C22" s="240"/>
      <c r="D22" s="178"/>
      <c r="E22" s="17"/>
      <c r="F22" s="17"/>
      <c r="G22" s="18"/>
      <c r="H22" s="17"/>
      <c r="I22" s="17"/>
      <c r="J22" s="31"/>
    </row>
    <row r="23" spans="1:10" s="15" customFormat="1" ht="32.1" customHeight="1" x14ac:dyDescent="0.15">
      <c r="A23" s="228"/>
      <c r="B23" s="229"/>
      <c r="C23" s="240"/>
      <c r="D23" s="178"/>
      <c r="E23" s="17"/>
      <c r="F23" s="17"/>
      <c r="G23" s="18"/>
      <c r="H23" s="17"/>
      <c r="I23" s="17"/>
      <c r="J23" s="31"/>
    </row>
    <row r="24" spans="1:10" s="15" customFormat="1" ht="32.1" customHeight="1" x14ac:dyDescent="0.15">
      <c r="A24" s="228"/>
      <c r="B24" s="229"/>
      <c r="C24" s="240"/>
      <c r="D24" s="178"/>
      <c r="E24" s="17"/>
      <c r="F24" s="17"/>
      <c r="G24" s="18"/>
      <c r="H24" s="17"/>
      <c r="I24" s="17"/>
      <c r="J24" s="31"/>
    </row>
    <row r="25" spans="1:10" s="15" customFormat="1" ht="32.1" customHeight="1" x14ac:dyDescent="0.15">
      <c r="A25" s="190" t="s">
        <v>32</v>
      </c>
      <c r="B25" s="191"/>
      <c r="C25" s="191"/>
      <c r="D25" s="191"/>
      <c r="E25" s="191"/>
      <c r="F25" s="191"/>
      <c r="G25" s="192"/>
      <c r="H25" s="44"/>
      <c r="I25" s="143">
        <v>4891000</v>
      </c>
      <c r="J25" s="42"/>
    </row>
    <row r="26" spans="1:10" s="15" customFormat="1" ht="32.1" customHeight="1" x14ac:dyDescent="0.15">
      <c r="A26" s="179" t="s">
        <v>29</v>
      </c>
      <c r="B26" s="180"/>
      <c r="C26" s="180"/>
      <c r="D26" s="193" t="s">
        <v>205</v>
      </c>
      <c r="E26" s="193"/>
      <c r="F26" s="193"/>
      <c r="G26" s="194"/>
      <c r="H26" s="44"/>
      <c r="I26" s="143">
        <v>733000</v>
      </c>
      <c r="J26" s="42"/>
    </row>
    <row r="27" spans="1:10" s="15" customFormat="1" ht="32.1" customHeight="1" x14ac:dyDescent="0.15">
      <c r="A27" s="181" t="s">
        <v>30</v>
      </c>
      <c r="B27" s="182"/>
      <c r="C27" s="182"/>
      <c r="D27" s="193" t="s">
        <v>206</v>
      </c>
      <c r="E27" s="193"/>
      <c r="F27" s="193"/>
      <c r="G27" s="194"/>
      <c r="H27" s="44"/>
      <c r="I27" s="143">
        <v>5624000</v>
      </c>
      <c r="J27" s="42"/>
    </row>
    <row r="28" spans="1:10" s="15" customFormat="1" ht="32.1" customHeight="1" x14ac:dyDescent="0.15">
      <c r="A28" s="181" t="s">
        <v>150</v>
      </c>
      <c r="B28" s="182"/>
      <c r="C28" s="182"/>
      <c r="D28" s="193" t="s">
        <v>252</v>
      </c>
      <c r="E28" s="193"/>
      <c r="F28" s="193"/>
      <c r="G28" s="194"/>
      <c r="H28" s="44"/>
      <c r="I28" s="143">
        <v>562400</v>
      </c>
      <c r="J28" s="42"/>
    </row>
    <row r="29" spans="1:10" s="15" customFormat="1" ht="32.1" customHeight="1" x14ac:dyDescent="0.15">
      <c r="A29" s="173" t="s">
        <v>31</v>
      </c>
      <c r="B29" s="174"/>
      <c r="C29" s="174"/>
      <c r="D29" s="193">
        <f>SUM(I27:I28)</f>
        <v>6186400</v>
      </c>
      <c r="E29" s="193"/>
      <c r="F29" s="193"/>
      <c r="G29" s="194"/>
      <c r="H29" s="44"/>
      <c r="I29" s="143">
        <f>I27+I28</f>
        <v>6186400</v>
      </c>
      <c r="J29" s="42"/>
    </row>
    <row r="30" spans="1:10" s="6" customFormat="1" ht="15.95" customHeight="1" x14ac:dyDescent="0.15">
      <c r="A30" s="7"/>
      <c r="B30" s="7"/>
      <c r="C30" s="7"/>
      <c r="D30" s="7"/>
      <c r="E30" s="7"/>
      <c r="G30" s="54"/>
      <c r="H30" s="51"/>
      <c r="I30" s="51"/>
    </row>
    <row r="31" spans="1:10" s="6" customFormat="1" ht="15.95" customHeight="1" x14ac:dyDescent="0.15">
      <c r="A31" s="7"/>
      <c r="B31" s="7"/>
      <c r="C31" s="7"/>
      <c r="D31" s="7"/>
      <c r="E31" s="7"/>
      <c r="G31" s="54"/>
      <c r="H31" s="51"/>
      <c r="I31" s="51"/>
    </row>
    <row r="32" spans="1:10" s="6" customFormat="1" ht="15.95" customHeight="1" x14ac:dyDescent="0.15">
      <c r="A32" s="7"/>
      <c r="B32" s="7"/>
      <c r="C32" s="7"/>
      <c r="D32" s="7"/>
      <c r="E32" s="7"/>
      <c r="G32" s="54"/>
      <c r="H32" s="51"/>
      <c r="I32" s="51"/>
    </row>
    <row r="33" spans="1:9" s="6" customFormat="1" ht="15.95" customHeight="1" x14ac:dyDescent="0.15">
      <c r="A33" s="7"/>
      <c r="B33" s="7"/>
      <c r="C33" s="7"/>
      <c r="D33" s="7"/>
      <c r="E33" s="7"/>
      <c r="G33" s="54"/>
      <c r="H33" s="51"/>
      <c r="I33" s="51"/>
    </row>
    <row r="34" spans="1:9" s="6" customFormat="1" ht="15.95" customHeight="1" x14ac:dyDescent="0.15">
      <c r="A34" s="8"/>
      <c r="B34" s="8"/>
      <c r="C34" s="7"/>
      <c r="D34" s="7"/>
      <c r="E34" s="7"/>
      <c r="G34" s="54"/>
      <c r="H34" s="51"/>
      <c r="I34" s="51"/>
    </row>
    <row r="35" spans="1:9" s="6" customFormat="1" ht="15.95" customHeight="1" x14ac:dyDescent="0.15">
      <c r="A35" s="8"/>
      <c r="B35" s="8"/>
      <c r="C35" s="7"/>
      <c r="D35" s="7"/>
      <c r="E35" s="7"/>
      <c r="G35" s="54"/>
      <c r="H35" s="51"/>
      <c r="I35" s="51"/>
    </row>
    <row r="36" spans="1:9" s="6" customFormat="1" ht="15.95" customHeight="1" x14ac:dyDescent="0.15">
      <c r="A36" s="8"/>
      <c r="B36" s="8"/>
      <c r="C36" s="7"/>
      <c r="D36" s="7"/>
      <c r="E36" s="7"/>
      <c r="G36" s="54"/>
      <c r="H36" s="51"/>
      <c r="I36" s="51"/>
    </row>
    <row r="37" spans="1:9" s="6" customFormat="1" ht="15.95" customHeight="1" x14ac:dyDescent="0.15">
      <c r="A37" s="8"/>
      <c r="B37" s="8"/>
      <c r="C37" s="7"/>
      <c r="D37" s="7"/>
      <c r="E37" s="7"/>
      <c r="G37" s="54"/>
      <c r="H37" s="51"/>
      <c r="I37" s="51"/>
    </row>
    <row r="38" spans="1:9" s="6" customFormat="1" ht="15.95" customHeight="1" x14ac:dyDescent="0.15">
      <c r="A38" s="8"/>
      <c r="B38" s="8"/>
      <c r="C38" s="7"/>
      <c r="D38" s="7"/>
      <c r="E38" s="7"/>
      <c r="G38" s="54"/>
      <c r="H38" s="51"/>
      <c r="I38" s="51"/>
    </row>
    <row r="39" spans="1:9" s="1" customFormat="1" ht="15.95" customHeight="1" x14ac:dyDescent="0.15">
      <c r="A39" s="5"/>
      <c r="B39" s="5"/>
      <c r="C39" s="4"/>
      <c r="D39" s="4"/>
      <c r="E39" s="4"/>
      <c r="G39" s="56"/>
      <c r="H39" s="53"/>
      <c r="I39" s="53"/>
    </row>
    <row r="40" spans="1:9" ht="15.95" customHeight="1" x14ac:dyDescent="0.15"/>
    <row r="41" spans="1:9" ht="15.95" customHeight="1" x14ac:dyDescent="0.15"/>
    <row r="42" spans="1:9" ht="15.95" customHeight="1" x14ac:dyDescent="0.15"/>
    <row r="43" spans="1:9" ht="15.95" customHeight="1" x14ac:dyDescent="0.15"/>
    <row r="44" spans="1:9" ht="15.95" customHeight="1" x14ac:dyDescent="0.15"/>
    <row r="45" spans="1:9" ht="15.95" customHeight="1" x14ac:dyDescent="0.15"/>
    <row r="46" spans="1:9" ht="15.95" customHeight="1" x14ac:dyDescent="0.15"/>
    <row r="47" spans="1:9" ht="15.95" customHeight="1" x14ac:dyDescent="0.15"/>
    <row r="48" spans="1:9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</sheetData>
  <mergeCells count="47">
    <mergeCell ref="A26:C26"/>
    <mergeCell ref="A27:C27"/>
    <mergeCell ref="A28:C28"/>
    <mergeCell ref="A25:G25"/>
    <mergeCell ref="A8:B8"/>
    <mergeCell ref="A9:B9"/>
    <mergeCell ref="A10:B10"/>
    <mergeCell ref="A11:B11"/>
    <mergeCell ref="A20:B20"/>
    <mergeCell ref="A21:B21"/>
    <mergeCell ref="A12:B12"/>
    <mergeCell ref="A13:B13"/>
    <mergeCell ref="A14:B14"/>
    <mergeCell ref="A15:B15"/>
    <mergeCell ref="C14:D14"/>
    <mergeCell ref="C15:D15"/>
    <mergeCell ref="A3:J3"/>
    <mergeCell ref="A29:C29"/>
    <mergeCell ref="D26:G26"/>
    <mergeCell ref="D27:G27"/>
    <mergeCell ref="D28:G28"/>
    <mergeCell ref="D29:G29"/>
    <mergeCell ref="A22:B22"/>
    <mergeCell ref="A23:B23"/>
    <mergeCell ref="A16:B16"/>
    <mergeCell ref="A17:B17"/>
    <mergeCell ref="A18:B18"/>
    <mergeCell ref="A19:B19"/>
    <mergeCell ref="C10:D10"/>
    <mergeCell ref="C11:D11"/>
    <mergeCell ref="C12:D12"/>
    <mergeCell ref="C13:D13"/>
    <mergeCell ref="C16:D16"/>
    <mergeCell ref="C17:D17"/>
    <mergeCell ref="A24:B24"/>
    <mergeCell ref="A6:B7"/>
    <mergeCell ref="C6:J6"/>
    <mergeCell ref="C7:D7"/>
    <mergeCell ref="C8:D8"/>
    <mergeCell ref="C9:D9"/>
    <mergeCell ref="C22:D22"/>
    <mergeCell ref="C23:D23"/>
    <mergeCell ref="C24:D24"/>
    <mergeCell ref="C18:D18"/>
    <mergeCell ref="C19:D19"/>
    <mergeCell ref="C20:D20"/>
    <mergeCell ref="C21:D21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scale="92" fitToHeight="1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88"/>
  <sheetViews>
    <sheetView view="pageBreakPreview" zoomScale="60" zoomScaleNormal="100" workbookViewId="0">
      <selection activeCell="B7" sqref="B7:G7"/>
    </sheetView>
  </sheetViews>
  <sheetFormatPr defaultRowHeight="14.25" x14ac:dyDescent="0.15"/>
  <cols>
    <col min="1" max="1" width="25.625" style="59" customWidth="1"/>
    <col min="2" max="2" width="3.625" style="59" customWidth="1"/>
    <col min="3" max="3" width="24.625" style="59" customWidth="1"/>
    <col min="4" max="4" width="3.625" style="59" customWidth="1"/>
    <col min="5" max="8" width="6.625" style="59" customWidth="1"/>
    <col min="9" max="15" width="7.625" style="59" customWidth="1"/>
    <col min="16" max="16384" width="9" style="59"/>
  </cols>
  <sheetData>
    <row r="1" spans="1:15" ht="18" customHeight="1" x14ac:dyDescent="0.15">
      <c r="A1" s="59" t="s">
        <v>240</v>
      </c>
    </row>
    <row r="2" spans="1:15" s="60" customFormat="1" ht="18" customHeight="1" x14ac:dyDescent="0.15">
      <c r="A2" s="60" t="s">
        <v>105</v>
      </c>
    </row>
    <row r="3" spans="1:15" s="60" customFormat="1" ht="18" customHeight="1" x14ac:dyDescent="0.15">
      <c r="A3" s="272" t="s">
        <v>92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 s="60" customFormat="1" ht="18" customHeight="1" x14ac:dyDescent="0.15">
      <c r="L4" s="279"/>
      <c r="M4" s="279"/>
      <c r="N4" s="279"/>
      <c r="O4" s="279"/>
    </row>
    <row r="5" spans="1:15" s="60" customFormat="1" ht="18" customHeight="1" x14ac:dyDescent="0.15">
      <c r="F5" s="61" t="s">
        <v>78</v>
      </c>
      <c r="G5" s="61"/>
      <c r="H5" s="61" t="s">
        <v>79</v>
      </c>
      <c r="I5" s="61"/>
      <c r="J5" s="61" t="s">
        <v>81</v>
      </c>
      <c r="K5" s="61"/>
      <c r="L5" s="61" t="s">
        <v>82</v>
      </c>
      <c r="M5" s="61"/>
      <c r="N5" s="61" t="s">
        <v>84</v>
      </c>
      <c r="O5" s="62"/>
    </row>
    <row r="6" spans="1:15" s="60" customFormat="1" ht="18" customHeight="1" x14ac:dyDescent="0.15">
      <c r="F6" s="68"/>
      <c r="G6" s="68"/>
      <c r="H6" s="63" t="s">
        <v>80</v>
      </c>
      <c r="I6" s="63"/>
      <c r="J6" s="63"/>
      <c r="K6" s="63"/>
      <c r="L6" s="63" t="s">
        <v>83</v>
      </c>
      <c r="M6" s="63"/>
      <c r="N6" s="63" t="s">
        <v>83</v>
      </c>
      <c r="O6" s="64"/>
    </row>
    <row r="7" spans="1:15" s="60" customFormat="1" ht="39.950000000000003" customHeight="1" x14ac:dyDescent="0.15">
      <c r="A7" s="65" t="s">
        <v>71</v>
      </c>
      <c r="B7" s="280" t="s">
        <v>244</v>
      </c>
      <c r="C7" s="281"/>
      <c r="D7" s="281"/>
      <c r="E7" s="281"/>
      <c r="F7" s="281"/>
      <c r="G7" s="282"/>
      <c r="H7" s="290" t="s">
        <v>87</v>
      </c>
      <c r="I7" s="292"/>
      <c r="J7" s="293"/>
      <c r="K7" s="293"/>
      <c r="L7" s="293"/>
      <c r="M7" s="293"/>
      <c r="N7" s="293"/>
      <c r="O7" s="294"/>
    </row>
    <row r="8" spans="1:15" s="60" customFormat="1" ht="39.950000000000003" customHeight="1" x14ac:dyDescent="0.15">
      <c r="A8" s="65" t="s">
        <v>72</v>
      </c>
      <c r="B8" s="280" t="s">
        <v>106</v>
      </c>
      <c r="C8" s="281"/>
      <c r="D8" s="281"/>
      <c r="E8" s="281"/>
      <c r="F8" s="281"/>
      <c r="G8" s="282"/>
      <c r="H8" s="291"/>
      <c r="I8" s="295"/>
      <c r="J8" s="296"/>
      <c r="K8" s="296"/>
      <c r="L8" s="296"/>
      <c r="M8" s="296"/>
      <c r="N8" s="296"/>
      <c r="O8" s="297"/>
    </row>
    <row r="9" spans="1:15" s="60" customFormat="1" ht="39.950000000000003" customHeight="1" x14ac:dyDescent="0.15">
      <c r="A9" s="66" t="s">
        <v>73</v>
      </c>
      <c r="B9" s="283"/>
      <c r="C9" s="284"/>
      <c r="D9" s="284"/>
      <c r="E9" s="284"/>
      <c r="F9" s="284"/>
      <c r="G9" s="285"/>
      <c r="H9" s="291"/>
      <c r="I9" s="295"/>
      <c r="J9" s="296"/>
      <c r="K9" s="296"/>
      <c r="L9" s="296"/>
      <c r="M9" s="296"/>
      <c r="N9" s="296"/>
      <c r="O9" s="297"/>
    </row>
    <row r="10" spans="1:15" s="60" customFormat="1" ht="39.950000000000003" customHeight="1" x14ac:dyDescent="0.15">
      <c r="A10" s="65" t="s">
        <v>74</v>
      </c>
      <c r="B10" s="280"/>
      <c r="C10" s="281"/>
      <c r="D10" s="281"/>
      <c r="E10" s="281"/>
      <c r="F10" s="281"/>
      <c r="G10" s="282"/>
      <c r="H10" s="291"/>
      <c r="I10" s="295"/>
      <c r="J10" s="296"/>
      <c r="K10" s="296"/>
      <c r="L10" s="296"/>
      <c r="M10" s="296"/>
      <c r="N10" s="296"/>
      <c r="O10" s="297"/>
    </row>
    <row r="11" spans="1:15" s="60" customFormat="1" ht="39.950000000000003" customHeight="1" x14ac:dyDescent="0.15">
      <c r="A11" s="65" t="s">
        <v>75</v>
      </c>
      <c r="B11" s="280"/>
      <c r="C11" s="281"/>
      <c r="D11" s="281"/>
      <c r="E11" s="281"/>
      <c r="F11" s="281"/>
      <c r="G11" s="282"/>
      <c r="H11" s="291"/>
      <c r="I11" s="298"/>
      <c r="J11" s="299"/>
      <c r="K11" s="299"/>
      <c r="L11" s="299"/>
      <c r="M11" s="299"/>
      <c r="N11" s="299"/>
      <c r="O11" s="300"/>
    </row>
    <row r="12" spans="1:15" s="60" customFormat="1" ht="39.950000000000003" customHeight="1" x14ac:dyDescent="0.15">
      <c r="A12" s="65"/>
      <c r="B12" s="277" t="s">
        <v>88</v>
      </c>
      <c r="C12" s="278"/>
      <c r="D12" s="289" t="s">
        <v>89</v>
      </c>
      <c r="E12" s="289"/>
      <c r="F12" s="289"/>
      <c r="G12" s="289"/>
      <c r="H12" s="278"/>
      <c r="I12" s="277" t="s">
        <v>165</v>
      </c>
      <c r="J12" s="289"/>
      <c r="K12" s="289"/>
      <c r="L12" s="289"/>
      <c r="M12" s="289"/>
      <c r="N12" s="289"/>
      <c r="O12" s="278"/>
    </row>
    <row r="13" spans="1:15" s="60" customFormat="1" ht="39.950000000000003" customHeight="1" x14ac:dyDescent="0.15">
      <c r="A13" s="65" t="s">
        <v>5</v>
      </c>
      <c r="B13" s="69" t="s">
        <v>77</v>
      </c>
      <c r="C13" s="72" t="s">
        <v>86</v>
      </c>
      <c r="D13" s="69" t="s">
        <v>77</v>
      </c>
      <c r="E13" s="286" t="s">
        <v>86</v>
      </c>
      <c r="F13" s="286"/>
      <c r="G13" s="286"/>
      <c r="H13" s="286"/>
      <c r="I13" s="283"/>
      <c r="J13" s="284"/>
      <c r="K13" s="284"/>
      <c r="L13" s="284"/>
      <c r="M13" s="284"/>
      <c r="N13" s="284"/>
      <c r="O13" s="285"/>
    </row>
    <row r="14" spans="1:15" s="60" customFormat="1" ht="39.950000000000003" customHeight="1" x14ac:dyDescent="0.15">
      <c r="A14" s="65" t="s">
        <v>164</v>
      </c>
      <c r="B14" s="69" t="s">
        <v>77</v>
      </c>
      <c r="C14" s="72" t="s">
        <v>86</v>
      </c>
      <c r="D14" s="69" t="s">
        <v>77</v>
      </c>
      <c r="E14" s="286" t="s">
        <v>86</v>
      </c>
      <c r="F14" s="286"/>
      <c r="G14" s="286"/>
      <c r="H14" s="286"/>
      <c r="I14" s="283" t="s">
        <v>90</v>
      </c>
      <c r="J14" s="284"/>
      <c r="K14" s="284"/>
      <c r="L14" s="284"/>
      <c r="M14" s="284"/>
      <c r="N14" s="284"/>
      <c r="O14" s="285"/>
    </row>
    <row r="15" spans="1:15" s="60" customFormat="1" ht="39.950000000000003" customHeight="1" x14ac:dyDescent="0.15">
      <c r="A15" s="65" t="s">
        <v>76</v>
      </c>
      <c r="B15" s="69" t="s">
        <v>77</v>
      </c>
      <c r="C15" s="67" t="s">
        <v>86</v>
      </c>
      <c r="D15" s="69" t="s">
        <v>77</v>
      </c>
      <c r="E15" s="286" t="s">
        <v>86</v>
      </c>
      <c r="F15" s="286"/>
      <c r="G15" s="286"/>
      <c r="H15" s="286"/>
      <c r="I15" s="283" t="s">
        <v>91</v>
      </c>
      <c r="J15" s="284"/>
      <c r="K15" s="284"/>
      <c r="L15" s="284"/>
      <c r="M15" s="284"/>
      <c r="N15" s="284"/>
      <c r="O15" s="285"/>
    </row>
    <row r="16" spans="1:15" s="60" customFormat="1" ht="39.950000000000003" customHeight="1" x14ac:dyDescent="0.15">
      <c r="A16" s="65" t="s">
        <v>85</v>
      </c>
      <c r="B16" s="280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2"/>
    </row>
    <row r="17" spans="1:15" s="60" customFormat="1" ht="9" customHeight="1" x14ac:dyDescent="0.15"/>
    <row r="18" spans="1:15" s="60" customFormat="1" ht="22.5" customHeight="1" x14ac:dyDescent="0.15">
      <c r="A18" s="60" t="s">
        <v>107</v>
      </c>
    </row>
    <row r="19" spans="1:15" s="60" customFormat="1" ht="12" customHeight="1" x14ac:dyDescent="0.15"/>
    <row r="20" spans="1:15" s="60" customFormat="1" ht="12" customHeight="1" x14ac:dyDescent="0.15"/>
    <row r="21" spans="1:15" s="60" customFormat="1" ht="18" customHeight="1" x14ac:dyDescent="0.15">
      <c r="A21" s="60" t="s">
        <v>93</v>
      </c>
      <c r="C21" s="60" t="s">
        <v>109</v>
      </c>
    </row>
    <row r="22" spans="1:15" s="60" customFormat="1" ht="50.1" customHeight="1" x14ac:dyDescent="0.15">
      <c r="A22" s="274" t="s">
        <v>94</v>
      </c>
      <c r="B22" s="274"/>
      <c r="C22" s="274" t="s">
        <v>27</v>
      </c>
      <c r="D22" s="274"/>
      <c r="E22" s="273" t="s">
        <v>165</v>
      </c>
      <c r="F22" s="273"/>
      <c r="G22" s="273"/>
      <c r="H22" s="273"/>
      <c r="I22" s="273"/>
      <c r="J22" s="273"/>
      <c r="K22" s="273"/>
      <c r="L22" s="273"/>
      <c r="M22" s="273"/>
      <c r="N22" s="273"/>
      <c r="O22" s="273"/>
    </row>
    <row r="23" spans="1:15" s="60" customFormat="1" ht="50.1" customHeight="1" x14ac:dyDescent="0.15">
      <c r="A23" s="275" t="s">
        <v>5</v>
      </c>
      <c r="B23" s="276"/>
      <c r="C23" s="270" t="s">
        <v>8</v>
      </c>
      <c r="D23" s="271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</row>
    <row r="24" spans="1:15" s="60" customFormat="1" ht="50.1" customHeight="1" x14ac:dyDescent="0.15">
      <c r="A24" s="287" t="s">
        <v>95</v>
      </c>
      <c r="B24" s="288"/>
      <c r="C24" s="270" t="s">
        <v>8</v>
      </c>
      <c r="D24" s="271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</row>
    <row r="25" spans="1:15" s="60" customFormat="1" ht="50.1" customHeight="1" x14ac:dyDescent="0.15">
      <c r="A25" s="269" t="s">
        <v>96</v>
      </c>
      <c r="B25" s="269"/>
      <c r="C25" s="270" t="s">
        <v>8</v>
      </c>
      <c r="D25" s="271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</row>
    <row r="26" spans="1:15" s="60" customFormat="1" ht="50.1" customHeight="1" x14ac:dyDescent="0.15">
      <c r="A26" s="269" t="s">
        <v>97</v>
      </c>
      <c r="B26" s="269"/>
      <c r="C26" s="266" t="s">
        <v>8</v>
      </c>
      <c r="D26" s="267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</row>
    <row r="27" spans="1:15" s="60" customFormat="1" ht="50.1" customHeight="1" x14ac:dyDescent="0.15">
      <c r="A27" s="269" t="s">
        <v>98</v>
      </c>
      <c r="B27" s="269"/>
      <c r="C27" s="266" t="s">
        <v>8</v>
      </c>
      <c r="D27" s="267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</row>
    <row r="28" spans="1:15" s="60" customFormat="1" ht="50.1" customHeight="1" x14ac:dyDescent="0.15">
      <c r="A28" s="269" t="s">
        <v>99</v>
      </c>
      <c r="B28" s="269"/>
      <c r="C28" s="266" t="s">
        <v>8</v>
      </c>
      <c r="D28" s="267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</row>
    <row r="29" spans="1:15" s="60" customFormat="1" ht="50.1" customHeight="1" x14ac:dyDescent="0.15">
      <c r="A29" s="269" t="s">
        <v>100</v>
      </c>
      <c r="B29" s="269"/>
      <c r="C29" s="266" t="s">
        <v>8</v>
      </c>
      <c r="D29" s="267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</row>
    <row r="30" spans="1:15" s="60" customFormat="1" ht="50.1" customHeight="1" x14ac:dyDescent="0.15">
      <c r="A30" s="269" t="s">
        <v>101</v>
      </c>
      <c r="B30" s="269"/>
      <c r="C30" s="266" t="s">
        <v>8</v>
      </c>
      <c r="D30" s="267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</row>
    <row r="31" spans="1:15" s="60" customFormat="1" ht="50.1" customHeight="1" x14ac:dyDescent="0.15">
      <c r="A31" s="269" t="s">
        <v>102</v>
      </c>
      <c r="B31" s="269"/>
      <c r="C31" s="266" t="s">
        <v>8</v>
      </c>
      <c r="D31" s="267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</row>
    <row r="32" spans="1:15" s="60" customFormat="1" ht="12" customHeight="1" x14ac:dyDescent="0.15"/>
    <row r="33" s="60" customFormat="1" ht="12" customHeight="1" x14ac:dyDescent="0.15"/>
    <row r="34" s="60" customFormat="1" ht="12" customHeight="1" x14ac:dyDescent="0.15"/>
    <row r="35" s="60" customFormat="1" ht="12" customHeight="1" x14ac:dyDescent="0.15"/>
    <row r="36" s="60" customFormat="1" ht="12" customHeight="1" x14ac:dyDescent="0.15"/>
    <row r="37" s="60" customFormat="1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</sheetData>
  <mergeCells count="49">
    <mergeCell ref="C24:D24"/>
    <mergeCell ref="B11:G11"/>
    <mergeCell ref="D12:H12"/>
    <mergeCell ref="I12:O12"/>
    <mergeCell ref="I13:O13"/>
    <mergeCell ref="I14:O14"/>
    <mergeCell ref="H7:H11"/>
    <mergeCell ref="I7:O11"/>
    <mergeCell ref="B7:G7"/>
    <mergeCell ref="B8:G8"/>
    <mergeCell ref="B9:G9"/>
    <mergeCell ref="B10:G10"/>
    <mergeCell ref="A3:O3"/>
    <mergeCell ref="E22:O22"/>
    <mergeCell ref="E23:O23"/>
    <mergeCell ref="E24:O24"/>
    <mergeCell ref="A22:B22"/>
    <mergeCell ref="A23:B23"/>
    <mergeCell ref="B12:C12"/>
    <mergeCell ref="L4:O4"/>
    <mergeCell ref="B16:O16"/>
    <mergeCell ref="I15:O15"/>
    <mergeCell ref="E13:H13"/>
    <mergeCell ref="E14:H14"/>
    <mergeCell ref="E15:H15"/>
    <mergeCell ref="A24:B24"/>
    <mergeCell ref="C22:D22"/>
    <mergeCell ref="C23:D23"/>
    <mergeCell ref="C30:D30"/>
    <mergeCell ref="E25:O25"/>
    <mergeCell ref="E26:O26"/>
    <mergeCell ref="E27:O27"/>
    <mergeCell ref="E28:O28"/>
    <mergeCell ref="C31:D31"/>
    <mergeCell ref="E29:O29"/>
    <mergeCell ref="E30:O30"/>
    <mergeCell ref="E31:O31"/>
    <mergeCell ref="A25:B25"/>
    <mergeCell ref="A26:B26"/>
    <mergeCell ref="A27:B27"/>
    <mergeCell ref="A28:B28"/>
    <mergeCell ref="A29:B29"/>
    <mergeCell ref="A30:B30"/>
    <mergeCell ref="A31:B31"/>
    <mergeCell ref="C25:D25"/>
    <mergeCell ref="C26:D26"/>
    <mergeCell ref="C27:D27"/>
    <mergeCell ref="C28:D28"/>
    <mergeCell ref="C29:D29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scale="98" fitToHeight="1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88"/>
  <sheetViews>
    <sheetView view="pageBreakPreview" topLeftCell="A4" zoomScale="60" zoomScaleNormal="100" workbookViewId="0">
      <selection activeCell="E24" sqref="E24:O24"/>
    </sheetView>
  </sheetViews>
  <sheetFormatPr defaultRowHeight="14.25" x14ac:dyDescent="0.15"/>
  <cols>
    <col min="1" max="1" width="25.625" style="59" customWidth="1"/>
    <col min="2" max="2" width="3.625" style="59" customWidth="1"/>
    <col min="3" max="3" width="24.625" style="59" customWidth="1"/>
    <col min="4" max="4" width="3.625" style="59" customWidth="1"/>
    <col min="5" max="8" width="6.625" style="59" customWidth="1"/>
    <col min="9" max="15" width="7.625" style="59" customWidth="1"/>
    <col min="16" max="16384" width="9" style="59"/>
  </cols>
  <sheetData>
    <row r="1" spans="1:15" ht="18" customHeight="1" x14ac:dyDescent="0.15">
      <c r="A1" s="59" t="s">
        <v>240</v>
      </c>
      <c r="F1" s="111" t="s">
        <v>194</v>
      </c>
    </row>
    <row r="2" spans="1:15" s="60" customFormat="1" ht="18" customHeight="1" x14ac:dyDescent="0.15">
      <c r="A2" s="60" t="s">
        <v>233</v>
      </c>
    </row>
    <row r="3" spans="1:15" s="60" customFormat="1" ht="18" customHeight="1" x14ac:dyDescent="0.15">
      <c r="A3" s="272" t="s">
        <v>92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 s="60" customFormat="1" ht="18" customHeight="1" x14ac:dyDescent="0.15">
      <c r="L4" s="315" t="s">
        <v>172</v>
      </c>
      <c r="M4" s="315"/>
      <c r="N4" s="315"/>
      <c r="O4" s="315"/>
    </row>
    <row r="5" spans="1:15" s="60" customFormat="1" ht="18" customHeight="1" x14ac:dyDescent="0.15">
      <c r="F5" s="61" t="s">
        <v>78</v>
      </c>
      <c r="G5" s="61"/>
      <c r="H5" s="61" t="s">
        <v>79</v>
      </c>
      <c r="I5" s="61"/>
      <c r="J5" s="61" t="s">
        <v>81</v>
      </c>
      <c r="K5" s="61"/>
      <c r="L5" s="61" t="s">
        <v>82</v>
      </c>
      <c r="M5" s="61"/>
      <c r="N5" s="61" t="s">
        <v>84</v>
      </c>
      <c r="O5" s="62"/>
    </row>
    <row r="6" spans="1:15" s="60" customFormat="1" ht="18" customHeight="1" x14ac:dyDescent="0.15">
      <c r="F6" s="68"/>
      <c r="G6" s="68"/>
      <c r="H6" s="63" t="s">
        <v>80</v>
      </c>
      <c r="I6" s="63"/>
      <c r="J6" s="63"/>
      <c r="K6" s="63"/>
      <c r="L6" s="63" t="s">
        <v>83</v>
      </c>
      <c r="M6" s="63"/>
      <c r="N6" s="63" t="s">
        <v>83</v>
      </c>
      <c r="O6" s="64"/>
    </row>
    <row r="7" spans="1:15" s="60" customFormat="1" ht="39.950000000000003" customHeight="1" x14ac:dyDescent="0.15">
      <c r="A7" s="65" t="s">
        <v>71</v>
      </c>
      <c r="B7" s="280" t="s">
        <v>249</v>
      </c>
      <c r="C7" s="281"/>
      <c r="D7" s="281"/>
      <c r="E7" s="281"/>
      <c r="F7" s="281"/>
      <c r="G7" s="282"/>
      <c r="H7" s="290" t="s">
        <v>87</v>
      </c>
      <c r="I7" s="306" t="s">
        <v>175</v>
      </c>
      <c r="J7" s="307"/>
      <c r="K7" s="307"/>
      <c r="L7" s="307"/>
      <c r="M7" s="307"/>
      <c r="N7" s="307"/>
      <c r="O7" s="308"/>
    </row>
    <row r="8" spans="1:15" s="60" customFormat="1" ht="39.950000000000003" customHeight="1" x14ac:dyDescent="0.15">
      <c r="A8" s="65" t="s">
        <v>72</v>
      </c>
      <c r="B8" s="280" t="s">
        <v>106</v>
      </c>
      <c r="C8" s="281"/>
      <c r="D8" s="281"/>
      <c r="E8" s="281"/>
      <c r="F8" s="281"/>
      <c r="G8" s="282"/>
      <c r="H8" s="291"/>
      <c r="I8" s="309"/>
      <c r="J8" s="310"/>
      <c r="K8" s="310"/>
      <c r="L8" s="310"/>
      <c r="M8" s="310"/>
      <c r="N8" s="310"/>
      <c r="O8" s="311"/>
    </row>
    <row r="9" spans="1:15" s="60" customFormat="1" ht="39.950000000000003" customHeight="1" x14ac:dyDescent="0.15">
      <c r="A9" s="66" t="s">
        <v>73</v>
      </c>
      <c r="B9" s="283"/>
      <c r="C9" s="284"/>
      <c r="D9" s="284"/>
      <c r="E9" s="284"/>
      <c r="F9" s="284"/>
      <c r="G9" s="285"/>
      <c r="H9" s="291"/>
      <c r="I9" s="309"/>
      <c r="J9" s="310"/>
      <c r="K9" s="310"/>
      <c r="L9" s="310"/>
      <c r="M9" s="310"/>
      <c r="N9" s="310"/>
      <c r="O9" s="311"/>
    </row>
    <row r="10" spans="1:15" s="60" customFormat="1" ht="39.950000000000003" customHeight="1" x14ac:dyDescent="0.15">
      <c r="A10" s="65" t="s">
        <v>74</v>
      </c>
      <c r="B10" s="301" t="s">
        <v>173</v>
      </c>
      <c r="C10" s="302"/>
      <c r="D10" s="302"/>
      <c r="E10" s="302"/>
      <c r="F10" s="302"/>
      <c r="G10" s="303"/>
      <c r="H10" s="291"/>
      <c r="I10" s="309"/>
      <c r="J10" s="310"/>
      <c r="K10" s="310"/>
      <c r="L10" s="310"/>
      <c r="M10" s="310"/>
      <c r="N10" s="310"/>
      <c r="O10" s="311"/>
    </row>
    <row r="11" spans="1:15" s="60" customFormat="1" ht="39.950000000000003" customHeight="1" x14ac:dyDescent="0.15">
      <c r="A11" s="65" t="s">
        <v>75</v>
      </c>
      <c r="B11" s="301" t="s">
        <v>174</v>
      </c>
      <c r="C11" s="302"/>
      <c r="D11" s="302"/>
      <c r="E11" s="302"/>
      <c r="F11" s="302"/>
      <c r="G11" s="303"/>
      <c r="H11" s="291"/>
      <c r="I11" s="312"/>
      <c r="J11" s="313"/>
      <c r="K11" s="313"/>
      <c r="L11" s="313"/>
      <c r="M11" s="313"/>
      <c r="N11" s="313"/>
      <c r="O11" s="314"/>
    </row>
    <row r="12" spans="1:15" s="60" customFormat="1" ht="39.950000000000003" customHeight="1" x14ac:dyDescent="0.15">
      <c r="A12" s="65"/>
      <c r="B12" s="277" t="s">
        <v>88</v>
      </c>
      <c r="C12" s="278"/>
      <c r="D12" s="289" t="s">
        <v>89</v>
      </c>
      <c r="E12" s="289"/>
      <c r="F12" s="289"/>
      <c r="G12" s="289"/>
      <c r="H12" s="278"/>
      <c r="I12" s="277" t="s">
        <v>165</v>
      </c>
      <c r="J12" s="289"/>
      <c r="K12" s="289"/>
      <c r="L12" s="289"/>
      <c r="M12" s="289"/>
      <c r="N12" s="289"/>
      <c r="O12" s="278"/>
    </row>
    <row r="13" spans="1:15" s="60" customFormat="1" ht="39.950000000000003" customHeight="1" x14ac:dyDescent="0.15">
      <c r="A13" s="65" t="s">
        <v>5</v>
      </c>
      <c r="B13" s="69" t="s">
        <v>77</v>
      </c>
      <c r="C13" s="164" t="s">
        <v>234</v>
      </c>
      <c r="D13" s="69" t="s">
        <v>77</v>
      </c>
      <c r="E13" s="286" t="s">
        <v>86</v>
      </c>
      <c r="F13" s="286"/>
      <c r="G13" s="286"/>
      <c r="H13" s="286"/>
      <c r="I13" s="283"/>
      <c r="J13" s="284"/>
      <c r="K13" s="284"/>
      <c r="L13" s="284"/>
      <c r="M13" s="284"/>
      <c r="N13" s="284"/>
      <c r="O13" s="285"/>
    </row>
    <row r="14" spans="1:15" s="60" customFormat="1" ht="39.950000000000003" customHeight="1" x14ac:dyDescent="0.15">
      <c r="A14" s="65" t="s">
        <v>164</v>
      </c>
      <c r="B14" s="69" t="s">
        <v>77</v>
      </c>
      <c r="C14" s="67" t="s">
        <v>86</v>
      </c>
      <c r="D14" s="69" t="s">
        <v>77</v>
      </c>
      <c r="E14" s="286" t="s">
        <v>86</v>
      </c>
      <c r="F14" s="286"/>
      <c r="G14" s="286"/>
      <c r="H14" s="286"/>
      <c r="I14" s="283" t="s">
        <v>90</v>
      </c>
      <c r="J14" s="284"/>
      <c r="K14" s="284"/>
      <c r="L14" s="284"/>
      <c r="M14" s="284"/>
      <c r="N14" s="284"/>
      <c r="O14" s="285"/>
    </row>
    <row r="15" spans="1:15" s="60" customFormat="1" ht="39.950000000000003" customHeight="1" x14ac:dyDescent="0.15">
      <c r="A15" s="65" t="s">
        <v>76</v>
      </c>
      <c r="B15" s="69" t="s">
        <v>77</v>
      </c>
      <c r="C15" s="67" t="s">
        <v>86</v>
      </c>
      <c r="D15" s="69" t="s">
        <v>77</v>
      </c>
      <c r="E15" s="286" t="s">
        <v>86</v>
      </c>
      <c r="F15" s="286"/>
      <c r="G15" s="286"/>
      <c r="H15" s="286"/>
      <c r="I15" s="283" t="s">
        <v>91</v>
      </c>
      <c r="J15" s="284"/>
      <c r="K15" s="284"/>
      <c r="L15" s="284"/>
      <c r="M15" s="284"/>
      <c r="N15" s="284"/>
      <c r="O15" s="285"/>
    </row>
    <row r="16" spans="1:15" s="60" customFormat="1" ht="39.950000000000003" customHeight="1" x14ac:dyDescent="0.15">
      <c r="A16" s="65" t="s">
        <v>85</v>
      </c>
      <c r="B16" s="301" t="s">
        <v>176</v>
      </c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3"/>
    </row>
    <row r="17" spans="1:15" s="60" customFormat="1" ht="9" customHeight="1" x14ac:dyDescent="0.15"/>
    <row r="18" spans="1:15" s="60" customFormat="1" ht="22.5" customHeight="1" x14ac:dyDescent="0.15">
      <c r="A18" s="60" t="s">
        <v>107</v>
      </c>
    </row>
    <row r="19" spans="1:15" s="60" customFormat="1" ht="12" customHeight="1" x14ac:dyDescent="0.15"/>
    <row r="20" spans="1:15" s="60" customFormat="1" ht="12" customHeight="1" x14ac:dyDescent="0.15"/>
    <row r="21" spans="1:15" s="60" customFormat="1" ht="18" customHeight="1" x14ac:dyDescent="0.15">
      <c r="A21" s="60" t="s">
        <v>93</v>
      </c>
      <c r="C21" s="60" t="s">
        <v>109</v>
      </c>
    </row>
    <row r="22" spans="1:15" s="60" customFormat="1" ht="50.1" customHeight="1" x14ac:dyDescent="0.15">
      <c r="A22" s="274" t="s">
        <v>94</v>
      </c>
      <c r="B22" s="274"/>
      <c r="C22" s="274" t="s">
        <v>27</v>
      </c>
      <c r="D22" s="274"/>
      <c r="E22" s="273" t="s">
        <v>165</v>
      </c>
      <c r="F22" s="273"/>
      <c r="G22" s="273"/>
      <c r="H22" s="273"/>
      <c r="I22" s="273"/>
      <c r="J22" s="273"/>
      <c r="K22" s="273"/>
      <c r="L22" s="273"/>
      <c r="M22" s="273"/>
      <c r="N22" s="273"/>
      <c r="O22" s="273"/>
    </row>
    <row r="23" spans="1:15" s="60" customFormat="1" ht="50.1" customHeight="1" x14ac:dyDescent="0.15">
      <c r="A23" s="275" t="s">
        <v>5</v>
      </c>
      <c r="B23" s="276"/>
      <c r="C23" s="305" t="s">
        <v>235</v>
      </c>
      <c r="D23" s="271"/>
      <c r="E23" s="304" t="s">
        <v>253</v>
      </c>
      <c r="F23" s="304"/>
      <c r="G23" s="304"/>
      <c r="H23" s="304"/>
      <c r="I23" s="304"/>
      <c r="J23" s="304"/>
      <c r="K23" s="304"/>
      <c r="L23" s="304"/>
      <c r="M23" s="304"/>
      <c r="N23" s="304"/>
      <c r="O23" s="304"/>
    </row>
    <row r="24" spans="1:15" s="60" customFormat="1" ht="50.1" customHeight="1" x14ac:dyDescent="0.15">
      <c r="A24" s="287" t="s">
        <v>95</v>
      </c>
      <c r="B24" s="288"/>
      <c r="C24" s="305" t="s">
        <v>235</v>
      </c>
      <c r="D24" s="271"/>
      <c r="E24" s="304" t="s">
        <v>108</v>
      </c>
      <c r="F24" s="304"/>
      <c r="G24" s="304"/>
      <c r="H24" s="304"/>
      <c r="I24" s="304"/>
      <c r="J24" s="304"/>
      <c r="K24" s="304"/>
      <c r="L24" s="304"/>
      <c r="M24" s="304"/>
      <c r="N24" s="304"/>
      <c r="O24" s="304"/>
    </row>
    <row r="25" spans="1:15" s="60" customFormat="1" ht="50.1" customHeight="1" x14ac:dyDescent="0.15">
      <c r="A25" s="269" t="s">
        <v>96</v>
      </c>
      <c r="B25" s="269"/>
      <c r="C25" s="266" t="s">
        <v>8</v>
      </c>
      <c r="D25" s="267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</row>
    <row r="26" spans="1:15" s="60" customFormat="1" ht="50.1" customHeight="1" x14ac:dyDescent="0.15">
      <c r="A26" s="269" t="s">
        <v>97</v>
      </c>
      <c r="B26" s="269"/>
      <c r="C26" s="266" t="s">
        <v>8</v>
      </c>
      <c r="D26" s="267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</row>
    <row r="27" spans="1:15" s="60" customFormat="1" ht="50.1" customHeight="1" x14ac:dyDescent="0.15">
      <c r="A27" s="269" t="s">
        <v>98</v>
      </c>
      <c r="B27" s="269"/>
      <c r="C27" s="266" t="s">
        <v>8</v>
      </c>
      <c r="D27" s="267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</row>
    <row r="28" spans="1:15" s="60" customFormat="1" ht="50.1" customHeight="1" x14ac:dyDescent="0.15">
      <c r="A28" s="269" t="s">
        <v>99</v>
      </c>
      <c r="B28" s="269"/>
      <c r="C28" s="266" t="s">
        <v>8</v>
      </c>
      <c r="D28" s="267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</row>
    <row r="29" spans="1:15" s="60" customFormat="1" ht="50.1" customHeight="1" x14ac:dyDescent="0.15">
      <c r="A29" s="269" t="s">
        <v>100</v>
      </c>
      <c r="B29" s="269"/>
      <c r="C29" s="266" t="s">
        <v>8</v>
      </c>
      <c r="D29" s="267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</row>
    <row r="30" spans="1:15" s="60" customFormat="1" ht="50.1" customHeight="1" x14ac:dyDescent="0.15">
      <c r="A30" s="269" t="s">
        <v>101</v>
      </c>
      <c r="B30" s="269"/>
      <c r="C30" s="266" t="s">
        <v>8</v>
      </c>
      <c r="D30" s="267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</row>
    <row r="31" spans="1:15" s="60" customFormat="1" ht="50.1" customHeight="1" x14ac:dyDescent="0.15">
      <c r="A31" s="269" t="s">
        <v>102</v>
      </c>
      <c r="B31" s="269"/>
      <c r="C31" s="266" t="s">
        <v>8</v>
      </c>
      <c r="D31" s="267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</row>
    <row r="32" spans="1:15" s="60" customFormat="1" ht="12" customHeight="1" x14ac:dyDescent="0.15"/>
    <row r="33" s="60" customFormat="1" ht="12" customHeight="1" x14ac:dyDescent="0.15"/>
    <row r="34" s="60" customFormat="1" ht="12" customHeight="1" x14ac:dyDescent="0.15"/>
    <row r="35" s="60" customFormat="1" ht="12" customHeight="1" x14ac:dyDescent="0.15"/>
    <row r="36" s="60" customFormat="1" ht="12" customHeight="1" x14ac:dyDescent="0.15"/>
    <row r="37" s="60" customFormat="1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</sheetData>
  <mergeCells count="49">
    <mergeCell ref="L4:O4"/>
    <mergeCell ref="B16:O16"/>
    <mergeCell ref="A31:B31"/>
    <mergeCell ref="C25:D25"/>
    <mergeCell ref="C26:D26"/>
    <mergeCell ref="C27:D27"/>
    <mergeCell ref="C28:D28"/>
    <mergeCell ref="C29:D29"/>
    <mergeCell ref="C30:D30"/>
    <mergeCell ref="C31:D31"/>
    <mergeCell ref="E30:O30"/>
    <mergeCell ref="E31:O31"/>
    <mergeCell ref="A25:B25"/>
    <mergeCell ref="A26:B26"/>
    <mergeCell ref="A27:B27"/>
    <mergeCell ref="A28:B28"/>
    <mergeCell ref="A30:B30"/>
    <mergeCell ref="E25:O25"/>
    <mergeCell ref="E26:O26"/>
    <mergeCell ref="E27:O27"/>
    <mergeCell ref="E28:O28"/>
    <mergeCell ref="E29:O29"/>
    <mergeCell ref="A29:B29"/>
    <mergeCell ref="A3:O3"/>
    <mergeCell ref="E22:O22"/>
    <mergeCell ref="E23:O23"/>
    <mergeCell ref="E24:O24"/>
    <mergeCell ref="A22:B22"/>
    <mergeCell ref="A23:B23"/>
    <mergeCell ref="A24:B24"/>
    <mergeCell ref="C22:D22"/>
    <mergeCell ref="C23:D23"/>
    <mergeCell ref="C24:D24"/>
    <mergeCell ref="H7:H11"/>
    <mergeCell ref="I7:O11"/>
    <mergeCell ref="B7:G7"/>
    <mergeCell ref="B8:G8"/>
    <mergeCell ref="B9:G9"/>
    <mergeCell ref="B10:G10"/>
    <mergeCell ref="B11:G11"/>
    <mergeCell ref="I15:O15"/>
    <mergeCell ref="E13:H13"/>
    <mergeCell ref="E14:H14"/>
    <mergeCell ref="E15:H15"/>
    <mergeCell ref="D12:H12"/>
    <mergeCell ref="I12:O12"/>
    <mergeCell ref="I13:O13"/>
    <mergeCell ref="I14:O14"/>
    <mergeCell ref="B12:C12"/>
  </mergeCells>
  <phoneticPr fontId="5"/>
  <printOptions horizontalCentered="1"/>
  <pageMargins left="0.78740157480314965" right="0.59055118110236227" top="0.78740157480314965" bottom="0.59055118110236227" header="0.51181102362204722" footer="0.51181102362204722"/>
  <pageSetup paperSize="9" scale="98" fitToHeight="1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15</vt:i4>
      </vt:variant>
    </vt:vector>
  </HeadingPairs>
  <TitlesOfParts>
    <vt:vector size="28" baseType="lpstr">
      <vt:lpstr>新築復旧内訳書（別紙２）</vt:lpstr>
      <vt:lpstr>別紙２記入例</vt:lpstr>
      <vt:lpstr>補修復旧内訳書（別紙３）</vt:lpstr>
      <vt:lpstr>別紙３記入例</vt:lpstr>
      <vt:lpstr>別紙３記入例（変更時）</vt:lpstr>
      <vt:lpstr>工作物復旧内訳書（別紙４）</vt:lpstr>
      <vt:lpstr>別紙４記入例</vt:lpstr>
      <vt:lpstr>設計書、工事費総括表（第一、二表）</vt:lpstr>
      <vt:lpstr>第一、二表記入例</vt:lpstr>
      <vt:lpstr>工事費内訳表（第三表）</vt:lpstr>
      <vt:lpstr>第三表記入例</vt:lpstr>
      <vt:lpstr>設備復旧内訳書（別紙５）</vt:lpstr>
      <vt:lpstr>別紙５記入例</vt:lpstr>
      <vt:lpstr>'工作物復旧内訳書（別紙４）'!Print_Area</vt:lpstr>
      <vt:lpstr>'工事費内訳表（第三表）'!Print_Area</vt:lpstr>
      <vt:lpstr>'新築復旧内訳書（別紙２）'!Print_Area</vt:lpstr>
      <vt:lpstr>'設計書、工事費総括表（第一、二表）'!Print_Area</vt:lpstr>
      <vt:lpstr>'設備復旧内訳書（別紙５）'!Print_Area</vt:lpstr>
      <vt:lpstr>'第一、二表記入例'!Print_Area</vt:lpstr>
      <vt:lpstr>第三表記入例!Print_Area</vt:lpstr>
      <vt:lpstr>別紙２記入例!Print_Area</vt:lpstr>
      <vt:lpstr>別紙３記入例!Print_Area</vt:lpstr>
      <vt:lpstr>'別紙３記入例（変更時）'!Print_Area</vt:lpstr>
      <vt:lpstr>別紙４記入例!Print_Area</vt:lpstr>
      <vt:lpstr>別紙５記入例!Print_Area</vt:lpstr>
      <vt:lpstr>'補修復旧内訳書（別紙３）'!Print_Area</vt:lpstr>
      <vt:lpstr>'工事費内訳表（第三表）'!Print_Titles</vt:lpstr>
      <vt:lpstr>第三表記入例!Print_Titles</vt:lpstr>
    </vt:vector>
  </TitlesOfParts>
  <Manager/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sugimot</dc:creator>
  <cp:lastModifiedBy>m</cp:lastModifiedBy>
  <cp:lastPrinted>2020-12-22T07:15:15Z</cp:lastPrinted>
  <dcterms:created xsi:type="dcterms:W3CDTF">2005-05-13T11:41:07Z</dcterms:created>
  <dcterms:modified xsi:type="dcterms:W3CDTF">2020-12-22T07:15:34Z</dcterms:modified>
  <cp:category/>
</cp:coreProperties>
</file>