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sugiura-y\Desktop\新プラットフォーム\20250807　1600　修正\"/>
    </mc:Choice>
  </mc:AlternateContent>
  <xr:revisionPtr revIDLastSave="0" documentId="13_ncr:1_{91857E23-7BCD-48D2-B547-DAD46971669F}" xr6:coauthVersionLast="47" xr6:coauthVersionMax="47" xr10:uidLastSave="{00000000-0000-0000-0000-000000000000}"/>
  <bookViews>
    <workbookView xWindow="-120" yWindow="-120" windowWidth="29040" windowHeight="15840" tabRatio="870" firstSheet="2" activeTab="6" xr2:uid="{00000000-000D-0000-FFFF-FFFF00000000}"/>
  </bookViews>
  <sheets>
    <sheet name="留意事項等" sheetId="7" r:id="rId1"/>
    <sheet name="集計シート（記入不要です。触らないでください）" sheetId="8" r:id="rId2"/>
    <sheet name="担当者" sheetId="3" r:id="rId3"/>
    <sheet name="（１）教員数・生徒数等" sheetId="2" r:id="rId4"/>
    <sheet name="（２）添削指導・面接指導等" sheetId="1" r:id="rId5"/>
    <sheet name="（３）本校の基本情報・スクールポリシー・学校評価・情報公開等" sheetId="4" r:id="rId6"/>
    <sheet name="（４）通信教育連携協力施設の基本情報・学校評価・情報公開等" sheetId="6" r:id="rId7"/>
  </sheets>
  <definedNames>
    <definedName name="_xlnm.Print_Area" localSheetId="3">'（１）教員数・生徒数等'!$A$1:$AF$63</definedName>
    <definedName name="_xlnm.Print_Area" localSheetId="4">'（２）添削指導・面接指導等'!$A$1:$AN$29</definedName>
    <definedName name="_xlnm.Print_Area" localSheetId="5">'（３）本校の基本情報・スクールポリシー・学校評価・情報公開等'!$A$1:$AF$53</definedName>
    <definedName name="_xlnm.Print_Area" localSheetId="6">'（４）通信教育連携協力施設の基本情報・学校評価・情報公開等'!$A$1:$AB$49</definedName>
    <definedName name="_xlnm.Print_Area" localSheetId="1">'集計シート（記入不要です。触らないでください）'!$A$1:$AJB$10</definedName>
    <definedName name="_xlnm.Print_Area" localSheetId="2">担当者!$A$1:$I$10</definedName>
    <definedName name="_xlnm.Print_Area" localSheetId="0">留意事項等!$A$1:$I$35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 l="1"/>
  <c r="B8" i="2" s="1"/>
  <c r="AH38" i="4"/>
  <c r="AI38" i="4" s="1"/>
  <c r="AH35" i="4"/>
  <c r="AI35" i="4" s="1"/>
  <c r="AH37" i="4"/>
  <c r="AI37" i="4" s="1"/>
  <c r="AH34" i="4"/>
  <c r="AI34" i="4" s="1"/>
  <c r="AH30" i="4"/>
  <c r="AI30" i="4" s="1"/>
  <c r="AH28" i="4"/>
  <c r="AI28" i="4" s="1"/>
  <c r="AH26" i="4"/>
  <c r="AI26" i="4" s="1"/>
  <c r="AH25" i="4"/>
  <c r="AI25" i="4" s="1"/>
  <c r="B54" i="2"/>
  <c r="AH58" i="2" s="1"/>
  <c r="AI58" i="2" s="1"/>
  <c r="I39" i="2"/>
  <c r="AH39" i="2" s="1"/>
  <c r="AH36" i="2"/>
  <c r="AI36" i="2" s="1"/>
  <c r="AH34" i="2"/>
  <c r="AI34" i="2" s="1"/>
  <c r="AH33" i="2"/>
  <c r="AI33" i="2" s="1"/>
  <c r="J14" i="2"/>
  <c r="AH13" i="2" s="1"/>
  <c r="AI13" i="2" s="1"/>
  <c r="AH14" i="2"/>
  <c r="AI14" i="2" s="1"/>
  <c r="AH8" i="2"/>
  <c r="AI8" i="2" s="1"/>
  <c r="AI46" i="4"/>
  <c r="AI45" i="4"/>
  <c r="AH49" i="2"/>
  <c r="AI49" i="2" s="1"/>
  <c r="D7" i="6"/>
  <c r="AH16" i="4"/>
  <c r="AI16" i="4" s="1"/>
  <c r="AH45" i="4"/>
  <c r="AH46" i="4"/>
  <c r="AH47" i="4"/>
  <c r="AI47" i="4" s="1"/>
  <c r="AH48" i="4"/>
  <c r="AI48" i="4" s="1"/>
  <c r="AH49" i="4"/>
  <c r="AI49" i="4" s="1"/>
  <c r="AH50" i="4"/>
  <c r="AI50" i="4" s="1"/>
  <c r="AH51" i="4"/>
  <c r="AI51" i="4" s="1"/>
  <c r="AH52" i="4"/>
  <c r="AI52" i="4" s="1"/>
  <c r="AH44" i="4"/>
  <c r="AI44" i="4" s="1"/>
  <c r="AH33" i="4"/>
  <c r="AI33" i="4" s="1"/>
  <c r="AH36" i="4"/>
  <c r="AI36" i="4" s="1"/>
  <c r="AH29" i="4"/>
  <c r="AI29" i="4" s="1"/>
  <c r="AH27" i="4"/>
  <c r="AI27" i="4" s="1"/>
  <c r="AH20" i="4"/>
  <c r="AI20" i="4" s="1"/>
  <c r="AH19" i="4"/>
  <c r="AI19" i="4" s="1"/>
  <c r="AH18" i="4"/>
  <c r="AI18" i="4" s="1"/>
  <c r="AH17" i="4"/>
  <c r="AI17" i="4" s="1"/>
  <c r="AH15" i="4"/>
  <c r="AI15" i="4" s="1"/>
  <c r="AH14" i="4"/>
  <c r="AI14" i="4" s="1"/>
  <c r="CI4" i="8" a="1"/>
  <c r="CY4" i="8" a="1"/>
  <c r="AF4" i="8" a="1"/>
  <c r="AU4" i="8" a="1"/>
  <c r="S4" i="8" a="1"/>
  <c r="AV4" i="8" a="1"/>
  <c r="DB4" i="8" a="1"/>
  <c r="BS4" i="8" a="1"/>
  <c r="BV4" i="8" a="1"/>
  <c r="AW4" i="8" a="1"/>
  <c r="AP4" i="8" a="1"/>
  <c r="DI4" i="8" a="1"/>
  <c r="DD4" i="8" a="1"/>
  <c r="AB4" i="8" a="1"/>
  <c r="AC4" i="8" a="1"/>
  <c r="BL4" i="8" a="1"/>
  <c r="Y4" i="8" a="1"/>
  <c r="BK4" i="8" a="1"/>
  <c r="BH4" i="8" a="1"/>
  <c r="AE4" i="8" a="1"/>
  <c r="DF4" i="8" a="1"/>
  <c r="CK4" i="8" a="1"/>
  <c r="BZ4" i="8" a="1"/>
  <c r="BN4" i="8" a="1"/>
  <c r="CH4" i="8" a="1"/>
  <c r="BE4" i="8" a="1"/>
  <c r="CG4" i="8" a="1"/>
  <c r="BI4" i="8" a="1"/>
  <c r="AY4" i="8" a="1"/>
  <c r="BO4" i="8" a="1"/>
  <c r="X4" i="8" a="1"/>
  <c r="DJ4" i="8" a="1"/>
  <c r="CM4" i="8" a="1"/>
  <c r="CT4" i="8" a="1"/>
  <c r="BW4" i="8" a="1"/>
  <c r="CX4" i="8" a="1"/>
  <c r="AS4" i="8" a="1"/>
  <c r="BU4" i="8" a="1"/>
  <c r="BT4" i="8" a="1"/>
  <c r="BB4" i="8" a="1"/>
  <c r="AD4" i="8" a="1"/>
  <c r="CA4" i="8" a="1"/>
  <c r="DG4" i="8" a="1"/>
  <c r="CR4" i="8" a="1"/>
  <c r="CB4" i="8" a="1"/>
  <c r="DK4" i="8" a="1"/>
  <c r="AJ4" i="8" a="1"/>
  <c r="AX4" i="8" a="1"/>
  <c r="W4" i="8" a="1"/>
  <c r="AA4" i="8" a="1"/>
  <c r="AL4" i="8" a="1"/>
  <c r="BY4" i="8" a="1"/>
  <c r="CQ4" i="8" a="1"/>
  <c r="AZ4" i="8" a="1"/>
  <c r="DH4" i="8" a="1"/>
  <c r="AO4" i="8" a="1"/>
  <c r="CO4" i="8" a="1"/>
  <c r="V4" i="8" a="1"/>
  <c r="DE4" i="8" a="1"/>
  <c r="P4" i="8" a="1"/>
  <c r="AM4" i="8" a="1"/>
  <c r="BP4" i="8" a="1"/>
  <c r="BJ4" i="8" a="1"/>
  <c r="CC4" i="8" a="1"/>
  <c r="BM4" i="8" a="1"/>
  <c r="CD4" i="8" a="1"/>
  <c r="CN4" i="8" a="1"/>
  <c r="AH4" i="8" a="1"/>
  <c r="Q4" i="8" a="1"/>
  <c r="AQ4" i="8" a="1"/>
  <c r="AG4" i="8" a="1"/>
  <c r="CJ4" i="8" a="1"/>
  <c r="AI4" i="8" a="1"/>
  <c r="CU4" i="8" a="1"/>
  <c r="BC4" i="8" a="1"/>
  <c r="BG4" i="8" a="1"/>
  <c r="CS4" i="8" a="1"/>
  <c r="BA4" i="8" a="1"/>
  <c r="N4" i="8" a="1"/>
  <c r="DA4" i="8" a="1"/>
  <c r="AR4" i="8" a="1"/>
  <c r="AT4" i="8" a="1"/>
  <c r="CZ4" i="8" a="1"/>
  <c r="CE4" i="8" a="1"/>
  <c r="BX4" i="8" a="1"/>
  <c r="R4" i="8" a="1"/>
  <c r="Z4" i="8" a="1"/>
  <c r="M4" i="8" a="1"/>
  <c r="CV4" i="8" a="1"/>
  <c r="BF4" i="8" a="1"/>
  <c r="AK4" i="8" a="1"/>
  <c r="BD4" i="8" a="1"/>
  <c r="O4" i="8" a="1"/>
  <c r="U4" i="8" a="1"/>
  <c r="CW4" i="8" a="1"/>
  <c r="L4" i="8" a="1"/>
  <c r="DC4" i="8" a="1"/>
  <c r="CF4" i="8" a="1"/>
  <c r="BR4" i="8" a="1"/>
  <c r="AN4" i="8" a="1"/>
  <c r="CL4" i="8" a="1"/>
  <c r="BQ4" i="8" a="1"/>
  <c r="T4" i="8" a="1"/>
  <c r="CP4" i="8" a="1"/>
  <c r="DJ4" i="8" l="1"/>
  <c r="DH4" i="8"/>
  <c r="DK4" i="8"/>
  <c r="DI4" i="8"/>
  <c r="DG4" i="8"/>
  <c r="DD4" i="8"/>
  <c r="CZ4" i="8"/>
  <c r="CX4" i="8"/>
  <c r="DB4" i="8"/>
  <c r="DE4" i="8"/>
  <c r="DC4" i="8"/>
  <c r="DA4" i="8"/>
  <c r="CY4" i="8"/>
  <c r="CW4" i="8"/>
  <c r="BY4" i="8"/>
  <c r="BW4" i="8"/>
  <c r="BU4" i="8"/>
  <c r="BS4" i="8"/>
  <c r="BQ4" i="8"/>
  <c r="BZ4" i="8"/>
  <c r="BX4" i="8"/>
  <c r="BV4" i="8"/>
  <c r="BT4" i="8"/>
  <c r="BR4" i="8"/>
  <c r="BP4" i="8"/>
  <c r="BO4" i="8"/>
  <c r="BN4" i="8"/>
  <c r="DF4" i="8"/>
  <c r="CV4" i="8"/>
  <c r="CT4" i="8"/>
  <c r="CR4" i="8"/>
  <c r="CP4" i="8"/>
  <c r="CN4" i="8"/>
  <c r="CL4" i="8"/>
  <c r="CJ4" i="8"/>
  <c r="CH4" i="8"/>
  <c r="CF4" i="8"/>
  <c r="CD4" i="8"/>
  <c r="CB4" i="8"/>
  <c r="BL4" i="8"/>
  <c r="BJ4" i="8"/>
  <c r="BH4" i="8"/>
  <c r="BF4" i="8"/>
  <c r="BD4" i="8"/>
  <c r="BB4" i="8"/>
  <c r="AZ4" i="8"/>
  <c r="AX4" i="8"/>
  <c r="AV4" i="8"/>
  <c r="AT4" i="8"/>
  <c r="AR4" i="8"/>
  <c r="AP4" i="8"/>
  <c r="AN4" i="8"/>
  <c r="CU4" i="8"/>
  <c r="CS4" i="8"/>
  <c r="CQ4" i="8"/>
  <c r="CO4" i="8"/>
  <c r="CM4" i="8"/>
  <c r="CK4" i="8"/>
  <c r="CI4" i="8"/>
  <c r="CG4" i="8"/>
  <c r="CE4" i="8"/>
  <c r="CC4" i="8"/>
  <c r="CA4" i="8"/>
  <c r="BM4" i="8"/>
  <c r="BK4" i="8"/>
  <c r="BI4" i="8"/>
  <c r="BG4" i="8"/>
  <c r="BE4" i="8"/>
  <c r="BC4" i="8"/>
  <c r="BA4" i="8"/>
  <c r="AY4" i="8"/>
  <c r="AW4" i="8"/>
  <c r="AU4" i="8"/>
  <c r="AS4" i="8"/>
  <c r="AQ4" i="8"/>
  <c r="AO4" i="8"/>
  <c r="AM4" i="8"/>
  <c r="AL4" i="8"/>
  <c r="AK4" i="8"/>
  <c r="AI39" i="2"/>
  <c r="AJ4" i="8"/>
  <c r="AH4" i="8"/>
  <c r="AF4" i="8"/>
  <c r="AD4" i="8"/>
  <c r="Z4" i="8"/>
  <c r="AB4" i="8"/>
  <c r="AI4" i="8"/>
  <c r="AG4" i="8"/>
  <c r="AE4" i="8"/>
  <c r="AC4" i="8"/>
  <c r="AA4" i="8"/>
  <c r="Y4" i="8"/>
  <c r="X4" i="8"/>
  <c r="W4" i="8"/>
  <c r="U4" i="8"/>
  <c r="S4" i="8"/>
  <c r="Q4" i="8"/>
  <c r="M4" i="8"/>
  <c r="O4" i="8"/>
  <c r="V4" i="8"/>
  <c r="T4" i="8"/>
  <c r="R4" i="8"/>
  <c r="P4" i="8"/>
  <c r="N4" i="8"/>
  <c r="L4" i="8"/>
  <c r="AH7" i="2"/>
  <c r="AI7" i="2" s="1"/>
  <c r="B14" i="2"/>
  <c r="C34" i="6"/>
  <c r="C36" i="6"/>
  <c r="C38" i="6"/>
  <c r="C40" i="6"/>
  <c r="C42" i="6"/>
  <c r="C44" i="6"/>
  <c r="C46" i="6"/>
  <c r="C48" i="6"/>
  <c r="C50" i="6"/>
  <c r="C52" i="6"/>
  <c r="C54" i="6"/>
  <c r="C56" i="6"/>
  <c r="C58" i="6"/>
  <c r="C60" i="6"/>
  <c r="C62" i="6"/>
  <c r="C64" i="6"/>
  <c r="C66" i="6"/>
  <c r="C68" i="6"/>
  <c r="C70" i="6"/>
  <c r="C72" i="6"/>
  <c r="C74" i="6"/>
  <c r="C76" i="6"/>
  <c r="C78" i="6"/>
  <c r="C80" i="6"/>
  <c r="C82" i="6"/>
  <c r="C84" i="6"/>
  <c r="C86" i="6"/>
  <c r="C88" i="6"/>
  <c r="C90" i="6"/>
  <c r="C92" i="6"/>
  <c r="C94" i="6"/>
  <c r="C96" i="6"/>
  <c r="C98" i="6"/>
  <c r="C100" i="6"/>
  <c r="C102" i="6"/>
  <c r="C104" i="6"/>
  <c r="C106" i="6"/>
  <c r="C108" i="6"/>
  <c r="C110" i="6"/>
  <c r="C112" i="6"/>
  <c r="C114" i="6"/>
  <c r="C116" i="6"/>
  <c r="C118" i="6"/>
  <c r="C120" i="6"/>
  <c r="C122" i="6"/>
  <c r="C124" i="6"/>
  <c r="C126" i="6"/>
  <c r="C128" i="6"/>
  <c r="C130" i="6"/>
  <c r="C132" i="6"/>
  <c r="C134" i="6"/>
  <c r="C136" i="6"/>
  <c r="C138" i="6"/>
  <c r="C140" i="6"/>
  <c r="C142" i="6"/>
  <c r="C144" i="6"/>
  <c r="C146" i="6"/>
  <c r="C148" i="6"/>
  <c r="C150" i="6"/>
  <c r="C152" i="6"/>
  <c r="C154" i="6"/>
  <c r="C156" i="6"/>
  <c r="C158" i="6"/>
  <c r="C160" i="6"/>
  <c r="C162" i="6"/>
  <c r="C164" i="6"/>
  <c r="C166" i="6"/>
  <c r="C168" i="6"/>
  <c r="C170" i="6"/>
  <c r="C172" i="6"/>
  <c r="C174" i="6"/>
  <c r="C176" i="6"/>
  <c r="C178" i="6"/>
  <c r="C180" i="6"/>
  <c r="C182" i="6"/>
  <c r="C184" i="6"/>
  <c r="C186" i="6"/>
  <c r="C188" i="6"/>
  <c r="C190" i="6"/>
  <c r="C192" i="6"/>
  <c r="C194" i="6"/>
  <c r="C196" i="6"/>
  <c r="C198" i="6"/>
  <c r="C200" i="6"/>
  <c r="C202" i="6"/>
  <c r="C204" i="6"/>
  <c r="C206" i="6"/>
  <c r="C208" i="6"/>
  <c r="C210" i="6"/>
  <c r="C212" i="6"/>
  <c r="C214" i="6"/>
  <c r="C216" i="6"/>
  <c r="C218" i="6"/>
  <c r="C220" i="6"/>
  <c r="C222" i="6"/>
  <c r="C224" i="6"/>
  <c r="C226" i="6"/>
  <c r="C228" i="6"/>
  <c r="C230" i="6"/>
  <c r="C232" i="6"/>
  <c r="C234" i="6"/>
  <c r="C236" i="6"/>
  <c r="C238" i="6"/>
  <c r="C240" i="6"/>
  <c r="C242" i="6"/>
  <c r="C244" i="6"/>
  <c r="C246" i="6"/>
  <c r="C248" i="6"/>
  <c r="C250" i="6"/>
  <c r="C252" i="6"/>
  <c r="C254" i="6"/>
  <c r="C256" i="6"/>
  <c r="C258" i="6"/>
  <c r="C260" i="6"/>
  <c r="C262" i="6"/>
  <c r="C264" i="6"/>
  <c r="C266" i="6"/>
  <c r="C268" i="6"/>
  <c r="C270" i="6"/>
  <c r="C272" i="6"/>
  <c r="C274" i="6"/>
  <c r="C276" i="6"/>
  <c r="C278" i="6"/>
  <c r="C280" i="6"/>
  <c r="C282" i="6"/>
  <c r="C284" i="6"/>
  <c r="C286" i="6"/>
  <c r="C288" i="6"/>
  <c r="C290" i="6"/>
  <c r="C292" i="6"/>
  <c r="C294" i="6"/>
  <c r="C296" i="6"/>
  <c r="C298" i="6"/>
  <c r="C300" i="6"/>
  <c r="C302" i="6"/>
  <c r="C304" i="6"/>
  <c r="C306" i="6"/>
  <c r="C308" i="6"/>
  <c r="C310" i="6"/>
  <c r="C312" i="6"/>
  <c r="C314" i="6"/>
  <c r="C316" i="6"/>
  <c r="C318" i="6"/>
  <c r="C320" i="6"/>
  <c r="C322" i="6"/>
  <c r="C324" i="6"/>
  <c r="C326" i="6"/>
  <c r="C328" i="6"/>
  <c r="C330" i="6"/>
  <c r="C332" i="6"/>
  <c r="C334" i="6"/>
  <c r="C336" i="6"/>
  <c r="C338" i="6"/>
  <c r="C340" i="6"/>
  <c r="C342" i="6"/>
  <c r="C344" i="6"/>
  <c r="C346" i="6"/>
  <c r="C348" i="6"/>
  <c r="C350" i="6"/>
  <c r="C352" i="6"/>
  <c r="C354" i="6"/>
  <c r="C356" i="6"/>
  <c r="C358" i="6"/>
  <c r="C360" i="6"/>
  <c r="C362" i="6"/>
  <c r="C364" i="6"/>
  <c r="C366" i="6"/>
  <c r="C368" i="6"/>
  <c r="C370" i="6"/>
  <c r="C372" i="6"/>
  <c r="C374" i="6"/>
  <c r="C376" i="6"/>
  <c r="C378" i="6"/>
  <c r="C380" i="6"/>
  <c r="C382" i="6"/>
  <c r="C384" i="6"/>
  <c r="C386" i="6"/>
  <c r="C388" i="6"/>
  <c r="C390" i="6"/>
  <c r="C392" i="6"/>
  <c r="C394" i="6"/>
  <c r="C396" i="6"/>
  <c r="C398" i="6"/>
  <c r="C400" i="6"/>
  <c r="C402" i="6"/>
  <c r="C404" i="6"/>
  <c r="C406" i="6"/>
  <c r="C408" i="6"/>
  <c r="C410" i="6"/>
  <c r="C412" i="6"/>
  <c r="C414" i="6"/>
  <c r="C416" i="6"/>
  <c r="C418" i="6"/>
  <c r="C420" i="6"/>
  <c r="C422" i="6"/>
  <c r="C424" i="6"/>
  <c r="C426" i="6"/>
  <c r="C428" i="6"/>
  <c r="C430" i="6"/>
  <c r="C432" i="6"/>
  <c r="C434" i="6"/>
  <c r="C436" i="6"/>
  <c r="C438" i="6"/>
  <c r="C440" i="6"/>
  <c r="C442" i="6"/>
  <c r="C444" i="6"/>
  <c r="C446" i="6"/>
  <c r="C448" i="6"/>
  <c r="C450" i="6"/>
  <c r="C452" i="6"/>
  <c r="C454" i="6"/>
  <c r="C456" i="6"/>
  <c r="C458" i="6"/>
  <c r="C460" i="6"/>
  <c r="C462" i="6"/>
  <c r="C464" i="6"/>
  <c r="C466" i="6"/>
  <c r="C468" i="6"/>
  <c r="C470" i="6"/>
  <c r="C472" i="6"/>
  <c r="C474" i="6"/>
  <c r="C476" i="6"/>
  <c r="C478" i="6"/>
  <c r="C480" i="6"/>
  <c r="C482" i="6"/>
  <c r="C484" i="6"/>
  <c r="C486" i="6"/>
  <c r="C488" i="6"/>
  <c r="C490" i="6"/>
  <c r="C492" i="6"/>
  <c r="C494" i="6"/>
  <c r="C496" i="6"/>
  <c r="C498" i="6"/>
  <c r="C500" i="6"/>
  <c r="C502" i="6"/>
  <c r="C504" i="6"/>
  <c r="C506" i="6"/>
  <c r="C508" i="6"/>
  <c r="C510" i="6"/>
  <c r="C512" i="6"/>
  <c r="C514" i="6"/>
  <c r="C516" i="6"/>
  <c r="C518" i="6"/>
  <c r="C520" i="6"/>
  <c r="C522" i="6"/>
  <c r="C524" i="6"/>
  <c r="C526" i="6"/>
  <c r="C528" i="6"/>
  <c r="C530" i="6"/>
  <c r="C532" i="6"/>
  <c r="C534" i="6"/>
  <c r="C536" i="6"/>
  <c r="C538" i="6"/>
  <c r="C540" i="6"/>
  <c r="C542" i="6"/>
  <c r="C544" i="6"/>
  <c r="C546" i="6"/>
  <c r="C548" i="6"/>
  <c r="C550" i="6"/>
  <c r="C552" i="6"/>
  <c r="C554" i="6"/>
  <c r="C556" i="6"/>
  <c r="C558" i="6"/>
  <c r="C560" i="6"/>
  <c r="C562" i="6"/>
  <c r="C564" i="6"/>
  <c r="C566" i="6"/>
  <c r="C568" i="6"/>
  <c r="C570" i="6"/>
  <c r="C572" i="6"/>
  <c r="C574" i="6"/>
  <c r="C576" i="6"/>
  <c r="C578" i="6"/>
  <c r="C580" i="6"/>
  <c r="C582" i="6"/>
  <c r="C584" i="6"/>
  <c r="C586" i="6"/>
  <c r="C588" i="6"/>
  <c r="C590" i="6"/>
  <c r="C592" i="6"/>
  <c r="C594" i="6"/>
  <c r="C596" i="6"/>
  <c r="C598" i="6"/>
  <c r="C600" i="6"/>
  <c r="C602" i="6"/>
  <c r="C604" i="6"/>
  <c r="C606" i="6"/>
  <c r="C608" i="6"/>
  <c r="C610" i="6"/>
  <c r="C612" i="6"/>
  <c r="C614" i="6"/>
  <c r="C616" i="6"/>
  <c r="C618" i="6"/>
  <c r="C620" i="6"/>
  <c r="C622" i="6"/>
  <c r="C624" i="6"/>
  <c r="C626" i="6"/>
  <c r="C628" i="6"/>
  <c r="C630" i="6"/>
  <c r="C632" i="6"/>
  <c r="C634" i="6"/>
  <c r="C636" i="6"/>
  <c r="C638" i="6"/>
  <c r="C640" i="6"/>
  <c r="C642" i="6"/>
  <c r="C644" i="6"/>
  <c r="C646" i="6"/>
  <c r="C648" i="6"/>
  <c r="C650" i="6"/>
  <c r="C652" i="6"/>
  <c r="C654" i="6"/>
  <c r="C656" i="6"/>
  <c r="C658" i="6"/>
  <c r="C660" i="6"/>
  <c r="C662" i="6"/>
  <c r="C664" i="6"/>
  <c r="C666" i="6"/>
  <c r="C668" i="6"/>
  <c r="C670" i="6"/>
  <c r="C672" i="6"/>
  <c r="C674" i="6"/>
  <c r="C676" i="6"/>
  <c r="C678" i="6"/>
  <c r="C680" i="6"/>
  <c r="C682" i="6"/>
  <c r="C684" i="6"/>
  <c r="C686" i="6"/>
  <c r="C688" i="6"/>
  <c r="C690" i="6"/>
  <c r="C692" i="6"/>
  <c r="C694" i="6"/>
  <c r="C696" i="6"/>
  <c r="C698" i="6"/>
  <c r="C700" i="6"/>
  <c r="C702" i="6"/>
  <c r="C704" i="6"/>
  <c r="C706" i="6"/>
  <c r="C708" i="6"/>
  <c r="C710" i="6"/>
  <c r="C712" i="6"/>
  <c r="C714" i="6"/>
  <c r="C716" i="6"/>
  <c r="C718" i="6"/>
  <c r="C720" i="6"/>
  <c r="C722" i="6"/>
  <c r="C724" i="6"/>
  <c r="C726" i="6"/>
  <c r="C728" i="6"/>
  <c r="C730" i="6"/>
  <c r="C732" i="6"/>
  <c r="C734" i="6"/>
  <c r="C736" i="6"/>
  <c r="C738" i="6"/>
  <c r="C740" i="6"/>
  <c r="C742" i="6"/>
  <c r="C744" i="6"/>
  <c r="C746" i="6"/>
  <c r="C748" i="6"/>
  <c r="C750" i="6"/>
  <c r="C752" i="6"/>
  <c r="C754" i="6"/>
  <c r="C756" i="6"/>
  <c r="C758" i="6"/>
  <c r="C760" i="6"/>
  <c r="C762" i="6"/>
  <c r="C764" i="6"/>
  <c r="C766" i="6"/>
  <c r="C768" i="6"/>
  <c r="C770" i="6"/>
  <c r="C772" i="6"/>
  <c r="C774" i="6"/>
  <c r="C776" i="6"/>
  <c r="C778" i="6"/>
  <c r="C780" i="6"/>
  <c r="C782" i="6"/>
  <c r="C784" i="6"/>
  <c r="C786" i="6"/>
  <c r="C788" i="6"/>
  <c r="C790" i="6"/>
  <c r="C792" i="6"/>
  <c r="C794" i="6"/>
  <c r="C796" i="6"/>
  <c r="C798" i="6"/>
  <c r="C800" i="6"/>
  <c r="C802" i="6"/>
  <c r="C804" i="6"/>
  <c r="C806" i="6"/>
  <c r="C808" i="6"/>
  <c r="C810" i="6"/>
  <c r="C812" i="6"/>
  <c r="C814" i="6"/>
  <c r="C816" i="6"/>
  <c r="C818" i="6"/>
  <c r="C820" i="6"/>
  <c r="C822" i="6"/>
  <c r="C824" i="6"/>
  <c r="C826" i="6"/>
  <c r="C828" i="6"/>
  <c r="C830" i="6"/>
  <c r="C832" i="6"/>
  <c r="C834" i="6"/>
  <c r="C836" i="6"/>
  <c r="C838" i="6"/>
  <c r="C840" i="6"/>
  <c r="C842" i="6"/>
  <c r="C844" i="6"/>
  <c r="C846" i="6"/>
  <c r="C848" i="6"/>
  <c r="C850" i="6"/>
  <c r="C852" i="6"/>
  <c r="C854" i="6"/>
  <c r="C856" i="6"/>
  <c r="C858" i="6"/>
  <c r="C860" i="6"/>
  <c r="C862" i="6"/>
  <c r="C864" i="6"/>
  <c r="C866" i="6"/>
  <c r="C868" i="6"/>
  <c r="C870" i="6"/>
  <c r="C872" i="6"/>
  <c r="C874" i="6"/>
  <c r="C876" i="6"/>
  <c r="C878" i="6"/>
  <c r="C880" i="6"/>
  <c r="C882" i="6"/>
  <c r="C884" i="6"/>
  <c r="C886" i="6"/>
  <c r="C888" i="6"/>
  <c r="C890" i="6"/>
  <c r="C892" i="6"/>
  <c r="C894" i="6"/>
  <c r="C896" i="6"/>
  <c r="C898" i="6"/>
  <c r="C900" i="6"/>
  <c r="C902" i="6"/>
  <c r="C904" i="6"/>
  <c r="C906" i="6"/>
  <c r="C908" i="6"/>
  <c r="C910" i="6"/>
  <c r="C912" i="6"/>
  <c r="C914" i="6"/>
  <c r="C916" i="6"/>
  <c r="C918" i="6"/>
  <c r="C920" i="6"/>
  <c r="C922" i="6"/>
  <c r="C924" i="6"/>
  <c r="C926" i="6"/>
  <c r="C928" i="6"/>
  <c r="C930" i="6"/>
  <c r="C932" i="6"/>
  <c r="C934" i="6"/>
  <c r="C936" i="6"/>
  <c r="C938" i="6"/>
  <c r="C940" i="6"/>
  <c r="C942" i="6"/>
  <c r="C944" i="6"/>
  <c r="C946" i="6"/>
  <c r="C948" i="6"/>
  <c r="C950" i="6"/>
  <c r="C952" i="6"/>
  <c r="C954" i="6"/>
  <c r="C956" i="6"/>
  <c r="C958" i="6"/>
  <c r="C960" i="6"/>
  <c r="C962" i="6"/>
  <c r="C964" i="6"/>
  <c r="C966" i="6"/>
  <c r="C968" i="6"/>
  <c r="C970" i="6"/>
  <c r="C972" i="6"/>
  <c r="C974" i="6"/>
  <c r="C976" i="6"/>
  <c r="C978" i="6"/>
  <c r="C980" i="6"/>
  <c r="C982" i="6"/>
  <c r="C984" i="6"/>
  <c r="C986" i="6"/>
  <c r="C988" i="6"/>
  <c r="C990" i="6"/>
  <c r="C992" i="6"/>
  <c r="C994" i="6"/>
  <c r="C996" i="6"/>
  <c r="C998" i="6"/>
  <c r="C1000" i="6"/>
  <c r="C1002" i="6"/>
  <c r="C1004" i="6"/>
  <c r="C1006" i="6"/>
  <c r="C1008" i="6"/>
  <c r="C1010" i="6"/>
  <c r="C1012" i="6"/>
  <c r="C1014" i="6"/>
  <c r="C1016" i="6"/>
  <c r="C1018" i="6"/>
  <c r="C1020" i="6"/>
  <c r="C1022" i="6"/>
  <c r="C1024" i="6"/>
  <c r="C1026" i="6"/>
  <c r="C1028" i="6"/>
  <c r="C1030" i="6"/>
  <c r="C1032" i="6"/>
  <c r="C1034" i="6"/>
  <c r="C1036" i="6"/>
  <c r="C1038" i="6"/>
  <c r="C1040" i="6"/>
  <c r="C1042" i="6"/>
  <c r="C1044" i="6"/>
  <c r="C1046" i="6"/>
  <c r="C1048" i="6"/>
  <c r="C1050" i="6"/>
  <c r="C1052" i="6"/>
  <c r="C1054" i="6"/>
  <c r="C1056" i="6"/>
  <c r="C1058" i="6"/>
  <c r="C1060" i="6"/>
  <c r="C1062" i="6"/>
  <c r="C1064" i="6"/>
  <c r="C1066" i="6"/>
  <c r="C1068" i="6"/>
  <c r="C1070" i="6"/>
  <c r="C1072" i="6"/>
  <c r="C1074" i="6"/>
  <c r="C1076" i="6"/>
  <c r="C1078" i="6"/>
  <c r="C1080" i="6"/>
  <c r="C1082" i="6"/>
  <c r="C1084" i="6"/>
  <c r="C1086" i="6"/>
  <c r="C1088" i="6"/>
  <c r="C1090" i="6"/>
  <c r="C1092" i="6"/>
  <c r="C1094" i="6"/>
  <c r="C1096" i="6"/>
  <c r="C1098" i="6"/>
  <c r="C1100" i="6"/>
  <c r="C1102" i="6"/>
  <c r="C1104" i="6"/>
  <c r="C1106" i="6"/>
  <c r="C1108" i="6"/>
  <c r="C1110" i="6"/>
  <c r="C1112" i="6"/>
  <c r="C1114" i="6"/>
  <c r="C1116" i="6"/>
  <c r="C1118" i="6"/>
  <c r="C1120" i="6"/>
  <c r="C1122" i="6"/>
  <c r="C1124" i="6"/>
  <c r="C1126" i="6"/>
  <c r="C1128" i="6"/>
  <c r="C1130" i="6"/>
  <c r="C1132" i="6"/>
  <c r="C1134" i="6"/>
  <c r="C1136" i="6"/>
  <c r="C1138" i="6"/>
  <c r="C1140" i="6"/>
  <c r="C1142" i="6"/>
  <c r="C1144" i="6"/>
  <c r="C1146" i="6"/>
  <c r="C1148" i="6"/>
  <c r="C1150" i="6"/>
  <c r="C1152" i="6"/>
  <c r="C1154" i="6"/>
  <c r="C1156" i="6"/>
  <c r="C1158" i="6"/>
  <c r="C1160" i="6"/>
  <c r="C1162" i="6"/>
  <c r="C1164" i="6"/>
  <c r="C1166" i="6"/>
  <c r="C1168" i="6"/>
  <c r="C1170" i="6"/>
  <c r="C1172" i="6"/>
  <c r="C1174" i="6"/>
  <c r="C1176" i="6"/>
  <c r="C1178" i="6"/>
  <c r="C1180" i="6"/>
  <c r="C1182" i="6"/>
  <c r="C1184" i="6"/>
  <c r="C1186" i="6"/>
  <c r="C1188" i="6"/>
  <c r="C1190" i="6"/>
  <c r="C1192" i="6"/>
  <c r="C1194" i="6"/>
  <c r="C1196" i="6"/>
  <c r="C1198" i="6"/>
  <c r="C1200" i="6"/>
  <c r="C1202" i="6"/>
  <c r="C1204" i="6"/>
  <c r="C1206" i="6"/>
  <c r="C1208" i="6"/>
  <c r="C12" i="6"/>
  <c r="C14" i="6"/>
  <c r="C16" i="6"/>
  <c r="C18" i="6"/>
  <c r="C20" i="6"/>
  <c r="C22" i="6"/>
  <c r="C24" i="6"/>
  <c r="C26" i="6"/>
  <c r="C28" i="6"/>
  <c r="C30" i="6"/>
  <c r="C32" i="6"/>
  <c r="C10" i="6"/>
  <c r="B4" i="8"/>
  <c r="A4" i="8"/>
  <c r="C4" i="8"/>
  <c r="D4" i="8"/>
  <c r="E4" i="8"/>
  <c r="J4" i="8"/>
  <c r="I4" i="8"/>
  <c r="H4" i="8"/>
  <c r="G4" i="8"/>
  <c r="F4" i="8"/>
  <c r="AB19" i="4" l="1"/>
  <c r="AB17" i="4"/>
  <c r="O5" i="4"/>
  <c r="SI4" i="8" a="1"/>
  <c r="EW4" i="8" a="1"/>
  <c r="ACL4" i="8" a="1"/>
  <c r="HG4" i="8" a="1"/>
  <c r="AAM4" i="8" a="1"/>
  <c r="XU4" i="8" a="1"/>
  <c r="YG4" i="8" a="1"/>
  <c r="ACG4" i="8" a="1"/>
  <c r="VP4" i="8" a="1"/>
  <c r="ND4" i="8" a="1"/>
  <c r="AIG4" i="8" a="1"/>
  <c r="ADP4" i="8" a="1"/>
  <c r="KA4" i="8" a="1"/>
  <c r="AFF4" i="8" a="1"/>
  <c r="WQ4" i="8" a="1"/>
  <c r="AEN4" i="8" a="1"/>
  <c r="GQ4" i="8" a="1"/>
  <c r="ADH4" i="8" a="1"/>
  <c r="FM4" i="8" a="1"/>
  <c r="QG4" i="8" a="1"/>
  <c r="QF4" i="8" a="1"/>
  <c r="XP4" i="8" a="1"/>
  <c r="VB4" i="8" a="1"/>
  <c r="AGA4" i="8" a="1"/>
  <c r="QA4" i="8" a="1"/>
  <c r="ACP4" i="8" a="1"/>
  <c r="WF4" i="8" a="1"/>
  <c r="FN4" i="8" a="1"/>
  <c r="ABY4" i="8" a="1"/>
  <c r="AHQ4" i="8" a="1"/>
  <c r="TO4" i="8" a="1"/>
  <c r="AHI4" i="8" a="1"/>
  <c r="AHN4" i="8" a="1"/>
  <c r="AGC4" i="8" a="1"/>
  <c r="AIZ4" i="8" a="1"/>
  <c r="LQ4" i="8" a="1"/>
  <c r="AES4" i="8" a="1"/>
  <c r="KL4" i="8" a="1"/>
  <c r="YV4" i="8" a="1"/>
  <c r="ADI4" i="8" a="1"/>
  <c r="GK4" i="8" a="1"/>
  <c r="XD4" i="8" a="1"/>
  <c r="QU4" i="8" a="1"/>
  <c r="MB4" i="8" a="1"/>
  <c r="HJ4" i="8" a="1"/>
  <c r="UZ4" i="8" a="1"/>
  <c r="PI4" i="8" a="1"/>
  <c r="AED4" i="8" a="1"/>
  <c r="JV4" i="8" a="1"/>
  <c r="AAE4" i="8" a="1"/>
  <c r="IX4" i="8" a="1"/>
  <c r="IH4" i="8" a="1"/>
  <c r="XG4" i="8" a="1"/>
  <c r="EK4" i="8" a="1"/>
  <c r="AHU4" i="8" a="1"/>
  <c r="YC4" i="8" a="1"/>
  <c r="ZT4" i="8" a="1"/>
  <c r="AEG4" i="8" a="1"/>
  <c r="RD4" i="8" a="1"/>
  <c r="PU4" i="8" a="1"/>
  <c r="EC4" i="8" a="1"/>
  <c r="ADL4" i="8" a="1"/>
  <c r="YF4" i="8" a="1"/>
  <c r="KV4" i="8" a="1"/>
  <c r="SE4" i="8" a="1"/>
  <c r="EA4" i="8" a="1"/>
  <c r="AFW4" i="8" a="1"/>
  <c r="EG4" i="8" a="1"/>
  <c r="OY4" i="8" a="1"/>
  <c r="RK4" i="8" a="1"/>
  <c r="TV4" i="8" a="1"/>
  <c r="KB4" i="8" a="1"/>
  <c r="YA4" i="8" a="1"/>
  <c r="YS4" i="8" a="1"/>
  <c r="YM4" i="8" a="1"/>
  <c r="RX4" i="8" a="1"/>
  <c r="AEQ4" i="8" a="1"/>
  <c r="EX4" i="8" a="1"/>
  <c r="DQ4" i="8" a="1"/>
  <c r="YH4" i="8" a="1"/>
  <c r="AEW4" i="8" a="1"/>
  <c r="AHX4" i="8" a="1"/>
  <c r="NZ4" i="8" a="1"/>
  <c r="HP4" i="8" a="1"/>
  <c r="SV4" i="8" a="1"/>
  <c r="HA4" i="8" a="1"/>
  <c r="JQ4" i="8" a="1"/>
  <c r="ST4" i="8" a="1"/>
  <c r="OE4" i="8" a="1"/>
  <c r="ACS4" i="8" a="1"/>
  <c r="JK4" i="8" a="1"/>
  <c r="AAD4" i="8" a="1"/>
  <c r="OZ4" i="8" a="1"/>
  <c r="QO4" i="8" a="1"/>
  <c r="AFN4" i="8" a="1"/>
  <c r="JT4" i="8" a="1"/>
  <c r="AFM4" i="8" a="1"/>
  <c r="AHE4" i="8" a="1"/>
  <c r="ADK4" i="8" a="1"/>
  <c r="IY4" i="8" a="1"/>
  <c r="HO4" i="8" a="1"/>
  <c r="GD4" i="8" a="1"/>
  <c r="PE4" i="8" a="1"/>
  <c r="AAO4" i="8" a="1"/>
  <c r="TF4" i="8" a="1"/>
  <c r="WI4" i="8" a="1"/>
  <c r="MD4" i="8" a="1"/>
  <c r="MG4" i="8" a="1"/>
  <c r="AID4" i="8" a="1"/>
  <c r="MW4" i="8" a="1"/>
  <c r="RC4" i="8" a="1"/>
  <c r="ZX4" i="8" a="1"/>
  <c r="WE4" i="8" a="1"/>
  <c r="NT4" i="8" a="1"/>
  <c r="NR4" i="8" a="1"/>
  <c r="AIA4" i="8" a="1"/>
  <c r="GT4" i="8" a="1"/>
  <c r="UK4" i="8" a="1"/>
  <c r="UT4" i="8" a="1"/>
  <c r="AEL4" i="8" a="1"/>
  <c r="AEX4" i="8" a="1"/>
  <c r="RJ4" i="8" a="1"/>
  <c r="AIY4" i="8" a="1"/>
  <c r="WR4" i="8" a="1"/>
  <c r="ADO4" i="8" a="1"/>
  <c r="XO4" i="8" a="1"/>
  <c r="AEE4" i="8" a="1"/>
  <c r="UP4" i="8" a="1"/>
  <c r="UY4" i="8" a="1"/>
  <c r="NL4" i="8" a="1"/>
  <c r="AFR4" i="8" a="1"/>
  <c r="AAK4" i="8" a="1"/>
  <c r="WV4" i="8" a="1"/>
  <c r="YB4" i="8" a="1"/>
  <c r="ACN4" i="8" a="1"/>
  <c r="ADA4" i="8" a="1"/>
  <c r="VE4" i="8" a="1"/>
  <c r="AEB4" i="8" a="1"/>
  <c r="RI4" i="8" a="1"/>
  <c r="HR4" i="8" a="1"/>
  <c r="JI4" i="8" a="1"/>
  <c r="AAZ4" i="8" a="1"/>
  <c r="UX4" i="8" a="1"/>
  <c r="ZP4" i="8" a="1"/>
  <c r="XT4" i="8" a="1"/>
  <c r="LE4" i="8" a="1"/>
  <c r="AGM4" i="8" a="1"/>
  <c r="AGV4" i="8" a="1"/>
  <c r="QB4" i="8" a="1"/>
  <c r="AHT4" i="8" a="1"/>
  <c r="SP4" i="8" a="1"/>
  <c r="WS4" i="8" a="1"/>
  <c r="XE4" i="8" a="1"/>
  <c r="ML4" i="8" a="1"/>
  <c r="AFB4" i="8" a="1"/>
  <c r="FZ4" i="8" a="1"/>
  <c r="SS4" i="8" a="1"/>
  <c r="MN4" i="8" a="1"/>
  <c r="IA4" i="8" a="1"/>
  <c r="PC4" i="8" a="1"/>
  <c r="AHS4" i="8" a="1"/>
  <c r="MM4" i="8" a="1"/>
  <c r="RZ4" i="8" a="1"/>
  <c r="ACJ4" i="8" a="1"/>
  <c r="QI4" i="8" a="1"/>
  <c r="KO4" i="8" a="1"/>
  <c r="ADT4" i="8" a="1"/>
  <c r="AFZ4" i="8" a="1"/>
  <c r="EM4" i="8" a="1"/>
  <c r="DZ4" i="8" a="1"/>
  <c r="ZY4" i="8" a="1"/>
  <c r="ACD4" i="8" a="1"/>
  <c r="TI4" i="8" a="1"/>
  <c r="AEO4" i="8" a="1"/>
  <c r="UO4" i="8" a="1"/>
  <c r="ABN4" i="8" a="1"/>
  <c r="SO4" i="8" a="1"/>
  <c r="EZ4" i="8" a="1"/>
  <c r="ACB4" i="8" a="1"/>
  <c r="GX4" i="8" a="1"/>
  <c r="OV4" i="8" a="1"/>
  <c r="YU4" i="8" a="1"/>
  <c r="TM4" i="8" a="1"/>
  <c r="EE4" i="8" a="1"/>
  <c r="RN4" i="8" a="1"/>
  <c r="UJ4" i="8" a="1"/>
  <c r="ON4" i="8" a="1"/>
  <c r="HC4" i="8" a="1"/>
  <c r="AIF4" i="8" a="1"/>
  <c r="JW4" i="8" a="1"/>
  <c r="AFH4" i="8" a="1"/>
  <c r="XA4" i="8" a="1"/>
  <c r="GY4" i="8" a="1"/>
  <c r="ADD4" i="8" a="1"/>
  <c r="UI4" i="8" a="1"/>
  <c r="ABL4" i="8" a="1"/>
  <c r="AEK4" i="8" a="1"/>
  <c r="GF4" i="8" a="1"/>
  <c r="AIJ4" i="8" a="1"/>
  <c r="EI4" i="8" a="1"/>
  <c r="WH4" i="8" a="1"/>
  <c r="LF4" i="8" a="1"/>
  <c r="LH4" i="8" a="1"/>
  <c r="VR4" i="8" a="1"/>
  <c r="VX4" i="8" a="1"/>
  <c r="KY4" i="8" a="1"/>
  <c r="SR4" i="8" a="1"/>
  <c r="GI4" i="8" a="1"/>
  <c r="YT4" i="8" a="1"/>
  <c r="EH4" i="8" a="1"/>
  <c r="KF4" i="8" a="1"/>
  <c r="ZV4" i="8" a="1"/>
  <c r="ZR4" i="8" a="1"/>
  <c r="QK4" i="8" a="1"/>
  <c r="MA4" i="8" a="1"/>
  <c r="YZ4" i="8" a="1"/>
  <c r="LV4" i="8" a="1"/>
  <c r="EF4" i="8" a="1"/>
  <c r="FB4" i="8" a="1"/>
  <c r="LP4" i="8" a="1"/>
  <c r="ACC4" i="8" a="1"/>
  <c r="AIS4" i="8" a="1"/>
  <c r="UR4" i="8" a="1"/>
  <c r="XJ4" i="8" a="1"/>
  <c r="SX4" i="8" a="1"/>
  <c r="AGZ4" i="8" a="1"/>
  <c r="PF4" i="8" a="1"/>
  <c r="EN4" i="8" a="1"/>
  <c r="AFC4" i="8" a="1"/>
  <c r="ADQ4" i="8" a="1"/>
  <c r="AHK4" i="8" a="1"/>
  <c r="AEP4" i="8" a="1"/>
  <c r="AIV4" i="8" a="1"/>
  <c r="IW4" i="8" a="1"/>
  <c r="TE4" i="8" a="1"/>
  <c r="ADZ4" i="8" a="1"/>
  <c r="AIP4" i="8" a="1"/>
  <c r="DL4" i="8" a="1"/>
  <c r="ED4" i="8" a="1"/>
  <c r="GV4" i="8" a="1"/>
  <c r="YP4" i="8" a="1"/>
  <c r="XK4" i="8" a="1"/>
  <c r="GP4" i="8" a="1"/>
  <c r="TN4" i="8" a="1"/>
  <c r="AIM4" i="8" a="1"/>
  <c r="IE4" i="8" a="1"/>
  <c r="VF4" i="8" a="1"/>
  <c r="TQ4" i="8" a="1"/>
  <c r="RE4" i="8" a="1"/>
  <c r="AIN4" i="8" a="1"/>
  <c r="ABI4" i="8" a="1"/>
  <c r="NQ4" i="8" a="1"/>
  <c r="ADJ4" i="8" a="1"/>
  <c r="XY4" i="8" a="1"/>
  <c r="NG4" i="8" a="1"/>
  <c r="KT4" i="8" a="1"/>
  <c r="PQ4" i="8" a="1"/>
  <c r="PG4" i="8" a="1"/>
  <c r="PZ4" i="8" a="1"/>
  <c r="LM4" i="8" a="1"/>
  <c r="ABG4" i="8" a="1"/>
  <c r="YK4" i="8" a="1"/>
  <c r="HK4" i="8" a="1"/>
  <c r="AHF4" i="8" a="1"/>
  <c r="AIC4" i="8" a="1"/>
  <c r="AFE4" i="8" a="1"/>
  <c r="UM4" i="8" a="1"/>
  <c r="ACM4" i="8" a="1"/>
  <c r="PY4" i="8" a="1"/>
  <c r="AAW4" i="8" a="1"/>
  <c r="NU4" i="8" a="1"/>
  <c r="LJ4" i="8" a="1"/>
  <c r="SZ4" i="8" a="1"/>
  <c r="AIX4" i="8" a="1"/>
  <c r="AAR4" i="8" a="1"/>
  <c r="XV4" i="8" a="1"/>
  <c r="SG4" i="8" a="1"/>
  <c r="TP4" i="8" a="1"/>
  <c r="RL4" i="8" a="1"/>
  <c r="AFO4" i="8" a="1"/>
  <c r="ADG4" i="8" a="1"/>
  <c r="ABQ4" i="8" a="1"/>
  <c r="ER4" i="8" a="1"/>
  <c r="EQ4" i="8" a="1"/>
  <c r="WC4" i="8" a="1"/>
  <c r="AGU4" i="8" a="1"/>
  <c r="VH4" i="8" a="1"/>
  <c r="OP4" i="8" a="1"/>
  <c r="ACW4" i="8" a="1"/>
  <c r="UG4" i="8" a="1"/>
  <c r="ME4" i="8" a="1"/>
  <c r="AHC4" i="8" a="1"/>
  <c r="MZ4" i="8" a="1"/>
  <c r="AEZ4" i="8" a="1"/>
  <c r="AHG4" i="8" a="1"/>
  <c r="PB4" i="8" a="1"/>
  <c r="JG4" i="8" a="1"/>
  <c r="GG4" i="8" a="1"/>
  <c r="HY4" i="8" a="1"/>
  <c r="RO4" i="8" a="1"/>
  <c r="AGF4" i="8" a="1"/>
  <c r="OF4" i="8" a="1"/>
  <c r="AFX4" i="8" a="1"/>
  <c r="TR4" i="8" a="1"/>
  <c r="OW4" i="8" a="1"/>
  <c r="AGH4" i="8" a="1"/>
  <c r="HF4" i="8" a="1"/>
  <c r="ACK4" i="8" a="1"/>
  <c r="RT4" i="8" a="1"/>
  <c r="PX4" i="8" a="1"/>
  <c r="KG4" i="8" a="1"/>
  <c r="AIQ4" i="8" a="1"/>
  <c r="DR4" i="8" a="1"/>
  <c r="ZK4" i="8" a="1"/>
  <c r="ABS4" i="8" a="1"/>
  <c r="VT4" i="8" a="1"/>
  <c r="AAB4" i="8" a="1"/>
  <c r="ZN4" i="8" a="1"/>
  <c r="XN4" i="8" a="1"/>
  <c r="TW4" i="8" a="1"/>
  <c r="HE4" i="8" a="1"/>
  <c r="KK4" i="8" a="1"/>
  <c r="AHP4" i="8" a="1"/>
  <c r="TJ4" i="8" a="1"/>
  <c r="ZB4" i="8" a="1"/>
  <c r="KQ4" i="8" a="1"/>
  <c r="RA4" i="8" a="1"/>
  <c r="FI4" i="8" a="1"/>
  <c r="PL4" i="8" a="1"/>
  <c r="ZG4" i="8" a="1"/>
  <c r="QC4" i="8" a="1"/>
  <c r="HI4" i="8" a="1"/>
  <c r="XF4" i="8" a="1"/>
  <c r="MS4" i="8" a="1"/>
  <c r="SW4" i="8" a="1"/>
  <c r="QY4" i="8" a="1"/>
  <c r="MR4" i="8" a="1"/>
  <c r="WW4" i="8" a="1"/>
  <c r="ABJ4" i="8" a="1"/>
  <c r="OB4" i="8" a="1"/>
  <c r="ABW4" i="8" a="1"/>
  <c r="AGG4" i="8" a="1"/>
  <c r="GZ4" i="8" a="1"/>
  <c r="WU4" i="8" a="1"/>
  <c r="NI4" i="8" a="1"/>
  <c r="DV4" i="8" a="1"/>
  <c r="ABE4" i="8" a="1"/>
  <c r="DX4" i="8" a="1"/>
  <c r="VJ4" i="8" a="1"/>
  <c r="LD4" i="8" a="1"/>
  <c r="AIT4" i="8" a="1"/>
  <c r="WJ4" i="8" a="1"/>
  <c r="OQ4" i="8" a="1"/>
  <c r="XS4" i="8" a="1"/>
  <c r="VQ4" i="8" a="1"/>
  <c r="PV4" i="8" a="1"/>
  <c r="YN4" i="8" a="1"/>
  <c r="LY4" i="8" a="1"/>
  <c r="LW4" i="8" a="1"/>
  <c r="NH4" i="8" a="1"/>
  <c r="ACX4" i="8" a="1"/>
  <c r="ADS4" i="8" a="1"/>
  <c r="AGI4" i="8" a="1"/>
  <c r="FQ4" i="8" a="1"/>
  <c r="AAF4" i="8" a="1"/>
  <c r="WK4" i="8" a="1"/>
  <c r="OX4" i="8" a="1"/>
  <c r="AFT4" i="8" a="1"/>
  <c r="AFS4" i="8" a="1"/>
  <c r="AAQ4" i="8" a="1"/>
  <c r="KH4" i="8" a="1"/>
  <c r="AEU4" i="8" a="1"/>
  <c r="FY4" i="8" a="1"/>
  <c r="MY4" i="8" a="1"/>
  <c r="XL4" i="8" a="1"/>
  <c r="DM4" i="8" a="1"/>
  <c r="VW4" i="8" a="1"/>
  <c r="PH4" i="8" a="1"/>
  <c r="TZ4" i="8" a="1"/>
  <c r="RF4" i="8" a="1"/>
  <c r="HN4" i="8" a="1"/>
  <c r="AHM4" i="8" a="1"/>
  <c r="MK4" i="8" a="1"/>
  <c r="SU4" i="8" a="1"/>
  <c r="WX4" i="8" a="1"/>
  <c r="MC4" i="8" a="1"/>
  <c r="OC4" i="8" a="1"/>
  <c r="FR4" i="8" a="1"/>
  <c r="ZF4" i="8" a="1"/>
  <c r="YI4" i="8" a="1"/>
  <c r="AHH4" i="8" a="1"/>
  <c r="YR4" i="8" a="1"/>
  <c r="HB4" i="8" a="1"/>
  <c r="TT4" i="8" a="1"/>
  <c r="JD4" i="8" a="1"/>
  <c r="ADW4" i="8" a="1"/>
  <c r="AEY4" i="8" a="1"/>
  <c r="FO4" i="8" a="1"/>
  <c r="AET4" i="8" a="1"/>
  <c r="ZW4" i="8" a="1"/>
  <c r="AHY4" i="8" a="1"/>
  <c r="AIE4" i="8" a="1"/>
  <c r="KU4" i="8" a="1"/>
  <c r="JM4" i="8" a="1"/>
  <c r="ABX4" i="8" a="1"/>
  <c r="IK4" i="8" a="1"/>
  <c r="GL4" i="8" a="1"/>
  <c r="HH4" i="8" a="1"/>
  <c r="FX4" i="8" a="1"/>
  <c r="MQ4" i="8" a="1"/>
  <c r="PT4" i="8" a="1"/>
  <c r="ABA4" i="8" a="1"/>
  <c r="KJ4" i="8" a="1"/>
  <c r="IU4" i="8" a="1"/>
  <c r="LA4" i="8" a="1"/>
  <c r="AFI4" i="8" a="1"/>
  <c r="WT4" i="8" a="1"/>
  <c r="AHV4" i="8" a="1"/>
  <c r="GM4" i="8" a="1"/>
  <c r="DN4" i="8" a="1"/>
  <c r="AHO4" i="8" a="1"/>
  <c r="GJ4" i="8" a="1"/>
  <c r="GC4" i="8" a="1"/>
  <c r="YY4" i="8" a="1"/>
  <c r="HL4" i="8" a="1"/>
  <c r="PS4" i="8" a="1"/>
  <c r="KW4" i="8" a="1"/>
  <c r="QM4" i="8" a="1"/>
  <c r="JS4" i="8" a="1"/>
  <c r="FK4" i="8" a="1"/>
  <c r="SB4" i="8" a="1"/>
  <c r="MX4" i="8" a="1"/>
  <c r="UE4" i="8" a="1"/>
  <c r="IG4" i="8" a="1"/>
  <c r="FP4" i="8" a="1"/>
  <c r="AGW4" i="8" a="1"/>
  <c r="ES4" i="8" a="1"/>
  <c r="KP4" i="8" a="1"/>
  <c r="ID4" i="8" a="1"/>
  <c r="JP4" i="8" a="1"/>
  <c r="FD4" i="8" a="1"/>
  <c r="NP4" i="8" a="1"/>
  <c r="VK4" i="8" a="1"/>
  <c r="VA4" i="8" a="1"/>
  <c r="IL4" i="8" a="1"/>
  <c r="VM4" i="8" a="1"/>
  <c r="K4" i="8" a="1"/>
  <c r="GH4" i="8" a="1"/>
  <c r="TL4" i="8" a="1"/>
  <c r="FH4" i="8" a="1"/>
  <c r="PD4" i="8" a="1"/>
  <c r="QJ4" i="8" a="1"/>
  <c r="AEV4" i="8" a="1"/>
  <c r="QV4" i="8" a="1"/>
  <c r="NW4" i="8" a="1"/>
  <c r="ADV4" i="8" a="1"/>
  <c r="FA4" i="8" a="1"/>
  <c r="WP4" i="8" a="1"/>
  <c r="ACI4" i="8" a="1"/>
  <c r="OS4" i="8" a="1"/>
  <c r="IJ4" i="8" a="1"/>
  <c r="RW4" i="8" a="1"/>
  <c r="TU4" i="8" a="1"/>
  <c r="ADF4" i="8" a="1"/>
  <c r="XC4" i="8" a="1"/>
  <c r="WL4" i="8" a="1"/>
  <c r="IS4" i="8" a="1"/>
  <c r="AFP4" i="8" a="1"/>
  <c r="SD4" i="8" a="1"/>
  <c r="XH4" i="8" a="1"/>
  <c r="AGK4" i="8" a="1"/>
  <c r="SH4" i="8" a="1"/>
  <c r="JY4" i="8" a="1"/>
  <c r="OO4" i="8" a="1"/>
  <c r="AHJ4" i="8" a="1"/>
  <c r="ABR4" i="8" a="1"/>
  <c r="JC4" i="8" a="1"/>
  <c r="AJA4" i="8" a="1"/>
  <c r="AFD4" i="8" a="1"/>
  <c r="UF4" i="8" a="1"/>
  <c r="AGD4" i="8" a="1"/>
  <c r="JR4" i="8" a="1"/>
  <c r="KN4" i="8" a="1"/>
  <c r="DT4" i="8" a="1"/>
  <c r="KD4" i="8" a="1"/>
  <c r="IQ4" i="8" a="1"/>
  <c r="AGT4" i="8" a="1"/>
  <c r="HS4" i="8" a="1"/>
  <c r="UW4" i="8" a="1"/>
  <c r="XQ4" i="8" a="1"/>
  <c r="IR4" i="8" a="1"/>
  <c r="FC4" i="8" a="1"/>
  <c r="FW4" i="8" a="1"/>
  <c r="ET4" i="8" a="1"/>
  <c r="YW4" i="8" a="1"/>
  <c r="WM4" i="8" a="1"/>
  <c r="HV4" i="8" a="1"/>
  <c r="AAT4" i="8" a="1"/>
  <c r="NO4" i="8" a="1"/>
  <c r="FT4" i="8" a="1"/>
  <c r="NY4" i="8" a="1"/>
  <c r="ADY4" i="8" a="1"/>
  <c r="OK4" i="8" a="1"/>
  <c r="UC4" i="8" a="1"/>
  <c r="AIL4" i="8" a="1"/>
  <c r="OJ4" i="8" a="1"/>
  <c r="SJ4" i="8" a="1"/>
  <c r="NV4" i="8" a="1"/>
  <c r="MJ4" i="8" a="1"/>
  <c r="YO4" i="8" a="1"/>
  <c r="AAS4" i="8" a="1"/>
  <c r="PR4" i="8" a="1"/>
  <c r="AEA4" i="8" a="1"/>
  <c r="XW4" i="8" a="1"/>
  <c r="UD4" i="8" a="1"/>
  <c r="KC4" i="8" a="1"/>
  <c r="WN4" i="8" a="1"/>
  <c r="ABF4" i="8" a="1"/>
  <c r="GO4" i="8" a="1"/>
  <c r="IT4" i="8" a="1"/>
  <c r="AFG4" i="8" a="1"/>
  <c r="XM4" i="8" a="1"/>
  <c r="AFL4" i="8" a="1"/>
  <c r="VU4" i="8" a="1"/>
  <c r="ACF4" i="8" a="1"/>
  <c r="TS4" i="8" a="1"/>
  <c r="MO4" i="8" a="1"/>
  <c r="UN4" i="8" a="1"/>
  <c r="GN4" i="8" a="1"/>
  <c r="OT4" i="8" a="1"/>
  <c r="FF4" i="8" a="1"/>
  <c r="XX4" i="8" a="1"/>
  <c r="RS4" i="8" a="1"/>
  <c r="ZZ4" i="8" a="1"/>
  <c r="HU4" i="8" a="1"/>
  <c r="VL4" i="8" a="1"/>
  <c r="JN4" i="8" a="1"/>
  <c r="LB4" i="8" a="1"/>
  <c r="VG4" i="8" a="1"/>
  <c r="RG4" i="8" a="1"/>
  <c r="JH4" i="8" a="1"/>
  <c r="OD4" i="8" a="1"/>
  <c r="EP4" i="8" a="1"/>
  <c r="AAA4" i="8" a="1"/>
  <c r="UH4" i="8" a="1"/>
  <c r="AIH4" i="8" a="1"/>
  <c r="SF4" i="8" a="1"/>
  <c r="ZS4" i="8" a="1"/>
  <c r="ADN4" i="8" a="1"/>
  <c r="DP4" i="8" a="1"/>
  <c r="WZ4" i="8" a="1"/>
  <c r="QH4" i="8" a="1"/>
  <c r="ABO4" i="8" a="1"/>
  <c r="ZU4" i="8" a="1"/>
  <c r="ADC4" i="8" a="1"/>
  <c r="NN4" i="8" a="1"/>
  <c r="ZI4" i="8" a="1"/>
  <c r="OL4" i="8" a="1"/>
  <c r="QL4" i="8" a="1"/>
  <c r="ZM4" i="8" a="1"/>
  <c r="AEC4" i="8" a="1"/>
  <c r="AFK4" i="8" a="1"/>
  <c r="TH4" i="8" a="1"/>
  <c r="AAC4" i="8" a="1"/>
  <c r="AAJ4" i="8" a="1"/>
  <c r="AAG4" i="8" a="1"/>
  <c r="SK4" i="8" a="1"/>
  <c r="EB4" i="8" a="1"/>
  <c r="MT4" i="8" a="1"/>
  <c r="ABZ4" i="8" a="1"/>
  <c r="HD4" i="8" a="1"/>
  <c r="XR4" i="8" a="1"/>
  <c r="GE4" i="8" a="1"/>
  <c r="OM4" i="8" a="1"/>
  <c r="ACO4" i="8" a="1"/>
  <c r="JE4" i="8" a="1"/>
  <c r="IM4" i="8" a="1"/>
  <c r="UA4" i="8" a="1"/>
  <c r="WB4" i="8" a="1"/>
  <c r="NX4" i="8" a="1"/>
  <c r="ABB4" i="8" a="1"/>
  <c r="TY4" i="8" a="1"/>
  <c r="QN4" i="8" a="1"/>
  <c r="AAV4" i="8" a="1"/>
  <c r="OH4" i="8" a="1"/>
  <c r="ABP4" i="8" a="1"/>
  <c r="MF4" i="8" a="1"/>
  <c r="ZL4" i="8" a="1"/>
  <c r="ADU4" i="8" a="1"/>
  <c r="ZO4" i="8" a="1"/>
  <c r="ZJ4" i="8" a="1"/>
  <c r="ZC4" i="8" a="1"/>
  <c r="YE4" i="8" a="1"/>
  <c r="AAN4" i="8" a="1"/>
  <c r="AAP4" i="8" a="1"/>
  <c r="AGP4" i="8" a="1"/>
  <c r="XI4" i="8" a="1"/>
  <c r="ACE4" i="8" a="1"/>
  <c r="EY4" i="8" a="1"/>
  <c r="AHW4" i="8" a="1"/>
  <c r="IP4" i="8" a="1"/>
  <c r="XB4" i="8" a="1"/>
  <c r="ABV4" i="8" a="1"/>
  <c r="AEM4" i="8" a="1"/>
  <c r="ABM4" i="8" a="1"/>
  <c r="AEJ4" i="8" a="1"/>
  <c r="AAY4" i="8" a="1"/>
  <c r="RH4" i="8" a="1"/>
  <c r="DU4" i="8" a="1"/>
  <c r="SC4" i="8" a="1"/>
  <c r="AEF4" i="8" a="1"/>
  <c r="SN4" i="8" a="1"/>
  <c r="LS4" i="8" a="1"/>
  <c r="YL4" i="8" a="1"/>
  <c r="MH4" i="8" a="1"/>
  <c r="HX4" i="8" a="1"/>
  <c r="ABK4" i="8" a="1"/>
  <c r="VC4" i="8" a="1"/>
  <c r="NK4" i="8" a="1"/>
  <c r="QZ4" i="8" a="1"/>
  <c r="IO4" i="8" a="1"/>
  <c r="LN4" i="8" a="1"/>
  <c r="QS4" i="8" a="1"/>
  <c r="ACH4" i="8" a="1"/>
  <c r="AFJ4" i="8" a="1"/>
  <c r="RR4" i="8" a="1"/>
  <c r="GB4" i="8" a="1"/>
  <c r="VO4" i="8" a="1"/>
  <c r="GR4" i="8" a="1"/>
  <c r="PO4" i="8" a="1"/>
  <c r="UV4" i="8" a="1"/>
  <c r="JA4" i="8" a="1"/>
  <c r="SY4" i="8" a="1"/>
  <c r="YJ4" i="8" a="1"/>
  <c r="PP4" i="8" a="1"/>
  <c r="OG4" i="8" a="1"/>
  <c r="NS4" i="8" a="1"/>
  <c r="ADE4" i="8" a="1"/>
  <c r="LO4" i="8" a="1"/>
  <c r="JU4" i="8" a="1"/>
  <c r="QQ4" i="8" a="1"/>
  <c r="IV4" i="8" a="1"/>
  <c r="EL4" i="8" a="1"/>
  <c r="PK4" i="8" a="1"/>
  <c r="IF4" i="8" a="1"/>
  <c r="HZ4" i="8" a="1"/>
  <c r="DY4" i="8" a="1"/>
  <c r="PN4" i="8" a="1"/>
  <c r="FU4" i="8" a="1"/>
  <c r="NE4" i="8" a="1"/>
  <c r="AFY4" i="8" a="1"/>
  <c r="ACT4" i="8" a="1"/>
  <c r="JX4" i="8" a="1"/>
  <c r="ABU4" i="8" a="1"/>
  <c r="AHZ4" i="8" a="1"/>
  <c r="NM4" i="8" a="1"/>
  <c r="ADX4" i="8" a="1"/>
  <c r="WG4" i="8" a="1"/>
  <c r="QW4" i="8" a="1"/>
  <c r="LL4" i="8" a="1"/>
  <c r="AGR4" i="8" a="1"/>
  <c r="AIR4" i="8" a="1"/>
  <c r="OR4" i="8" a="1"/>
  <c r="RP4" i="8" a="1"/>
  <c r="ACU4" i="8" a="1"/>
  <c r="AHA4" i="8" a="1"/>
  <c r="OU4" i="8" a="1"/>
  <c r="ADB4" i="8" a="1"/>
  <c r="VD4" i="8" a="1"/>
  <c r="MV4" i="8" a="1"/>
  <c r="AGO4" i="8" a="1"/>
  <c r="AHR4" i="8" a="1"/>
  <c r="IZ4" i="8" a="1"/>
  <c r="MI4" i="8" a="1"/>
  <c r="MP4" i="8" a="1"/>
  <c r="MU4" i="8" a="1"/>
  <c r="RQ4" i="8" a="1"/>
  <c r="TC4" i="8" a="1"/>
  <c r="KX4" i="8" a="1"/>
  <c r="ZA4" i="8" a="1"/>
  <c r="VI4" i="8" a="1"/>
  <c r="RU4" i="8" a="1"/>
  <c r="YD4" i="8" a="1"/>
  <c r="AFV4" i="8" a="1"/>
  <c r="LU4" i="8" a="1"/>
  <c r="GS4" i="8" a="1"/>
  <c r="AIK4" i="8" a="1"/>
  <c r="AFU4" i="8" a="1"/>
  <c r="YQ4" i="8" a="1"/>
  <c r="VY4" i="8" a="1"/>
  <c r="VS4" i="8" a="1"/>
  <c r="II4" i="8" a="1"/>
  <c r="EO4" i="8" a="1"/>
  <c r="GU4" i="8" a="1"/>
  <c r="AIW4" i="8" a="1"/>
  <c r="IC4" i="8" a="1"/>
  <c r="ABC4" i="8" a="1"/>
  <c r="WY4" i="8" a="1"/>
  <c r="AHD4" i="8" a="1"/>
  <c r="FL4" i="8" a="1"/>
  <c r="AHB4" i="8" a="1"/>
  <c r="QP4" i="8" a="1"/>
  <c r="AAH4" i="8" a="1"/>
  <c r="ACV4" i="8" a="1"/>
  <c r="SL4" i="8" a="1"/>
  <c r="KS4" i="8" a="1"/>
  <c r="EJ4" i="8" a="1"/>
  <c r="QR4" i="8" a="1"/>
  <c r="TD4" i="8" a="1"/>
  <c r="AGJ4" i="8" a="1"/>
  <c r="KR4" i="8" a="1"/>
  <c r="AGE4" i="8" a="1"/>
  <c r="PA4" i="8" a="1"/>
  <c r="TG4" i="8" a="1"/>
  <c r="ABD4" i="8" a="1"/>
  <c r="ACA4" i="8" a="1"/>
  <c r="GA4" i="8" a="1"/>
  <c r="AII4" i="8" a="1"/>
  <c r="EV4" i="8" a="1"/>
  <c r="AGQ4" i="8" a="1"/>
  <c r="FE4" i="8" a="1"/>
  <c r="KE4" i="8" a="1"/>
  <c r="ACZ4" i="8" a="1"/>
  <c r="OA4" i="8" a="1"/>
  <c r="FS4" i="8" a="1"/>
  <c r="LI4" i="8" a="1"/>
  <c r="PW4" i="8" a="1"/>
  <c r="AIU4" i="8" a="1"/>
  <c r="WA4" i="8" a="1"/>
  <c r="LT4" i="8" a="1"/>
  <c r="IB4" i="8" a="1"/>
  <c r="AEH4" i="8" a="1"/>
  <c r="LG4" i="8" a="1"/>
  <c r="AGN4" i="8" a="1"/>
  <c r="WD4" i="8" a="1"/>
  <c r="ADR4" i="8" a="1"/>
  <c r="AAU4" i="8" a="1"/>
  <c r="ZH4" i="8" a="1"/>
  <c r="RB4" i="8" a="1"/>
  <c r="AGX4" i="8" a="1"/>
  <c r="LZ4" i="8" a="1"/>
  <c r="PJ4" i="8" a="1"/>
  <c r="LC4" i="8" a="1"/>
  <c r="UU4" i="8" a="1"/>
  <c r="HQ4" i="8" a="1"/>
  <c r="VN4" i="8" a="1"/>
  <c r="ADM4" i="8" a="1"/>
  <c r="NC4" i="8" a="1"/>
  <c r="ACQ4" i="8" a="1"/>
  <c r="JO4" i="8" a="1"/>
  <c r="GW4" i="8" a="1"/>
  <c r="QT4" i="8" a="1"/>
  <c r="DW4" i="8" a="1"/>
  <c r="JF4" i="8" a="1"/>
  <c r="ABH4" i="8" a="1"/>
  <c r="QD4" i="8" a="1"/>
  <c r="TK4" i="8" a="1"/>
  <c r="YX4" i="8" a="1"/>
  <c r="AGB4" i="8" a="1"/>
  <c r="SM4" i="8" a="1"/>
  <c r="AFQ4" i="8" a="1"/>
  <c r="NF4" i="8" a="1"/>
  <c r="JL4" i="8" a="1"/>
  <c r="AFA4" i="8" a="1"/>
  <c r="HT4" i="8" a="1"/>
  <c r="KM4" i="8" a="1"/>
  <c r="AIB4" i="8" a="1"/>
  <c r="IN4" i="8" a="1"/>
  <c r="WO4" i="8" a="1"/>
  <c r="OI4" i="8" a="1"/>
  <c r="AHL4" i="8" a="1"/>
  <c r="KZ4" i="8" a="1"/>
  <c r="AIO4" i="8" a="1"/>
  <c r="NB4" i="8" a="1"/>
  <c r="LX4" i="8" a="1"/>
  <c r="ZQ4" i="8" a="1"/>
  <c r="ACR4" i="8" a="1"/>
  <c r="AAL4" i="8" a="1"/>
  <c r="NA4" i="8" a="1"/>
  <c r="FG4" i="8" a="1"/>
  <c r="RM4" i="8" a="1"/>
  <c r="RV4" i="8" a="1"/>
  <c r="TA4" i="8" a="1"/>
  <c r="ABT4" i="8" a="1"/>
  <c r="SA4" i="8" a="1"/>
  <c r="VZ4" i="8" a="1"/>
  <c r="AER4" i="8" a="1"/>
  <c r="DO4" i="8" a="1"/>
  <c r="AAX4" i="8" a="1"/>
  <c r="ACY4" i="8" a="1"/>
  <c r="FJ4" i="8" a="1"/>
  <c r="HM4" i="8" a="1"/>
  <c r="AGS4" i="8" a="1"/>
  <c r="NJ4" i="8" a="1"/>
  <c r="AEI4" i="8" a="1"/>
  <c r="US4" i="8" a="1"/>
  <c r="TB4" i="8" a="1"/>
  <c r="DS4" i="8" a="1"/>
  <c r="HW4" i="8" a="1"/>
  <c r="JB4" i="8" a="1"/>
  <c r="TX4" i="8" a="1"/>
  <c r="AGL4" i="8" a="1"/>
  <c r="EU4" i="8" a="1"/>
  <c r="UL4" i="8" a="1"/>
  <c r="VV4" i="8" a="1"/>
  <c r="XZ4" i="8" a="1"/>
  <c r="SQ4" i="8" a="1"/>
  <c r="ZE4" i="8" a="1"/>
  <c r="QX4" i="8" a="1"/>
  <c r="LK4" i="8" a="1"/>
  <c r="KI4" i="8" a="1"/>
  <c r="LR4" i="8" a="1"/>
  <c r="RY4" i="8" a="1"/>
  <c r="AJB4" i="8" a="1"/>
  <c r="AGY4" i="8" a="1"/>
  <c r="QE4" i="8" a="1"/>
  <c r="PM4" i="8" a="1"/>
  <c r="UQ4" i="8" a="1"/>
  <c r="FV4" i="8" a="1"/>
  <c r="JZ4" i="8" a="1"/>
  <c r="AAI4" i="8" a="1"/>
  <c r="ZD4" i="8" a="1"/>
  <c r="JJ4" i="8" a="1"/>
  <c r="UB4" i="8" a="1"/>
  <c r="UB4" i="8" l="1"/>
  <c r="JJ4" i="8"/>
  <c r="ZD4" i="8"/>
  <c r="AAI4" i="8"/>
  <c r="JZ4" i="8"/>
  <c r="FV4" i="8"/>
  <c r="UQ4" i="8"/>
  <c r="PM4" i="8"/>
  <c r="QE4" i="8"/>
  <c r="AGY4" i="8"/>
  <c r="AJB4" i="8"/>
  <c r="RY4" i="8"/>
  <c r="LR4" i="8"/>
  <c r="KI4" i="8"/>
  <c r="LK4" i="8"/>
  <c r="QX4" i="8"/>
  <c r="ZE4" i="8"/>
  <c r="SQ4" i="8"/>
  <c r="XZ4" i="8"/>
  <c r="VV4" i="8"/>
  <c r="UL4" i="8"/>
  <c r="EU4" i="8"/>
  <c r="AGL4" i="8"/>
  <c r="TX4" i="8"/>
  <c r="JB4" i="8"/>
  <c r="HW4" i="8"/>
  <c r="DS4" i="8"/>
  <c r="TB4" i="8"/>
  <c r="US4" i="8"/>
  <c r="AEI4" i="8"/>
  <c r="NJ4" i="8"/>
  <c r="AGS4" i="8"/>
  <c r="HM4" i="8"/>
  <c r="FJ4" i="8"/>
  <c r="ACY4" i="8"/>
  <c r="AAX4" i="8"/>
  <c r="DO4" i="8"/>
  <c r="AER4" i="8"/>
  <c r="VZ4" i="8"/>
  <c r="SA4" i="8"/>
  <c r="ABT4" i="8"/>
  <c r="TA4" i="8"/>
  <c r="RV4" i="8"/>
  <c r="RM4" i="8"/>
  <c r="FG4" i="8"/>
  <c r="NA4" i="8"/>
  <c r="AAL4" i="8"/>
  <c r="ACR4" i="8"/>
  <c r="ZQ4" i="8"/>
  <c r="LX4" i="8"/>
  <c r="NB4" i="8"/>
  <c r="AIO4" i="8"/>
  <c r="KZ4" i="8"/>
  <c r="AHL4" i="8"/>
  <c r="OI4" i="8"/>
  <c r="WO4" i="8"/>
  <c r="IN4" i="8"/>
  <c r="AIB4" i="8"/>
  <c r="KM4" i="8"/>
  <c r="HT4" i="8"/>
  <c r="AFA4" i="8"/>
  <c r="JL4" i="8"/>
  <c r="NF4" i="8"/>
  <c r="AFQ4" i="8"/>
  <c r="SM4" i="8"/>
  <c r="AGB4" i="8"/>
  <c r="YX4" i="8"/>
  <c r="TK4" i="8"/>
  <c r="QD4" i="8"/>
  <c r="ABH4" i="8"/>
  <c r="JF4" i="8"/>
  <c r="DW4" i="8"/>
  <c r="QT4" i="8"/>
  <c r="GW4" i="8"/>
  <c r="JO4" i="8"/>
  <c r="ACQ4" i="8"/>
  <c r="NC4" i="8"/>
  <c r="ADM4" i="8"/>
  <c r="VN4" i="8"/>
  <c r="HQ4" i="8"/>
  <c r="UU4" i="8"/>
  <c r="LC4" i="8"/>
  <c r="PJ4" i="8"/>
  <c r="LZ4" i="8"/>
  <c r="AGX4" i="8"/>
  <c r="RB4" i="8"/>
  <c r="ZH4" i="8"/>
  <c r="AAU4" i="8"/>
  <c r="ADR4" i="8"/>
  <c r="WD4" i="8"/>
  <c r="AGN4" i="8"/>
  <c r="LG4" i="8"/>
  <c r="AEH4" i="8"/>
  <c r="IB4" i="8"/>
  <c r="LT4" i="8"/>
  <c r="WA4" i="8"/>
  <c r="AIU4" i="8"/>
  <c r="PW4" i="8"/>
  <c r="LI4" i="8"/>
  <c r="FS4" i="8"/>
  <c r="OA4" i="8"/>
  <c r="ACZ4" i="8"/>
  <c r="KE4" i="8"/>
  <c r="FE4" i="8"/>
  <c r="AGQ4" i="8"/>
  <c r="EV4" i="8"/>
  <c r="AII4" i="8"/>
  <c r="GA4" i="8"/>
  <c r="ACA4" i="8"/>
  <c r="ABD4" i="8"/>
  <c r="TG4" i="8"/>
  <c r="PA4" i="8"/>
  <c r="AGE4" i="8"/>
  <c r="KR4" i="8"/>
  <c r="AGJ4" i="8"/>
  <c r="TD4" i="8"/>
  <c r="QR4" i="8"/>
  <c r="EJ4" i="8"/>
  <c r="KS4" i="8"/>
  <c r="SL4" i="8"/>
  <c r="ACV4" i="8"/>
  <c r="AAH4" i="8"/>
  <c r="QP4" i="8"/>
  <c r="AHB4" i="8"/>
  <c r="FL4" i="8"/>
  <c r="AHD4" i="8"/>
  <c r="WY4" i="8"/>
  <c r="ABC4" i="8"/>
  <c r="IC4" i="8"/>
  <c r="AIW4" i="8"/>
  <c r="GU4" i="8"/>
  <c r="EO4" i="8"/>
  <c r="II4" i="8"/>
  <c r="VS4" i="8"/>
  <c r="VY4" i="8"/>
  <c r="YQ4" i="8"/>
  <c r="AFU4" i="8"/>
  <c r="AIK4" i="8"/>
  <c r="GS4" i="8"/>
  <c r="LU4" i="8"/>
  <c r="AFV4" i="8"/>
  <c r="YD4" i="8"/>
  <c r="RU4" i="8"/>
  <c r="VI4" i="8"/>
  <c r="ZA4" i="8"/>
  <c r="KX4" i="8"/>
  <c r="TC4" i="8"/>
  <c r="RQ4" i="8"/>
  <c r="MU4" i="8"/>
  <c r="MP4" i="8"/>
  <c r="MI4" i="8"/>
  <c r="IZ4" i="8"/>
  <c r="AHR4" i="8"/>
  <c r="AGO4" i="8"/>
  <c r="MV4" i="8"/>
  <c r="VD4" i="8"/>
  <c r="ADB4" i="8"/>
  <c r="OU4" i="8"/>
  <c r="AHA4" i="8"/>
  <c r="ACU4" i="8"/>
  <c r="RP4" i="8"/>
  <c r="OR4" i="8"/>
  <c r="AIR4" i="8"/>
  <c r="AGR4" i="8"/>
  <c r="LL4" i="8"/>
  <c r="QW4" i="8"/>
  <c r="WG4" i="8"/>
  <c r="ADX4" i="8"/>
  <c r="NM4" i="8"/>
  <c r="AHZ4" i="8"/>
  <c r="ABU4" i="8"/>
  <c r="JX4" i="8"/>
  <c r="ACT4" i="8"/>
  <c r="AFY4" i="8"/>
  <c r="NE4" i="8"/>
  <c r="FU4" i="8"/>
  <c r="PN4" i="8"/>
  <c r="DY4" i="8"/>
  <c r="HZ4" i="8"/>
  <c r="IF4" i="8"/>
  <c r="PK4" i="8"/>
  <c r="EL4" i="8"/>
  <c r="IV4" i="8"/>
  <c r="QQ4" i="8"/>
  <c r="JU4" i="8"/>
  <c r="LO4" i="8"/>
  <c r="ADE4" i="8"/>
  <c r="NS4" i="8"/>
  <c r="OG4" i="8"/>
  <c r="PP4" i="8"/>
  <c r="YJ4" i="8"/>
  <c r="SY4" i="8"/>
  <c r="JA4" i="8"/>
  <c r="UV4" i="8"/>
  <c r="PO4" i="8"/>
  <c r="GR4" i="8"/>
  <c r="VO4" i="8"/>
  <c r="GB4" i="8"/>
  <c r="RR4" i="8"/>
  <c r="AFJ4" i="8"/>
  <c r="ACH4" i="8"/>
  <c r="QS4" i="8"/>
  <c r="LN4" i="8"/>
  <c r="IO4" i="8"/>
  <c r="QZ4" i="8"/>
  <c r="NK4" i="8"/>
  <c r="VC4" i="8"/>
  <c r="ABK4" i="8"/>
  <c r="HX4" i="8"/>
  <c r="MH4" i="8"/>
  <c r="YL4" i="8"/>
  <c r="LS4" i="8"/>
  <c r="SN4" i="8"/>
  <c r="AEF4" i="8"/>
  <c r="SC4" i="8"/>
  <c r="DU4" i="8"/>
  <c r="RH4" i="8"/>
  <c r="AAY4" i="8"/>
  <c r="AEJ4" i="8"/>
  <c r="ABM4" i="8"/>
  <c r="AEM4" i="8"/>
  <c r="ABV4" i="8"/>
  <c r="XB4" i="8"/>
  <c r="IP4" i="8"/>
  <c r="AHW4" i="8"/>
  <c r="EY4" i="8"/>
  <c r="ACE4" i="8"/>
  <c r="XI4" i="8"/>
  <c r="AGP4" i="8"/>
  <c r="AAP4" i="8"/>
  <c r="AAN4" i="8"/>
  <c r="YE4" i="8"/>
  <c r="ZC4" i="8"/>
  <c r="ZJ4" i="8"/>
  <c r="ZO4" i="8"/>
  <c r="ADU4" i="8"/>
  <c r="ZL4" i="8"/>
  <c r="MF4" i="8"/>
  <c r="ABP4" i="8"/>
  <c r="OH4" i="8"/>
  <c r="AAV4" i="8"/>
  <c r="QN4" i="8"/>
  <c r="TY4" i="8"/>
  <c r="ABB4" i="8"/>
  <c r="NX4" i="8"/>
  <c r="WB4" i="8"/>
  <c r="UA4" i="8"/>
  <c r="IM4" i="8"/>
  <c r="JE4" i="8"/>
  <c r="ACO4" i="8"/>
  <c r="OM4" i="8"/>
  <c r="GE4" i="8"/>
  <c r="XR4" i="8"/>
  <c r="HD4" i="8"/>
  <c r="ABZ4" i="8"/>
  <c r="MT4" i="8"/>
  <c r="EB4" i="8"/>
  <c r="SK4" i="8"/>
  <c r="AAG4" i="8"/>
  <c r="AAJ4" i="8"/>
  <c r="AAC4" i="8"/>
  <c r="TH4" i="8"/>
  <c r="AFK4" i="8"/>
  <c r="AEC4" i="8"/>
  <c r="ZM4" i="8"/>
  <c r="QL4" i="8"/>
  <c r="OL4" i="8"/>
  <c r="ZI4" i="8"/>
  <c r="NN4" i="8"/>
  <c r="ADC4" i="8"/>
  <c r="ZU4" i="8"/>
  <c r="ABO4" i="8"/>
  <c r="QH4" i="8"/>
  <c r="WZ4" i="8"/>
  <c r="DP4" i="8"/>
  <c r="ADN4" i="8"/>
  <c r="ZS4" i="8"/>
  <c r="SF4" i="8"/>
  <c r="AIH4" i="8"/>
  <c r="UH4" i="8"/>
  <c r="AAA4" i="8"/>
  <c r="EP4" i="8"/>
  <c r="OD4" i="8"/>
  <c r="JH4" i="8"/>
  <c r="RG4" i="8"/>
  <c r="VG4" i="8"/>
  <c r="LB4" i="8"/>
  <c r="JN4" i="8"/>
  <c r="VL4" i="8"/>
  <c r="HU4" i="8"/>
  <c r="ZZ4" i="8"/>
  <c r="RS4" i="8"/>
  <c r="XX4" i="8"/>
  <c r="FF4" i="8"/>
  <c r="OT4" i="8"/>
  <c r="GN4" i="8"/>
  <c r="UN4" i="8"/>
  <c r="MO4" i="8"/>
  <c r="TS4" i="8"/>
  <c r="ACF4" i="8"/>
  <c r="VU4" i="8"/>
  <c r="AFL4" i="8"/>
  <c r="XM4" i="8"/>
  <c r="AFG4" i="8"/>
  <c r="IT4" i="8"/>
  <c r="GO4" i="8"/>
  <c r="ABF4" i="8"/>
  <c r="WN4" i="8"/>
  <c r="KC4" i="8"/>
  <c r="UD4" i="8"/>
  <c r="XW4" i="8"/>
  <c r="AEA4" i="8"/>
  <c r="PR4" i="8"/>
  <c r="AAS4" i="8"/>
  <c r="YO4" i="8"/>
  <c r="MJ4" i="8"/>
  <c r="NV4" i="8"/>
  <c r="SJ4" i="8"/>
  <c r="OJ4" i="8"/>
  <c r="AIL4" i="8"/>
  <c r="UC4" i="8"/>
  <c r="OK4" i="8"/>
  <c r="ADY4" i="8"/>
  <c r="NY4" i="8"/>
  <c r="FT4" i="8"/>
  <c r="NO4" i="8"/>
  <c r="AAT4" i="8"/>
  <c r="HV4" i="8"/>
  <c r="WM4" i="8"/>
  <c r="YW4" i="8"/>
  <c r="ET4" i="8"/>
  <c r="FW4" i="8"/>
  <c r="FC4" i="8"/>
  <c r="IR4" i="8"/>
  <c r="XQ4" i="8"/>
  <c r="UW4" i="8"/>
  <c r="HS4" i="8"/>
  <c r="AGT4" i="8"/>
  <c r="IQ4" i="8"/>
  <c r="KD4" i="8"/>
  <c r="DT4" i="8"/>
  <c r="KN4" i="8"/>
  <c r="JR4" i="8"/>
  <c r="AGD4" i="8"/>
  <c r="UF4" i="8"/>
  <c r="AFD4" i="8"/>
  <c r="AJA4" i="8"/>
  <c r="JC4" i="8"/>
  <c r="ABR4" i="8"/>
  <c r="AHJ4" i="8"/>
  <c r="OO4" i="8"/>
  <c r="JY4" i="8"/>
  <c r="SH4" i="8"/>
  <c r="AGK4" i="8"/>
  <c r="XH4" i="8"/>
  <c r="SD4" i="8"/>
  <c r="AFP4" i="8"/>
  <c r="IS4" i="8"/>
  <c r="WL4" i="8"/>
  <c r="XC4" i="8"/>
  <c r="ADF4" i="8"/>
  <c r="TU4" i="8"/>
  <c r="RW4" i="8"/>
  <c r="IJ4" i="8"/>
  <c r="OS4" i="8"/>
  <c r="ACI4" i="8"/>
  <c r="WP4" i="8"/>
  <c r="FA4" i="8"/>
  <c r="ADV4" i="8"/>
  <c r="NW4" i="8"/>
  <c r="QV4" i="8"/>
  <c r="AEV4" i="8"/>
  <c r="QJ4" i="8"/>
  <c r="PD4" i="8"/>
  <c r="FH4" i="8"/>
  <c r="TL4" i="8"/>
  <c r="GH4" i="8"/>
  <c r="K4" i="8"/>
  <c r="VM4" i="8"/>
  <c r="IL4" i="8"/>
  <c r="VA4" i="8"/>
  <c r="VK4" i="8"/>
  <c r="NP4" i="8"/>
  <c r="FD4" i="8"/>
  <c r="JP4" i="8"/>
  <c r="ID4" i="8"/>
  <c r="KP4" i="8"/>
  <c r="ES4" i="8"/>
  <c r="AGW4" i="8"/>
  <c r="FP4" i="8"/>
  <c r="IG4" i="8"/>
  <c r="UE4" i="8"/>
  <c r="MX4" i="8"/>
  <c r="SB4" i="8"/>
  <c r="FK4" i="8"/>
  <c r="JS4" i="8"/>
  <c r="QM4" i="8"/>
  <c r="KW4" i="8"/>
  <c r="PS4" i="8"/>
  <c r="HL4" i="8"/>
  <c r="YY4" i="8"/>
  <c r="GC4" i="8"/>
  <c r="GJ4" i="8"/>
  <c r="AHO4" i="8"/>
  <c r="DN4" i="8"/>
  <c r="GM4" i="8"/>
  <c r="AHV4" i="8"/>
  <c r="WT4" i="8"/>
  <c r="AFI4" i="8"/>
  <c r="LA4" i="8"/>
  <c r="IU4" i="8"/>
  <c r="KJ4" i="8"/>
  <c r="ABA4" i="8"/>
  <c r="PT4" i="8"/>
  <c r="MQ4" i="8"/>
  <c r="FX4" i="8"/>
  <c r="HH4" i="8"/>
  <c r="GL4" i="8"/>
  <c r="IK4" i="8"/>
  <c r="ABX4" i="8"/>
  <c r="JM4" i="8"/>
  <c r="KU4" i="8"/>
  <c r="AIE4" i="8"/>
  <c r="AHY4" i="8"/>
  <c r="ZW4" i="8"/>
  <c r="AET4" i="8"/>
  <c r="FO4" i="8"/>
  <c r="AEY4" i="8"/>
  <c r="ADW4" i="8"/>
  <c r="JD4" i="8"/>
  <c r="TT4" i="8"/>
  <c r="HB4" i="8"/>
  <c r="YR4" i="8"/>
  <c r="AHH4" i="8"/>
  <c r="YI4" i="8"/>
  <c r="ZF4" i="8"/>
  <c r="FR4" i="8"/>
  <c r="OC4" i="8"/>
  <c r="MC4" i="8"/>
  <c r="WX4" i="8"/>
  <c r="SU4" i="8"/>
  <c r="MK4" i="8"/>
  <c r="AHM4" i="8"/>
  <c r="HN4" i="8"/>
  <c r="RF4" i="8"/>
  <c r="TZ4" i="8"/>
  <c r="PH4" i="8"/>
  <c r="VW4" i="8"/>
  <c r="DM4" i="8"/>
  <c r="XL4" i="8"/>
  <c r="MY4" i="8"/>
  <c r="FY4" i="8"/>
  <c r="AEU4" i="8"/>
  <c r="KH4" i="8"/>
  <c r="AAQ4" i="8"/>
  <c r="AFS4" i="8"/>
  <c r="AFT4" i="8"/>
  <c r="OX4" i="8"/>
  <c r="WK4" i="8"/>
  <c r="AAF4" i="8"/>
  <c r="FQ4" i="8"/>
  <c r="AGI4" i="8"/>
  <c r="ADS4" i="8"/>
  <c r="ACX4" i="8"/>
  <c r="NH4" i="8"/>
  <c r="LW4" i="8"/>
  <c r="LY4" i="8"/>
  <c r="YN4" i="8"/>
  <c r="PV4" i="8"/>
  <c r="VQ4" i="8"/>
  <c r="XS4" i="8"/>
  <c r="OQ4" i="8"/>
  <c r="WJ4" i="8"/>
  <c r="AIT4" i="8"/>
  <c r="LD4" i="8"/>
  <c r="VJ4" i="8"/>
  <c r="DX4" i="8"/>
  <c r="ABE4" i="8"/>
  <c r="DV4" i="8"/>
  <c r="NI4" i="8"/>
  <c r="WU4" i="8"/>
  <c r="GZ4" i="8"/>
  <c r="AGG4" i="8"/>
  <c r="ABW4" i="8"/>
  <c r="OB4" i="8"/>
  <c r="ABJ4" i="8"/>
  <c r="WW4" i="8"/>
  <c r="MR4" i="8"/>
  <c r="QY4" i="8"/>
  <c r="SW4" i="8"/>
  <c r="MS4" i="8"/>
  <c r="XF4" i="8"/>
  <c r="HI4" i="8"/>
  <c r="QC4" i="8"/>
  <c r="ZG4" i="8"/>
  <c r="PL4" i="8"/>
  <c r="FI4" i="8"/>
  <c r="RA4" i="8"/>
  <c r="KQ4" i="8"/>
  <c r="ZB4" i="8"/>
  <c r="TJ4" i="8"/>
  <c r="AHP4" i="8"/>
  <c r="KK4" i="8"/>
  <c r="HE4" i="8"/>
  <c r="TW4" i="8"/>
  <c r="XN4" i="8"/>
  <c r="ZN4" i="8"/>
  <c r="AAB4" i="8"/>
  <c r="VT4" i="8"/>
  <c r="ABS4" i="8"/>
  <c r="ZK4" i="8"/>
  <c r="DR4" i="8"/>
  <c r="AIQ4" i="8"/>
  <c r="KG4" i="8"/>
  <c r="PX4" i="8"/>
  <c r="RT4" i="8"/>
  <c r="ACK4" i="8"/>
  <c r="HF4" i="8"/>
  <c r="AGH4" i="8"/>
  <c r="OW4" i="8"/>
  <c r="TR4" i="8"/>
  <c r="AFX4" i="8"/>
  <c r="OF4" i="8"/>
  <c r="AGF4" i="8"/>
  <c r="RO4" i="8"/>
  <c r="HY4" i="8"/>
  <c r="GG4" i="8"/>
  <c r="JG4" i="8"/>
  <c r="PB4" i="8"/>
  <c r="AHG4" i="8"/>
  <c r="AEZ4" i="8"/>
  <c r="MZ4" i="8"/>
  <c r="AHC4" i="8"/>
  <c r="ME4" i="8"/>
  <c r="UG4" i="8"/>
  <c r="ACW4" i="8"/>
  <c r="OP4" i="8"/>
  <c r="VH4" i="8"/>
  <c r="AGU4" i="8"/>
  <c r="WC4" i="8"/>
  <c r="EQ4" i="8"/>
  <c r="ER4" i="8"/>
  <c r="ABQ4" i="8"/>
  <c r="ADG4" i="8"/>
  <c r="AFO4" i="8"/>
  <c r="RL4" i="8"/>
  <c r="TP4" i="8"/>
  <c r="SG4" i="8"/>
  <c r="XV4" i="8"/>
  <c r="AAR4" i="8"/>
  <c r="AIX4" i="8"/>
  <c r="SZ4" i="8"/>
  <c r="LJ4" i="8"/>
  <c r="NU4" i="8"/>
  <c r="AAW4" i="8"/>
  <c r="PY4" i="8"/>
  <c r="ACM4" i="8"/>
  <c r="UM4" i="8"/>
  <c r="AFE4" i="8"/>
  <c r="AIC4" i="8"/>
  <c r="AHF4" i="8"/>
  <c r="HK4" i="8"/>
  <c r="YK4" i="8"/>
  <c r="ABG4" i="8"/>
  <c r="LM4" i="8"/>
  <c r="PZ4" i="8"/>
  <c r="PG4" i="8"/>
  <c r="PQ4" i="8"/>
  <c r="KT4" i="8"/>
  <c r="NG4" i="8"/>
  <c r="XY4" i="8"/>
  <c r="ADJ4" i="8"/>
  <c r="NQ4" i="8"/>
  <c r="ABI4" i="8"/>
  <c r="AIN4" i="8"/>
  <c r="RE4" i="8"/>
  <c r="TQ4" i="8"/>
  <c r="VF4" i="8"/>
  <c r="IE4" i="8"/>
  <c r="AIM4" i="8"/>
  <c r="TN4" i="8"/>
  <c r="GP4" i="8"/>
  <c r="XK4" i="8"/>
  <c r="YP4" i="8"/>
  <c r="GV4" i="8"/>
  <c r="ED4" i="8"/>
  <c r="DL4" i="8"/>
  <c r="AIP4" i="8"/>
  <c r="ADZ4" i="8"/>
  <c r="TE4" i="8"/>
  <c r="IW4" i="8"/>
  <c r="AIV4" i="8"/>
  <c r="AEP4" i="8"/>
  <c r="AHK4" i="8"/>
  <c r="ADQ4" i="8"/>
  <c r="AFC4" i="8"/>
  <c r="EN4" i="8"/>
  <c r="PF4" i="8"/>
  <c r="AGZ4" i="8"/>
  <c r="SX4" i="8"/>
  <c r="XJ4" i="8"/>
  <c r="UR4" i="8"/>
  <c r="AIS4" i="8"/>
  <c r="ACC4" i="8"/>
  <c r="LP4" i="8"/>
  <c r="FB4" i="8"/>
  <c r="EF4" i="8"/>
  <c r="LV4" i="8"/>
  <c r="YZ4" i="8"/>
  <c r="MA4" i="8"/>
  <c r="QK4" i="8"/>
  <c r="ZR4" i="8"/>
  <c r="ZV4" i="8"/>
  <c r="KF4" i="8"/>
  <c r="EH4" i="8"/>
  <c r="YT4" i="8"/>
  <c r="GI4" i="8"/>
  <c r="SR4" i="8"/>
  <c r="KY4" i="8"/>
  <c r="VX4" i="8"/>
  <c r="VR4" i="8"/>
  <c r="LH4" i="8"/>
  <c r="LF4" i="8"/>
  <c r="WH4" i="8"/>
  <c r="EI4" i="8"/>
  <c r="AIJ4" i="8"/>
  <c r="GF4" i="8"/>
  <c r="AEK4" i="8"/>
  <c r="ABL4" i="8"/>
  <c r="UI4" i="8"/>
  <c r="ADD4" i="8"/>
  <c r="GY4" i="8"/>
  <c r="XA4" i="8"/>
  <c r="AFH4" i="8"/>
  <c r="JW4" i="8"/>
  <c r="AIF4" i="8"/>
  <c r="HC4" i="8"/>
  <c r="ON4" i="8"/>
  <c r="UJ4" i="8"/>
  <c r="RN4" i="8"/>
  <c r="EE4" i="8"/>
  <c r="TM4" i="8"/>
  <c r="YU4" i="8"/>
  <c r="OV4" i="8"/>
  <c r="GX4" i="8"/>
  <c r="ACB4" i="8"/>
  <c r="EZ4" i="8"/>
  <c r="SO4" i="8"/>
  <c r="ABN4" i="8"/>
  <c r="UO4" i="8"/>
  <c r="AEO4" i="8"/>
  <c r="TI4" i="8"/>
  <c r="ACD4" i="8"/>
  <c r="ZY4" i="8"/>
  <c r="DZ4" i="8"/>
  <c r="EM4" i="8"/>
  <c r="AFZ4" i="8"/>
  <c r="ADT4" i="8"/>
  <c r="KO4" i="8"/>
  <c r="QI4" i="8"/>
  <c r="ACJ4" i="8"/>
  <c r="RZ4" i="8"/>
  <c r="MM4" i="8"/>
  <c r="AHS4" i="8"/>
  <c r="PC4" i="8"/>
  <c r="IA4" i="8"/>
  <c r="MN4" i="8"/>
  <c r="SS4" i="8"/>
  <c r="FZ4" i="8"/>
  <c r="AFB4" i="8"/>
  <c r="ML4" i="8"/>
  <c r="XE4" i="8"/>
  <c r="WS4" i="8"/>
  <c r="SP4" i="8"/>
  <c r="AHT4" i="8"/>
  <c r="QB4" i="8"/>
  <c r="AGV4" i="8"/>
  <c r="AGM4" i="8"/>
  <c r="LE4" i="8"/>
  <c r="XT4" i="8"/>
  <c r="ZP4" i="8"/>
  <c r="UX4" i="8"/>
  <c r="AAZ4" i="8"/>
  <c r="JI4" i="8"/>
  <c r="HR4" i="8"/>
  <c r="RI4" i="8"/>
  <c r="AEB4" i="8"/>
  <c r="VE4" i="8"/>
  <c r="ADA4" i="8"/>
  <c r="ACN4" i="8"/>
  <c r="YB4" i="8"/>
  <c r="WV4" i="8"/>
  <c r="AAK4" i="8"/>
  <c r="AFR4" i="8"/>
  <c r="NL4" i="8"/>
  <c r="UY4" i="8"/>
  <c r="UP4" i="8"/>
  <c r="AEE4" i="8"/>
  <c r="XO4" i="8"/>
  <c r="ADO4" i="8"/>
  <c r="WR4" i="8"/>
  <c r="AIY4" i="8"/>
  <c r="RJ4" i="8"/>
  <c r="AEX4" i="8"/>
  <c r="AEL4" i="8"/>
  <c r="UT4" i="8"/>
  <c r="UK4" i="8"/>
  <c r="GT4" i="8"/>
  <c r="AIA4" i="8"/>
  <c r="NR4" i="8"/>
  <c r="NT4" i="8"/>
  <c r="WE4" i="8"/>
  <c r="ZX4" i="8"/>
  <c r="RC4" i="8"/>
  <c r="MW4" i="8"/>
  <c r="AID4" i="8"/>
  <c r="MG4" i="8"/>
  <c r="MD4" i="8"/>
  <c r="WI4" i="8"/>
  <c r="TF4" i="8"/>
  <c r="AAO4" i="8"/>
  <c r="PE4" i="8"/>
  <c r="GD4" i="8"/>
  <c r="HO4" i="8"/>
  <c r="IY4" i="8"/>
  <c r="ADK4" i="8"/>
  <c r="AHE4" i="8"/>
  <c r="AFM4" i="8"/>
  <c r="JT4" i="8"/>
  <c r="AFN4" i="8"/>
  <c r="QO4" i="8"/>
  <c r="OZ4" i="8"/>
  <c r="AAD4" i="8"/>
  <c r="JK4" i="8"/>
  <c r="ACS4" i="8"/>
  <c r="OE4" i="8"/>
  <c r="ST4" i="8"/>
  <c r="JQ4" i="8"/>
  <c r="HA4" i="8"/>
  <c r="SV4" i="8"/>
  <c r="HP4" i="8"/>
  <c r="NZ4" i="8"/>
  <c r="AHX4" i="8"/>
  <c r="AEW4" i="8"/>
  <c r="YH4" i="8"/>
  <c r="DQ4" i="8"/>
  <c r="EX4" i="8"/>
  <c r="AEQ4" i="8"/>
  <c r="RX4" i="8"/>
  <c r="YM4" i="8"/>
  <c r="YS4" i="8"/>
  <c r="YA4" i="8"/>
  <c r="KB4" i="8"/>
  <c r="TV4" i="8"/>
  <c r="RK4" i="8"/>
  <c r="OY4" i="8"/>
  <c r="EG4" i="8"/>
  <c r="AFW4" i="8"/>
  <c r="EA4" i="8"/>
  <c r="SE4" i="8"/>
  <c r="KV4" i="8"/>
  <c r="YF4" i="8"/>
  <c r="ADL4" i="8"/>
  <c r="EC4" i="8"/>
  <c r="PU4" i="8"/>
  <c r="RD4" i="8"/>
  <c r="AEG4" i="8"/>
  <c r="ZT4" i="8"/>
  <c r="YC4" i="8"/>
  <c r="AHU4" i="8"/>
  <c r="EK4" i="8"/>
  <c r="XG4" i="8"/>
  <c r="IH4" i="8"/>
  <c r="IX4" i="8"/>
  <c r="AAE4" i="8"/>
  <c r="JV4" i="8"/>
  <c r="AED4" i="8"/>
  <c r="PI4" i="8"/>
  <c r="UZ4" i="8"/>
  <c r="HJ4" i="8"/>
  <c r="MB4" i="8"/>
  <c r="QU4" i="8"/>
  <c r="XD4" i="8"/>
  <c r="GK4" i="8"/>
  <c r="ADI4" i="8"/>
  <c r="YV4" i="8"/>
  <c r="KL4" i="8"/>
  <c r="AES4" i="8"/>
  <c r="LQ4" i="8"/>
  <c r="AIZ4" i="8"/>
  <c r="AGC4" i="8"/>
  <c r="AHN4" i="8"/>
  <c r="AHI4" i="8"/>
  <c r="TO4" i="8"/>
  <c r="AHQ4" i="8"/>
  <c r="ABY4" i="8"/>
  <c r="FN4" i="8"/>
  <c r="WF4" i="8"/>
  <c r="ACP4" i="8"/>
  <c r="QA4" i="8"/>
  <c r="AGA4" i="8"/>
  <c r="VB4" i="8"/>
  <c r="XP4" i="8"/>
  <c r="QF4" i="8"/>
  <c r="QG4" i="8"/>
  <c r="FM4" i="8"/>
  <c r="ADH4" i="8"/>
  <c r="GQ4" i="8"/>
  <c r="AEN4" i="8"/>
  <c r="WQ4" i="8"/>
  <c r="AFF4" i="8"/>
  <c r="KA4" i="8"/>
  <c r="ADP4" i="8"/>
  <c r="AIG4" i="8"/>
  <c r="ND4" i="8"/>
  <c r="VP4" i="8"/>
  <c r="ACG4" i="8"/>
  <c r="YG4" i="8"/>
  <c r="XU4" i="8"/>
  <c r="AAM4" i="8"/>
  <c r="HG4" i="8"/>
  <c r="ACL4" i="8"/>
  <c r="EW4" i="8"/>
  <c r="SI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S6" authorId="0" shapeId="0" xr:uid="{B4BD1D15-6627-4622-B2F2-2043C5913EA5}">
      <text>
        <r>
          <rPr>
            <b/>
            <sz val="18"/>
            <color indexed="81"/>
            <rFont val="MS P ゴシック"/>
            <family val="3"/>
            <charset val="128"/>
          </rPr>
          <t>文部科学省:</t>
        </r>
        <r>
          <rPr>
            <sz val="18"/>
            <color indexed="81"/>
            <rFont val="MS P ゴシック"/>
            <family val="3"/>
            <charset val="128"/>
          </rPr>
          <t xml:space="preserve">
M～R列以外の通学コースを設定している場合は、
S～W列の（）内に通学頻度別コース名を記入してください。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<sst xmlns="http://schemas.openxmlformats.org/spreadsheetml/2006/main" count="4306" uniqueCount="1366">
  <si>
    <t>教科</t>
    <phoneticPr fontId="11"/>
  </si>
  <si>
    <t>科目</t>
    <phoneticPr fontId="11"/>
  </si>
  <si>
    <t>国語</t>
    <rPh sb="0" eb="2">
      <t>コクゴ</t>
    </rPh>
    <phoneticPr fontId="11"/>
  </si>
  <si>
    <t>現代の国語</t>
    <phoneticPr fontId="11"/>
  </si>
  <si>
    <t>言語文化</t>
    <phoneticPr fontId="11"/>
  </si>
  <si>
    <t>地理歴史</t>
    <rPh sb="0" eb="4">
      <t>チリレキシ</t>
    </rPh>
    <phoneticPr fontId="11"/>
  </si>
  <si>
    <t>地理総合</t>
    <phoneticPr fontId="11"/>
  </si>
  <si>
    <t>歴史総合</t>
    <phoneticPr fontId="11"/>
  </si>
  <si>
    <t>公民</t>
    <rPh sb="0" eb="2">
      <t>コウミン</t>
    </rPh>
    <phoneticPr fontId="11"/>
  </si>
  <si>
    <t>公共</t>
    <phoneticPr fontId="11"/>
  </si>
  <si>
    <t>数学Ⅰ</t>
    <phoneticPr fontId="11"/>
  </si>
  <si>
    <t>科学と人間生活</t>
    <phoneticPr fontId="11"/>
  </si>
  <si>
    <t>物理基礎</t>
    <phoneticPr fontId="11"/>
  </si>
  <si>
    <t>化学基礎</t>
    <phoneticPr fontId="11"/>
  </si>
  <si>
    <t>生物基礎</t>
    <phoneticPr fontId="11"/>
  </si>
  <si>
    <t>地学基礎</t>
    <phoneticPr fontId="11"/>
  </si>
  <si>
    <t>保健体育</t>
    <phoneticPr fontId="11"/>
  </si>
  <si>
    <t>体育</t>
    <phoneticPr fontId="11"/>
  </si>
  <si>
    <t>７〜８</t>
    <phoneticPr fontId="11"/>
  </si>
  <si>
    <t>保健</t>
    <phoneticPr fontId="11"/>
  </si>
  <si>
    <t>音楽Ⅰ</t>
    <phoneticPr fontId="11"/>
  </si>
  <si>
    <t>美術Ⅰ</t>
    <phoneticPr fontId="11"/>
  </si>
  <si>
    <t>工芸Ⅰ</t>
    <phoneticPr fontId="11"/>
  </si>
  <si>
    <t>書道Ⅰ</t>
    <phoneticPr fontId="11"/>
  </si>
  <si>
    <t>英語コミュニケーションⅠ</t>
    <phoneticPr fontId="11"/>
  </si>
  <si>
    <t>家庭基礎</t>
    <phoneticPr fontId="11"/>
  </si>
  <si>
    <t>家庭総合</t>
    <phoneticPr fontId="11"/>
  </si>
  <si>
    <t>情報</t>
    <rPh sb="0" eb="2">
      <t>ジョウホウ</t>
    </rPh>
    <phoneticPr fontId="11"/>
  </si>
  <si>
    <t>情報Ⅰ</t>
    <phoneticPr fontId="11"/>
  </si>
  <si>
    <t>総合的な探究の時間</t>
    <phoneticPr fontId="11"/>
  </si>
  <si>
    <t>３～６</t>
    <phoneticPr fontId="11"/>
  </si>
  <si>
    <t>理科
（「科学と人間生活」を含む ２科目又は基礎を付した科目を３科目）</t>
    <rPh sb="0" eb="2">
      <t>リカ</t>
    </rPh>
    <phoneticPr fontId="11"/>
  </si>
  <si>
    <t>芸術
（「音楽Ⅰ」「美術Ⅰ」「工芸Ⅰ」「書道Ⅰ」のうちから１ 科目）</t>
    <phoneticPr fontId="11"/>
  </si>
  <si>
    <t>家庭
（「家庭基礎」「家庭総合」のうちから１科目）</t>
    <rPh sb="0" eb="2">
      <t>カテイ</t>
    </rPh>
    <phoneticPr fontId="11"/>
  </si>
  <si>
    <t>収容定員数</t>
    <phoneticPr fontId="11"/>
  </si>
  <si>
    <t>その他</t>
    <rPh sb="2" eb="3">
      <t>ホカ</t>
    </rPh>
    <phoneticPr fontId="11"/>
  </si>
  <si>
    <t>スクールカウンセラー</t>
    <phoneticPr fontId="11"/>
  </si>
  <si>
    <t>スクールソーシャルワーカー</t>
    <phoneticPr fontId="11"/>
  </si>
  <si>
    <t>１年以上３年未満</t>
    <phoneticPr fontId="11"/>
  </si>
  <si>
    <t>４年より長く６年未満</t>
    <phoneticPr fontId="11"/>
  </si>
  <si>
    <t>数学</t>
    <rPh sb="0" eb="2">
      <t>スウガク</t>
    </rPh>
    <phoneticPr fontId="11"/>
  </si>
  <si>
    <t>外国語</t>
    <rPh sb="0" eb="3">
      <t>ガイコクゴ</t>
    </rPh>
    <phoneticPr fontId="11"/>
  </si>
  <si>
    <t>担当者名</t>
    <rPh sb="0" eb="4">
      <t>タントウシャメイ</t>
    </rPh>
    <phoneticPr fontId="11"/>
  </si>
  <si>
    <t>電話番号</t>
    <rPh sb="0" eb="4">
      <t>デンワバンゴウ</t>
    </rPh>
    <phoneticPr fontId="11"/>
  </si>
  <si>
    <t>メールアドレス</t>
    <phoneticPr fontId="11"/>
  </si>
  <si>
    <t>【参考】高等学校通信教育規程（抄）
（情報の公表）
第十四条　実施校は、次に掲げる教育活動等の状況（第四号から第九号までに掲げる事項にあつては、通信教育連携協力施設ごとの当該教育活動等の状況を含む。）についての情報を公表するものとする。
　一　学科の組織並びに学科及び通信教育連携協力施設ごとの定員に関すること。
　二　通信教育を行う区域に関すること。
　三　通信教育連携協力施設ごとの名称及び位置に関すること。
　四　教員及び職員の数その他教職員組織に関すること。
　五　入学、退学、転学、休学及び卒業に関すること（入学者の数、在籍する生徒の数、退学若しくは転学又は卒業した者の数並びに進学者数及び就職者数その他進学及び就職等の状況を含む。）。
　六　通信教育実施計画に関すること。
　七　校地、校舎等の施設及び設備その他の生徒の教育環境に関すること。
　八　授業料、入学料その他の費用徴収に関すること。
　九　生徒の学習活動、進路選択及び心身の健康等に係る支援に関すること。
２　前項の規定による情報の公表は、適切な体制を整えた上で、刊行物への掲載、インターネットの利用その他広く周知を図ることができる方法によつて行うものとする。</t>
    <rPh sb="1" eb="3">
      <t>サンコウ</t>
    </rPh>
    <phoneticPr fontId="11"/>
  </si>
  <si>
    <t>第14条</t>
    <rPh sb="0" eb="1">
      <t>ダイ</t>
    </rPh>
    <rPh sb="3" eb="4">
      <t>ジョウ</t>
    </rPh>
    <phoneticPr fontId="11"/>
  </si>
  <si>
    <t>設問②</t>
    <rPh sb="0" eb="2">
      <t>セツモン</t>
    </rPh>
    <phoneticPr fontId="11"/>
  </si>
  <si>
    <t>第１号</t>
    <rPh sb="0" eb="1">
      <t>ダイ</t>
    </rPh>
    <rPh sb="2" eb="3">
      <t>ゴウ</t>
    </rPh>
    <phoneticPr fontId="11"/>
  </si>
  <si>
    <t>第２号</t>
    <rPh sb="0" eb="1">
      <t>ダイ</t>
    </rPh>
    <rPh sb="2" eb="3">
      <t>ゴウ</t>
    </rPh>
    <phoneticPr fontId="11"/>
  </si>
  <si>
    <t>第３号</t>
    <rPh sb="0" eb="1">
      <t>ダイ</t>
    </rPh>
    <rPh sb="2" eb="3">
      <t>ゴウ</t>
    </rPh>
    <phoneticPr fontId="11"/>
  </si>
  <si>
    <t>第４号</t>
    <rPh sb="0" eb="1">
      <t>ダイ</t>
    </rPh>
    <rPh sb="2" eb="3">
      <t>ゴウ</t>
    </rPh>
    <phoneticPr fontId="11"/>
  </si>
  <si>
    <t>第５号</t>
    <rPh sb="0" eb="1">
      <t>ダイ</t>
    </rPh>
    <rPh sb="2" eb="3">
      <t>ゴウ</t>
    </rPh>
    <phoneticPr fontId="11"/>
  </si>
  <si>
    <t>第６号</t>
    <rPh sb="0" eb="1">
      <t>ダイ</t>
    </rPh>
    <rPh sb="2" eb="3">
      <t>ゴウ</t>
    </rPh>
    <phoneticPr fontId="11"/>
  </si>
  <si>
    <t>第７号</t>
    <rPh sb="0" eb="1">
      <t>ダイ</t>
    </rPh>
    <rPh sb="2" eb="3">
      <t>ゴウ</t>
    </rPh>
    <phoneticPr fontId="11"/>
  </si>
  <si>
    <t>第８号</t>
    <rPh sb="0" eb="1">
      <t>ダイ</t>
    </rPh>
    <rPh sb="2" eb="3">
      <t>ゴウ</t>
    </rPh>
    <phoneticPr fontId="11"/>
  </si>
  <si>
    <t>第９号</t>
    <rPh sb="0" eb="1">
      <t>ダイ</t>
    </rPh>
    <rPh sb="2" eb="3">
      <t>ゴウ</t>
    </rPh>
    <phoneticPr fontId="11"/>
  </si>
  <si>
    <t>【参考】学校教育法施行規則（抄）
第六十六条　小学校は、当該小学校の教育活動その他の学校運営の状況について、自ら評価を行い、その結果を公表するものとする。
２　前項の評価を行うに当たつては、小学校は、その実情に応じ、適切な項目を設定して行うものとする。
第六十七条　小学校は、前条第一項の規定による評価の結果を踏まえた当該小学校の児童の保護者その他の当該小学校の関係者（当該小学校の職員を除く。）による評価を行い、その結果を公表する
　よう努めるものとする。
第六十八条　小学校は、第六十六条第一項の規定による評価の結果及び前条の規定により評価を行つた場合はその結果を、当該小学校の設置者に報告するものとする。
第百四条　第四十三条から第四十九条まで（第四十六条を除く。）、第五十四条、第五十六条の五、第五十七条第一項、第五十八条から第七十一条まで（第六十九条を除く。）及び第七十八条の二の
　規定は、高等学校に準用する。</t>
    <rPh sb="1" eb="3">
      <t>サンコウ</t>
    </rPh>
    <rPh sb="4" eb="13">
      <t>ガッコウキョウイクホウシコウキソク</t>
    </rPh>
    <phoneticPr fontId="11"/>
  </si>
  <si>
    <t>第66条（自己評価）</t>
    <rPh sb="0" eb="1">
      <t>ダイ</t>
    </rPh>
    <rPh sb="3" eb="4">
      <t>ジョウ</t>
    </rPh>
    <rPh sb="5" eb="9">
      <t>ジコヒョウカ</t>
    </rPh>
    <phoneticPr fontId="11"/>
  </si>
  <si>
    <t>第67条（学校関係者評価）</t>
    <rPh sb="0" eb="1">
      <t>ダイ</t>
    </rPh>
    <rPh sb="3" eb="4">
      <t>ジョウ</t>
    </rPh>
    <rPh sb="5" eb="10">
      <t>ガッコウカンケイシャ</t>
    </rPh>
    <rPh sb="10" eb="12">
      <t>ヒョウカ</t>
    </rPh>
    <phoneticPr fontId="11"/>
  </si>
  <si>
    <t>【参考】学校教育法施行規則（抄）
第百三条の二　高等学校は、当該高等学校、全日制の課程、定時制の課程若しくは通信制の課程又は学科ごとに、次に掲げる方針を定め、公表するものとする。
　一　高等学校学習指導要領に定めるところにより育成を目指す資質・能力に関する方針
　二　教育課程の編成及び実施に関する方針
　三　入学者の受入れに関する方針</t>
    <rPh sb="1" eb="3">
      <t>サンコウ</t>
    </rPh>
    <rPh sb="4" eb="13">
      <t>ガッコウキョウイクホウシコウキソク</t>
    </rPh>
    <phoneticPr fontId="11"/>
  </si>
  <si>
    <t>設問⑨</t>
    <rPh sb="0" eb="2">
      <t>セツモン</t>
    </rPh>
    <phoneticPr fontId="11"/>
  </si>
  <si>
    <t>103条の２第１号（いわゆる「グラデュエーション・ポリシー」）</t>
    <rPh sb="3" eb="4">
      <t>ジョウ</t>
    </rPh>
    <rPh sb="6" eb="7">
      <t>ダイ</t>
    </rPh>
    <rPh sb="8" eb="9">
      <t>ゴウ</t>
    </rPh>
    <phoneticPr fontId="11"/>
  </si>
  <si>
    <t>103条の２第２号（（いわゆる「カリキュラム・ポリシー」）</t>
    <rPh sb="3" eb="4">
      <t>ジョウ</t>
    </rPh>
    <rPh sb="6" eb="7">
      <t>ダイ</t>
    </rPh>
    <rPh sb="8" eb="9">
      <t>ゴウ</t>
    </rPh>
    <phoneticPr fontId="11"/>
  </si>
  <si>
    <t>103条の２第３号（いわゆる「アドミッション・ポリシー」）</t>
    <rPh sb="3" eb="4">
      <t>ジョウ</t>
    </rPh>
    <rPh sb="6" eb="7">
      <t>ダイ</t>
    </rPh>
    <rPh sb="8" eb="9">
      <t>ゴウ</t>
    </rPh>
    <phoneticPr fontId="11"/>
  </si>
  <si>
    <t>自治体名・学校名</t>
    <rPh sb="0" eb="3">
      <t>ジチタイ</t>
    </rPh>
    <rPh sb="3" eb="4">
      <t>メイ</t>
    </rPh>
    <rPh sb="5" eb="7">
      <t>ガッコウ</t>
    </rPh>
    <rPh sb="7" eb="8">
      <t>メイ</t>
    </rPh>
    <phoneticPr fontId="11"/>
  </si>
  <si>
    <t>設置者名</t>
    <rPh sb="0" eb="2">
      <t>セッチ</t>
    </rPh>
    <rPh sb="2" eb="3">
      <t>シャ</t>
    </rPh>
    <rPh sb="3" eb="4">
      <t>メイ</t>
    </rPh>
    <phoneticPr fontId="11"/>
  </si>
  <si>
    <t>通信教育連携協力施設数</t>
    <rPh sb="0" eb="10">
      <t>ツウシンキョウイクレンケイキョウリョクシセツ</t>
    </rPh>
    <rPh sb="10" eb="11">
      <t>スウ</t>
    </rPh>
    <phoneticPr fontId="11"/>
  </si>
  <si>
    <t>在籍生徒数</t>
    <phoneticPr fontId="11"/>
  </si>
  <si>
    <t>本校（実施校）の収容定員数</t>
    <rPh sb="0" eb="2">
      <t>ホンコウ</t>
    </rPh>
    <rPh sb="3" eb="5">
      <t>ジッシ</t>
    </rPh>
    <rPh sb="5" eb="6">
      <t>コウ</t>
    </rPh>
    <rPh sb="8" eb="10">
      <t>シュウヨウ</t>
    </rPh>
    <rPh sb="10" eb="12">
      <t>テイイン</t>
    </rPh>
    <rPh sb="12" eb="13">
      <t>スウ</t>
    </rPh>
    <phoneticPr fontId="11"/>
  </si>
  <si>
    <t>本校（実施校）の所在地（住所）</t>
    <rPh sb="0" eb="2">
      <t>ホンコウ</t>
    </rPh>
    <rPh sb="3" eb="5">
      <t>ジッシ</t>
    </rPh>
    <rPh sb="5" eb="6">
      <t>コウ</t>
    </rPh>
    <rPh sb="8" eb="11">
      <t>ショザイチ</t>
    </rPh>
    <rPh sb="12" eb="14">
      <t>ジュウショ</t>
    </rPh>
    <phoneticPr fontId="11"/>
  </si>
  <si>
    <t>通信制高等学校</t>
    <phoneticPr fontId="11"/>
  </si>
  <si>
    <t>通信教育連携協力施設の所在地（住所）</t>
    <phoneticPr fontId="11"/>
  </si>
  <si>
    <t>面接指導等実施施設又は学習等支援施設の別</t>
    <phoneticPr fontId="11"/>
  </si>
  <si>
    <t>添削課題のサポート等を行っている場合は○</t>
    <rPh sb="0" eb="2">
      <t>テンサク</t>
    </rPh>
    <rPh sb="2" eb="4">
      <t>カダイ</t>
    </rPh>
    <rPh sb="9" eb="10">
      <t>ナド</t>
    </rPh>
    <phoneticPr fontId="11"/>
  </si>
  <si>
    <t>試験を行っている場合は○</t>
    <rPh sb="0" eb="2">
      <t>シケン</t>
    </rPh>
    <rPh sb="3" eb="4">
      <t>オコナ</t>
    </rPh>
    <rPh sb="8" eb="10">
      <t>バアイ</t>
    </rPh>
    <phoneticPr fontId="11"/>
  </si>
  <si>
    <t>面接指導を行っている場合は○</t>
    <rPh sb="0" eb="2">
      <t>メンセツ</t>
    </rPh>
    <rPh sb="2" eb="4">
      <t>シドウ</t>
    </rPh>
    <rPh sb="5" eb="6">
      <t>オコナ</t>
    </rPh>
    <rPh sb="10" eb="12">
      <t>バアイ</t>
    </rPh>
    <phoneticPr fontId="11"/>
  </si>
  <si>
    <t>ここから右の項目は以下について記入</t>
    <rPh sb="4" eb="5">
      <t>ミギ</t>
    </rPh>
    <rPh sb="6" eb="8">
      <t>コウモク</t>
    </rPh>
    <rPh sb="9" eb="11">
      <t>イカ</t>
    </rPh>
    <rPh sb="15" eb="17">
      <t>キニュウ</t>
    </rPh>
    <phoneticPr fontId="11"/>
  </si>
  <si>
    <t>選択肢：１．公表している ２．一部公表している ３．公表していない</t>
    <phoneticPr fontId="11"/>
  </si>
  <si>
    <t>URL(刊行物への掲載等で対応している場合には、その名称)</t>
    <phoneticPr fontId="11"/>
  </si>
  <si>
    <t>【回答欄】</t>
    <rPh sb="1" eb="3">
      <t>カイトウ</t>
    </rPh>
    <rPh sb="3" eb="4">
      <t>ラン</t>
    </rPh>
    <phoneticPr fontId="11"/>
  </si>
  <si>
    <t>広域・狭域の別</t>
    <rPh sb="0" eb="2">
      <t>コウイキ</t>
    </rPh>
    <rPh sb="3" eb="5">
      <t>キョウイキ</t>
    </rPh>
    <rPh sb="6" eb="7">
      <t>ベツ</t>
    </rPh>
    <phoneticPr fontId="11"/>
  </si>
  <si>
    <t>教諭等の数
（A）</t>
    <rPh sb="0" eb="2">
      <t>キョウユ</t>
    </rPh>
    <rPh sb="2" eb="3">
      <t>ナド</t>
    </rPh>
    <rPh sb="4" eb="5">
      <t>カズ</t>
    </rPh>
    <phoneticPr fontId="11"/>
  </si>
  <si>
    <t>インターネットを利用した指導（同時双方向）</t>
    <phoneticPr fontId="11"/>
  </si>
  <si>
    <t>各教科・科目の必要に応じて２〜３</t>
    <phoneticPr fontId="11"/>
  </si>
  <si>
    <t>各教科・科目の必要に応じて２〜８</t>
    <phoneticPr fontId="11"/>
  </si>
  <si>
    <t>（参考）
学習指導要領で定める標準単位数</t>
    <rPh sb="1" eb="3">
      <t>サンコウ</t>
    </rPh>
    <rPh sb="5" eb="7">
      <t>ガクシュウ</t>
    </rPh>
    <rPh sb="7" eb="11">
      <t>シドウヨウリョウ</t>
    </rPh>
    <rPh sb="12" eb="13">
      <t>サダ</t>
    </rPh>
    <phoneticPr fontId="11"/>
  </si>
  <si>
    <t>（参考）
学習指導要領で定める１単位当たりの添削指導回数</t>
    <rPh sb="22" eb="24">
      <t>テンサク</t>
    </rPh>
    <rPh sb="24" eb="26">
      <t>シドウ</t>
    </rPh>
    <rPh sb="26" eb="28">
      <t>カイスウ</t>
    </rPh>
    <phoneticPr fontId="11"/>
  </si>
  <si>
    <t>（参考）
学習指導要領で定める１単位当たりの面接指導回数</t>
    <rPh sb="22" eb="26">
      <t>メンセツシドウ</t>
    </rPh>
    <rPh sb="26" eb="28">
      <t>カイスウ</t>
    </rPh>
    <phoneticPr fontId="11"/>
  </si>
  <si>
    <t>貴校で定める単位数</t>
    <rPh sb="0" eb="1">
      <t>キ</t>
    </rPh>
    <rPh sb="1" eb="2">
      <t>コウ</t>
    </rPh>
    <rPh sb="3" eb="4">
      <t>サダ</t>
    </rPh>
    <rPh sb="6" eb="9">
      <t>タンイスウ</t>
    </rPh>
    <phoneticPr fontId="11"/>
  </si>
  <si>
    <t>単位数</t>
    <rPh sb="0" eb="3">
      <t>タンイスウ</t>
    </rPh>
    <phoneticPr fontId="11"/>
  </si>
  <si>
    <t>設問③</t>
    <rPh sb="0" eb="2">
      <t>セツモン</t>
    </rPh>
    <phoneticPr fontId="11"/>
  </si>
  <si>
    <t>設問⑤</t>
    <phoneticPr fontId="11"/>
  </si>
  <si>
    <t>設問⑥</t>
    <phoneticPr fontId="11"/>
  </si>
  <si>
    <t>設問⑦</t>
    <phoneticPr fontId="11"/>
  </si>
  <si>
    <t>【回答欄（設問②～④）】</t>
    <rPh sb="1" eb="3">
      <t>カイトウ</t>
    </rPh>
    <rPh sb="3" eb="4">
      <t>ラン</t>
    </rPh>
    <rPh sb="5" eb="7">
      <t>セツモン</t>
    </rPh>
    <phoneticPr fontId="11"/>
  </si>
  <si>
    <t>【回答欄（設問⑤～⑧）】</t>
    <rPh sb="1" eb="3">
      <t>カイトウ</t>
    </rPh>
    <rPh sb="3" eb="4">
      <t>ラン</t>
    </rPh>
    <phoneticPr fontId="11"/>
  </si>
  <si>
    <t>設問④</t>
    <rPh sb="0" eb="2">
      <t>セツモン</t>
    </rPh>
    <phoneticPr fontId="11"/>
  </si>
  <si>
    <t>設問⑧</t>
    <phoneticPr fontId="11"/>
  </si>
  <si>
    <t>【回答欄（設問⑨～⑩）】</t>
    <rPh sb="1" eb="3">
      <t>カイトウ</t>
    </rPh>
    <rPh sb="3" eb="4">
      <t>ラン</t>
    </rPh>
    <rPh sb="5" eb="7">
      <t>セツモン</t>
    </rPh>
    <phoneticPr fontId="11"/>
  </si>
  <si>
    <t>設問⑩</t>
    <rPh sb="0" eb="2">
      <t>セツモン</t>
    </rPh>
    <phoneticPr fontId="11"/>
  </si>
  <si>
    <t>公立・私立・株式会社立の別</t>
    <rPh sb="0" eb="2">
      <t>コウリツ</t>
    </rPh>
    <rPh sb="3" eb="5">
      <t>シリツ</t>
    </rPh>
    <rPh sb="6" eb="8">
      <t>カブシキ</t>
    </rPh>
    <rPh sb="8" eb="10">
      <t>ガイシャ</t>
    </rPh>
    <rPh sb="10" eb="11">
      <t>リツ</t>
    </rPh>
    <rPh sb="12" eb="13">
      <t>ベツ</t>
    </rPh>
    <phoneticPr fontId="11"/>
  </si>
  <si>
    <t>養護教諭等（養護をつかさどる主幹教諭、養護助教諭を含む）</t>
    <rPh sb="6" eb="8">
      <t>ヨウゴ</t>
    </rPh>
    <rPh sb="14" eb="18">
      <t>シュカンキョウユ</t>
    </rPh>
    <phoneticPr fontId="11"/>
  </si>
  <si>
    <t>自己評価
選択肢：１.実施している ２.実施していない</t>
    <rPh sb="0" eb="4">
      <t>ジコヒョウカ</t>
    </rPh>
    <rPh sb="5" eb="8">
      <t>センタクシ</t>
    </rPh>
    <phoneticPr fontId="11"/>
  </si>
  <si>
    <t>自己評価
（公表していると回答した場合、そのURLを記入、刊行物への掲載等で対応している場合には、その名称を記入）</t>
    <rPh sb="0" eb="2">
      <t>ジコ</t>
    </rPh>
    <rPh sb="2" eb="4">
      <t>ヒョウカ</t>
    </rPh>
    <rPh sb="26" eb="28">
      <t>キニュウ</t>
    </rPh>
    <phoneticPr fontId="11"/>
  </si>
  <si>
    <t>自己評価
（実施していると回答した場合、学校設置者への報告）
選択肢：１．報告している　２．報告していない</t>
    <rPh sb="0" eb="2">
      <t>ジコ</t>
    </rPh>
    <rPh sb="2" eb="4">
      <t>ヒョウカ</t>
    </rPh>
    <rPh sb="31" eb="34">
      <t>センタクシ</t>
    </rPh>
    <phoneticPr fontId="11"/>
  </si>
  <si>
    <t>自己評価
（実施していると回答した場合その公表状況）
選択肢：１．公表している ２．公表していない</t>
    <rPh sb="0" eb="2">
      <t>ジコ</t>
    </rPh>
    <rPh sb="2" eb="4">
      <t>ヒョウカ</t>
    </rPh>
    <rPh sb="6" eb="8">
      <t>ジッシ</t>
    </rPh>
    <rPh sb="13" eb="15">
      <t>カイトウ</t>
    </rPh>
    <rPh sb="17" eb="19">
      <t>バアイ</t>
    </rPh>
    <rPh sb="21" eb="23">
      <t>コウヒョウ</t>
    </rPh>
    <rPh sb="23" eb="25">
      <t>ジョウキョウ</t>
    </rPh>
    <phoneticPr fontId="11"/>
  </si>
  <si>
    <t>学校関係者評価
選択肢：１.実施している ２.実施していない</t>
    <rPh sb="0" eb="2">
      <t>ガッコウ</t>
    </rPh>
    <rPh sb="2" eb="5">
      <t>カンケイシャ</t>
    </rPh>
    <rPh sb="5" eb="7">
      <t>ヒョウカ</t>
    </rPh>
    <rPh sb="8" eb="11">
      <t>センタクシ</t>
    </rPh>
    <phoneticPr fontId="11"/>
  </si>
  <si>
    <t>学校関係者評価
（実施していると回答した場合その公表状況）
選択肢：１．公表している ２．公表していない</t>
    <rPh sb="0" eb="2">
      <t>ガッコウ</t>
    </rPh>
    <rPh sb="2" eb="5">
      <t>カンケイシャ</t>
    </rPh>
    <rPh sb="5" eb="7">
      <t>ヒョウカ</t>
    </rPh>
    <rPh sb="9" eb="11">
      <t>ジッシ</t>
    </rPh>
    <rPh sb="16" eb="18">
      <t>カイトウ</t>
    </rPh>
    <rPh sb="20" eb="22">
      <t>バアイ</t>
    </rPh>
    <rPh sb="24" eb="26">
      <t>コウヒョウ</t>
    </rPh>
    <rPh sb="26" eb="28">
      <t>ジョウキョウ</t>
    </rPh>
    <phoneticPr fontId="11"/>
  </si>
  <si>
    <t>学校関係者評価
（公表していると回答した場合、そのURLを記入、刊行物への掲載等で対応している場合には、その名称を記入）</t>
    <rPh sb="0" eb="2">
      <t>ガッコウ</t>
    </rPh>
    <rPh sb="2" eb="5">
      <t>カンケイシャ</t>
    </rPh>
    <rPh sb="5" eb="7">
      <t>ヒョウカ</t>
    </rPh>
    <rPh sb="29" eb="31">
      <t>キニュウ</t>
    </rPh>
    <phoneticPr fontId="11"/>
  </si>
  <si>
    <t>学校関係者評価
（実施していると回答した場合、学校設置者への報告）
選択肢：１．報告している　２．報告していない</t>
    <rPh sb="0" eb="2">
      <t>ガッコウ</t>
    </rPh>
    <rPh sb="2" eb="5">
      <t>カンケイシャ</t>
    </rPh>
    <rPh sb="5" eb="7">
      <t>ヒョウカ</t>
    </rPh>
    <rPh sb="34" eb="37">
      <t>センタクシ</t>
    </rPh>
    <phoneticPr fontId="11"/>
  </si>
  <si>
    <t>令和２年５月１日時点</t>
    <rPh sb="0" eb="2">
      <t>レイワ</t>
    </rPh>
    <rPh sb="3" eb="4">
      <t>ネン</t>
    </rPh>
    <rPh sb="5" eb="6">
      <t>ガツ</t>
    </rPh>
    <rPh sb="7" eb="8">
      <t>ニチ</t>
    </rPh>
    <rPh sb="8" eb="10">
      <t>ジテン</t>
    </rPh>
    <phoneticPr fontId="11"/>
  </si>
  <si>
    <t>令和３年５月１日時点</t>
    <rPh sb="0" eb="2">
      <t>レイワ</t>
    </rPh>
    <rPh sb="3" eb="4">
      <t>ネン</t>
    </rPh>
    <rPh sb="5" eb="6">
      <t>ガツ</t>
    </rPh>
    <rPh sb="7" eb="8">
      <t>ニチ</t>
    </rPh>
    <rPh sb="8" eb="10">
      <t>ジテン</t>
    </rPh>
    <phoneticPr fontId="11"/>
  </si>
  <si>
    <t>令和４年５月１日時点</t>
    <rPh sb="0" eb="2">
      <t>レイワ</t>
    </rPh>
    <rPh sb="3" eb="4">
      <t>ネン</t>
    </rPh>
    <rPh sb="5" eb="6">
      <t>ガツ</t>
    </rPh>
    <rPh sb="7" eb="8">
      <t>ニチ</t>
    </rPh>
    <rPh sb="8" eb="10">
      <t>ジテン</t>
    </rPh>
    <phoneticPr fontId="11"/>
  </si>
  <si>
    <t>令和５年５月１日時点</t>
    <rPh sb="0" eb="2">
      <t>レイワ</t>
    </rPh>
    <rPh sb="3" eb="4">
      <t>ネン</t>
    </rPh>
    <rPh sb="5" eb="6">
      <t>ガツ</t>
    </rPh>
    <rPh sb="7" eb="8">
      <t>ニチ</t>
    </rPh>
    <rPh sb="8" eb="10">
      <t>ジテン</t>
    </rPh>
    <phoneticPr fontId="11"/>
  </si>
  <si>
    <t>令和６年５月１日時点</t>
    <rPh sb="0" eb="2">
      <t>レイワ</t>
    </rPh>
    <rPh sb="3" eb="4">
      <t>ネン</t>
    </rPh>
    <rPh sb="5" eb="6">
      <t>ガツ</t>
    </rPh>
    <rPh sb="7" eb="8">
      <t>ニチ</t>
    </rPh>
    <rPh sb="8" eb="10">
      <t>ジテン</t>
    </rPh>
    <phoneticPr fontId="11"/>
  </si>
  <si>
    <t>本校（実施校）の在籍生徒数</t>
    <rPh sb="0" eb="2">
      <t>ホンコウ</t>
    </rPh>
    <rPh sb="3" eb="5">
      <t>ジッシ</t>
    </rPh>
    <rPh sb="5" eb="6">
      <t>コウ</t>
    </rPh>
    <rPh sb="8" eb="10">
      <t>ザイセキ</t>
    </rPh>
    <rPh sb="10" eb="12">
      <t>セイト</t>
    </rPh>
    <rPh sb="12" eb="13">
      <t>スウ</t>
    </rPh>
    <phoneticPr fontId="11"/>
  </si>
  <si>
    <t>普通学科
（普通）</t>
    <rPh sb="0" eb="2">
      <t>フツウ</t>
    </rPh>
    <rPh sb="2" eb="4">
      <t>ガッカ</t>
    </rPh>
    <rPh sb="6" eb="8">
      <t>フツウ</t>
    </rPh>
    <phoneticPr fontId="11"/>
  </si>
  <si>
    <t>普通学科
（学際領域）</t>
    <rPh sb="0" eb="2">
      <t>フツウ</t>
    </rPh>
    <rPh sb="2" eb="4">
      <t>ガッカ</t>
    </rPh>
    <rPh sb="6" eb="8">
      <t>ガクサイ</t>
    </rPh>
    <rPh sb="8" eb="10">
      <t>リョウイキ</t>
    </rPh>
    <phoneticPr fontId="11"/>
  </si>
  <si>
    <t>普通学科
（地域社会）</t>
    <rPh sb="0" eb="2">
      <t>フツウ</t>
    </rPh>
    <rPh sb="2" eb="4">
      <t>ガッカ</t>
    </rPh>
    <rPh sb="6" eb="8">
      <t>チイキ</t>
    </rPh>
    <rPh sb="8" eb="10">
      <t>シャカイ</t>
    </rPh>
    <phoneticPr fontId="11"/>
  </si>
  <si>
    <t>普通学科
（その他）</t>
    <rPh sb="0" eb="2">
      <t>フツウ</t>
    </rPh>
    <rPh sb="2" eb="4">
      <t>ガッカ</t>
    </rPh>
    <rPh sb="8" eb="9">
      <t>ホカ</t>
    </rPh>
    <phoneticPr fontId="11"/>
  </si>
  <si>
    <t>専門学科
（農業）</t>
    <rPh sb="0" eb="2">
      <t>センモン</t>
    </rPh>
    <rPh sb="2" eb="4">
      <t>ガッカ</t>
    </rPh>
    <rPh sb="6" eb="8">
      <t>ノウギョウ</t>
    </rPh>
    <phoneticPr fontId="11"/>
  </si>
  <si>
    <t>専門学科
（工業）</t>
    <rPh sb="0" eb="2">
      <t>センモン</t>
    </rPh>
    <rPh sb="2" eb="4">
      <t>ガッカ</t>
    </rPh>
    <rPh sb="6" eb="8">
      <t>コウギョウ</t>
    </rPh>
    <phoneticPr fontId="11"/>
  </si>
  <si>
    <t>専門学科
（商業）</t>
    <rPh sb="0" eb="2">
      <t>センモン</t>
    </rPh>
    <rPh sb="2" eb="4">
      <t>ガッカ</t>
    </rPh>
    <rPh sb="6" eb="8">
      <t>ショウギョウ</t>
    </rPh>
    <phoneticPr fontId="11"/>
  </si>
  <si>
    <t>専門学科
（水産）</t>
    <rPh sb="0" eb="2">
      <t>センモン</t>
    </rPh>
    <rPh sb="2" eb="4">
      <t>ガッカ</t>
    </rPh>
    <rPh sb="6" eb="8">
      <t>スイサン</t>
    </rPh>
    <phoneticPr fontId="11"/>
  </si>
  <si>
    <t>専門学科
（家庭）</t>
    <rPh sb="0" eb="2">
      <t>センモン</t>
    </rPh>
    <rPh sb="2" eb="4">
      <t>ガッカ</t>
    </rPh>
    <rPh sb="6" eb="8">
      <t>カテイ</t>
    </rPh>
    <phoneticPr fontId="11"/>
  </si>
  <si>
    <t>専門学科
（看護）</t>
    <rPh sb="0" eb="2">
      <t>センモン</t>
    </rPh>
    <rPh sb="2" eb="4">
      <t>ガッカ</t>
    </rPh>
    <rPh sb="6" eb="8">
      <t>カンゴ</t>
    </rPh>
    <phoneticPr fontId="11"/>
  </si>
  <si>
    <t>専門学科
（情報）</t>
    <rPh sb="0" eb="2">
      <t>センモン</t>
    </rPh>
    <rPh sb="2" eb="4">
      <t>ガッカ</t>
    </rPh>
    <rPh sb="6" eb="8">
      <t>ジョウホウ</t>
    </rPh>
    <phoneticPr fontId="11"/>
  </si>
  <si>
    <t>専門学科
（福祉）</t>
    <rPh sb="0" eb="2">
      <t>センモン</t>
    </rPh>
    <rPh sb="2" eb="4">
      <t>ガッカ</t>
    </rPh>
    <rPh sb="6" eb="8">
      <t>フクシ</t>
    </rPh>
    <phoneticPr fontId="11"/>
  </si>
  <si>
    <t>専門学科
（その他）</t>
    <rPh sb="0" eb="2">
      <t>センモン</t>
    </rPh>
    <rPh sb="2" eb="4">
      <t>ガッカ</t>
    </rPh>
    <rPh sb="8" eb="9">
      <t>ホカ</t>
    </rPh>
    <phoneticPr fontId="11"/>
  </si>
  <si>
    <t xml:space="preserve">
総合学科
</t>
    <rPh sb="1" eb="3">
      <t>ソウゴウ</t>
    </rPh>
    <rPh sb="3" eb="5">
      <t>ガッカ</t>
    </rPh>
    <phoneticPr fontId="11"/>
  </si>
  <si>
    <t>寮生活を行っている理由（自由記述）</t>
    <rPh sb="9" eb="11">
      <t>リユウ</t>
    </rPh>
    <rPh sb="12" eb="14">
      <t>ジユウ</t>
    </rPh>
    <rPh sb="14" eb="16">
      <t>キジュツ</t>
    </rPh>
    <phoneticPr fontId="11"/>
  </si>
  <si>
    <t>進路未決定者数</t>
    <rPh sb="0" eb="2">
      <t>シンロ</t>
    </rPh>
    <rPh sb="2" eb="5">
      <t>ミケッテイ</t>
    </rPh>
    <rPh sb="5" eb="6">
      <t>シャ</t>
    </rPh>
    <rPh sb="6" eb="7">
      <t>スウ</t>
    </rPh>
    <phoneticPr fontId="11"/>
  </si>
  <si>
    <t>貴校の全日制課程又は定時制課程</t>
    <rPh sb="0" eb="1">
      <t>キ</t>
    </rPh>
    <rPh sb="1" eb="2">
      <t>コウ</t>
    </rPh>
    <rPh sb="3" eb="5">
      <t>ゼンニチ</t>
    </rPh>
    <rPh sb="5" eb="6">
      <t>セイ</t>
    </rPh>
    <rPh sb="6" eb="8">
      <t>カテイ</t>
    </rPh>
    <rPh sb="8" eb="9">
      <t>マタ</t>
    </rPh>
    <rPh sb="10" eb="13">
      <t>テイジセイ</t>
    </rPh>
    <rPh sb="13" eb="15">
      <t>カテイ</t>
    </rPh>
    <phoneticPr fontId="11"/>
  </si>
  <si>
    <t>貴校と連携する面接指導等実施施設</t>
    <rPh sb="0" eb="1">
      <t>キ</t>
    </rPh>
    <rPh sb="1" eb="2">
      <t>コウ</t>
    </rPh>
    <rPh sb="3" eb="5">
      <t>レンケイ</t>
    </rPh>
    <rPh sb="7" eb="9">
      <t>メンセツ</t>
    </rPh>
    <rPh sb="9" eb="11">
      <t>シドウ</t>
    </rPh>
    <rPh sb="11" eb="12">
      <t>ナド</t>
    </rPh>
    <rPh sb="12" eb="14">
      <t>ジッシ</t>
    </rPh>
    <rPh sb="14" eb="16">
      <t>シセツ</t>
    </rPh>
    <phoneticPr fontId="11"/>
  </si>
  <si>
    <t>貴校と連携する学習等支援施設</t>
    <rPh sb="7" eb="9">
      <t>ガクシュウ</t>
    </rPh>
    <rPh sb="9" eb="10">
      <t>ナド</t>
    </rPh>
    <rPh sb="10" eb="12">
      <t>シエン</t>
    </rPh>
    <rPh sb="12" eb="14">
      <t>シセツ</t>
    </rPh>
    <phoneticPr fontId="11"/>
  </si>
  <si>
    <t>Aのうち兼務者数
（B）</t>
    <rPh sb="4" eb="6">
      <t>ケンム</t>
    </rPh>
    <rPh sb="6" eb="7">
      <t>シャ</t>
    </rPh>
    <rPh sb="7" eb="8">
      <t>スウ</t>
    </rPh>
    <phoneticPr fontId="11"/>
  </si>
  <si>
    <t>在籍生徒数
（F）</t>
    <rPh sb="0" eb="2">
      <t>ザイセキ</t>
    </rPh>
    <rPh sb="2" eb="5">
      <t>セイトスウ</t>
    </rPh>
    <phoneticPr fontId="11"/>
  </si>
  <si>
    <t>本務者数</t>
    <rPh sb="0" eb="3">
      <t>ホンムシャ</t>
    </rPh>
    <rPh sb="3" eb="4">
      <t>スウ</t>
    </rPh>
    <phoneticPr fontId="11"/>
  </si>
  <si>
    <t>兼務者数</t>
    <rPh sb="0" eb="3">
      <t>ケンムシャ</t>
    </rPh>
    <rPh sb="3" eb="4">
      <t>スウ</t>
    </rPh>
    <phoneticPr fontId="11"/>
  </si>
  <si>
    <t>貴校の全日制課程又は定時制課程</t>
    <phoneticPr fontId="11"/>
  </si>
  <si>
    <t>スクールカウンセラーの支援の対象となった生徒数（延べ数）（令和６年度間）</t>
    <rPh sb="11" eb="13">
      <t>シエン</t>
    </rPh>
    <rPh sb="14" eb="16">
      <t>タイショウ</t>
    </rPh>
    <rPh sb="20" eb="22">
      <t>セイト</t>
    </rPh>
    <rPh sb="22" eb="23">
      <t>スウ</t>
    </rPh>
    <rPh sb="24" eb="25">
      <t>ノ</t>
    </rPh>
    <rPh sb="26" eb="27">
      <t>スウ</t>
    </rPh>
    <rPh sb="29" eb="31">
      <t>レイワ</t>
    </rPh>
    <rPh sb="32" eb="34">
      <t>ネンド</t>
    </rPh>
    <rPh sb="34" eb="35">
      <t>カン</t>
    </rPh>
    <phoneticPr fontId="11"/>
  </si>
  <si>
    <t>スクールソーシャルワーカーの支援の対象となった生徒数（延べ数）（令和６年度間）</t>
    <rPh sb="14" eb="16">
      <t>シエン</t>
    </rPh>
    <rPh sb="17" eb="19">
      <t>タイショウ</t>
    </rPh>
    <rPh sb="23" eb="25">
      <t>セイト</t>
    </rPh>
    <rPh sb="25" eb="26">
      <t>スウ</t>
    </rPh>
    <rPh sb="27" eb="28">
      <t>ノ</t>
    </rPh>
    <rPh sb="29" eb="30">
      <t>スウ</t>
    </rPh>
    <rPh sb="32" eb="34">
      <t>レイワ</t>
    </rPh>
    <rPh sb="35" eb="37">
      <t>ネンド</t>
    </rPh>
    <rPh sb="37" eb="38">
      <t>カン</t>
    </rPh>
    <phoneticPr fontId="11"/>
  </si>
  <si>
    <t>【参考】高等学校通信教育規程（抄）
（通信教育連携協力施設における連携協力の状況の評価）
第十三条　実施校は、第三条第一項の規定により通信教育連携協力施設を設ける場合においては、通信教育連携協力施設ごとに、当該通信教育連携協力施設における連携協力に係る活動の状況について評価を行い、その結果を公表するものとする。
２　実施校は、前項の規定による評価の結果を踏まえた当該通信教育連携協力施設において通信教育を受ける生徒の保護者その他の当該通信教育連携協力施設の関係者（当該実施校及び当該通信教育連携協力施設の職員を除く。）による評価を行い、その結果を公表するよう努めるものとする。
３　実施校は、第一項の規定による評価の結果及び前項の規定により評価を行つた場合はその結果を、当該実施校の設置者に報告するとともに、これらの結果に基づき、当該通信教育連携協力施設における連携協力に係る活動の改善を図るため必要な措置を講ずるものとする。
（情報の公表）
第十四条　実施校は、次に掲げる教育活動等の状況（第四号から第九号までに掲げる事項にあつては、通信教育連携協力施設ごとの当該教育活動等の状況を含む。）についての情報を公表するものとする。
　一　学科の組織並びに学科及び通信教育連携協力施設ごとの定員に関すること。
　二　通信教育を行う区域に関すること。
　三　通信教育連携協力施設ごとの名称及び位置に関すること。
　四　教員及び職員の数その他教職員組織に関すること。
　五　入学、退学、転学、休学及び卒業に関すること（入学者の数、在籍する生徒の数、退学若しくは転学又は卒業した者の数並びに進学者数及び就職者数その他進学及び就職等の状況を含む。）。
　六　通信教育実施計画に関すること。
　七　校地、校舎等の施設及び設備その他の生徒の教育環境に関すること。
　八　授業料、入学料その他の費用徴収に関すること。
　九　生徒の学習活動、進路選択及び心身の健康等に係る支援に関すること。
２　前項の規定による情報の公表は、適切な体制を整えた上で、刊行物への掲載、インターネットの利用その他広く周知を図ることができる方法によつて行うものとする。</t>
    <rPh sb="1" eb="3">
      <t>サンコウ</t>
    </rPh>
    <phoneticPr fontId="11"/>
  </si>
  <si>
    <r>
      <t xml:space="preserve">設置学科
</t>
    </r>
    <r>
      <rPr>
        <sz val="10"/>
        <rFont val="ＭＳ ゴシック"/>
        <family val="3"/>
        <charset val="128"/>
      </rPr>
      <t>（設置している学科に○）</t>
    </r>
    <rPh sb="0" eb="2">
      <t>セッチ</t>
    </rPh>
    <rPh sb="2" eb="4">
      <t>ガッカ</t>
    </rPh>
    <rPh sb="6" eb="8">
      <t>セッチ</t>
    </rPh>
    <rPh sb="12" eb="14">
      <t>ガッカ</t>
    </rPh>
    <phoneticPr fontId="11"/>
  </si>
  <si>
    <t>講師及び助教諭の数（C）</t>
    <rPh sb="0" eb="2">
      <t>コウシ</t>
    </rPh>
    <rPh sb="8" eb="9">
      <t>カズ</t>
    </rPh>
    <phoneticPr fontId="11"/>
  </si>
  <si>
    <t xml:space="preserve">Aのうち本務者数
</t>
    <rPh sb="4" eb="7">
      <t>ホンムシャ</t>
    </rPh>
    <rPh sb="7" eb="8">
      <t>スウ</t>
    </rPh>
    <phoneticPr fontId="11"/>
  </si>
  <si>
    <t xml:space="preserve">収容定員数
</t>
    <phoneticPr fontId="11"/>
  </si>
  <si>
    <t>①</t>
    <phoneticPr fontId="11"/>
  </si>
  <si>
    <t>②</t>
    <phoneticPr fontId="11"/>
  </si>
  <si>
    <t>③</t>
    <phoneticPr fontId="11"/>
  </si>
  <si>
    <t>④</t>
    <phoneticPr fontId="11"/>
  </si>
  <si>
    <t>⑤</t>
    <phoneticPr fontId="11"/>
  </si>
  <si>
    <t>⑥</t>
    <phoneticPr fontId="11"/>
  </si>
  <si>
    <t>令和元年５月１日時点</t>
    <rPh sb="0" eb="2">
      <t>レイワ</t>
    </rPh>
    <rPh sb="2" eb="3">
      <t>モト</t>
    </rPh>
    <rPh sb="3" eb="4">
      <t>ネン</t>
    </rPh>
    <rPh sb="5" eb="6">
      <t>ガツ</t>
    </rPh>
    <rPh sb="7" eb="8">
      <t>ニチ</t>
    </rPh>
    <rPh sb="8" eb="10">
      <t>ジテン</t>
    </rPh>
    <phoneticPr fontId="11"/>
  </si>
  <si>
    <t>（H）のうち、令和６年度間に添削課題の提出はあるが面接指導に１日も来ていない生徒数</t>
    <phoneticPr fontId="11"/>
  </si>
  <si>
    <t>（G）のうち、中学３年生のときに不登校だった生徒数</t>
    <phoneticPr fontId="11"/>
  </si>
  <si>
    <t>貴校において集中スクーリング以外で寮生活を行っている生徒について</t>
    <phoneticPr fontId="11"/>
  </si>
  <si>
    <t>在籍生徒数（F）のうち、貴校において集中スクーリング以外で寮生活を行っている生徒数</t>
    <rPh sb="0" eb="2">
      <t>ザイセキ</t>
    </rPh>
    <rPh sb="2" eb="4">
      <t>セイト</t>
    </rPh>
    <rPh sb="4" eb="5">
      <t>スウ</t>
    </rPh>
    <rPh sb="18" eb="20">
      <t>シュウチュウ</t>
    </rPh>
    <rPh sb="26" eb="28">
      <t>イガイ</t>
    </rPh>
    <phoneticPr fontId="11"/>
  </si>
  <si>
    <t>○○高等学校</t>
    <rPh sb="2" eb="6">
      <t>コウトウガッコウ</t>
    </rPh>
    <phoneticPr fontId="11"/>
  </si>
  <si>
    <t>部署・役職名</t>
    <rPh sb="0" eb="2">
      <t>ブショ</t>
    </rPh>
    <rPh sb="3" eb="5">
      <t>ヤクショク</t>
    </rPh>
    <rPh sb="5" eb="6">
      <t>メイ</t>
    </rPh>
    <phoneticPr fontId="11"/>
  </si>
  <si>
    <t>○○○‐○○○‐○○○</t>
    <phoneticPr fontId="11"/>
  </si>
  <si>
    <t>○○○＠○○○</t>
    <phoneticPr fontId="11"/>
  </si>
  <si>
    <t>令和７年度通信制高等学校実態調査(記入例)</t>
    <rPh sb="0" eb="2">
      <t>レイワ</t>
    </rPh>
    <rPh sb="3" eb="5">
      <t>ネンド</t>
    </rPh>
    <rPh sb="5" eb="8">
      <t>ツウシンセイ</t>
    </rPh>
    <rPh sb="8" eb="12">
      <t>コウトウガッコウ</t>
    </rPh>
    <rPh sb="12" eb="14">
      <t>ジッタイ</t>
    </rPh>
    <rPh sb="14" eb="16">
      <t>チョウサ</t>
    </rPh>
    <rPh sb="17" eb="19">
      <t>キニュウ</t>
    </rPh>
    <rPh sb="19" eb="20">
      <t>レイ</t>
    </rPh>
    <phoneticPr fontId="11"/>
  </si>
  <si>
    <t>所轄庁</t>
    <rPh sb="0" eb="3">
      <t>ショカツチョウ</t>
    </rPh>
    <phoneticPr fontId="11"/>
  </si>
  <si>
    <t xml:space="preserve">Cのうち本務者数
</t>
    <rPh sb="4" eb="7">
      <t>ホンムシャ</t>
    </rPh>
    <rPh sb="7" eb="8">
      <t>スウ</t>
    </rPh>
    <phoneticPr fontId="11"/>
  </si>
  <si>
    <t>Cのうち兼務者数
（D）</t>
    <rPh sb="4" eb="6">
      <t>ケンム</t>
    </rPh>
    <rPh sb="6" eb="7">
      <t>シャ</t>
    </rPh>
    <phoneticPr fontId="11"/>
  </si>
  <si>
    <t>○</t>
  </si>
  <si>
    <t>貴校に在籍する生徒が、スクールカウンセラーに相談できる体制を整えている場合は○を、整えていない場合は×を記入。（令和７年５月１日時点）</t>
    <rPh sb="0" eb="1">
      <t>キ</t>
    </rPh>
    <rPh sb="1" eb="2">
      <t>コウ</t>
    </rPh>
    <rPh sb="3" eb="5">
      <t>ザイセキ</t>
    </rPh>
    <rPh sb="7" eb="9">
      <t>セイト</t>
    </rPh>
    <rPh sb="22" eb="24">
      <t>ソウダン</t>
    </rPh>
    <rPh sb="27" eb="29">
      <t>タイセイ</t>
    </rPh>
    <rPh sb="30" eb="31">
      <t>トトノ</t>
    </rPh>
    <rPh sb="35" eb="37">
      <t>バアイ</t>
    </rPh>
    <rPh sb="41" eb="42">
      <t>トトノ</t>
    </rPh>
    <rPh sb="47" eb="49">
      <t>バアイ</t>
    </rPh>
    <rPh sb="52" eb="54">
      <t>キニュウ</t>
    </rPh>
    <phoneticPr fontId="11"/>
  </si>
  <si>
    <t>貴校に在籍する生徒が、スクールソーシャルワーカーに相談できる体制を整えている場合は○を、整えていない場合は×を記入。（令和７年５月１日時点）</t>
    <rPh sb="0" eb="1">
      <t>キ</t>
    </rPh>
    <rPh sb="1" eb="2">
      <t>コウ</t>
    </rPh>
    <rPh sb="3" eb="5">
      <t>ザイセキ</t>
    </rPh>
    <rPh sb="7" eb="9">
      <t>セイト</t>
    </rPh>
    <rPh sb="25" eb="27">
      <t>ソウダン</t>
    </rPh>
    <rPh sb="30" eb="32">
      <t>タイセイ</t>
    </rPh>
    <rPh sb="33" eb="34">
      <t>トトノ</t>
    </rPh>
    <rPh sb="38" eb="40">
      <t>バアイ</t>
    </rPh>
    <rPh sb="55" eb="57">
      <t>キニュウ</t>
    </rPh>
    <phoneticPr fontId="11"/>
  </si>
  <si>
    <t>×</t>
  </si>
  <si>
    <t>×</t>
    <phoneticPr fontId="11"/>
  </si>
  <si>
    <t>野球部の活動のため</t>
    <rPh sb="0" eb="2">
      <t>ヤキュウ</t>
    </rPh>
    <rPh sb="2" eb="3">
      <t>ブ</t>
    </rPh>
    <rPh sb="4" eb="6">
      <t>カツドウ</t>
    </rPh>
    <phoneticPr fontId="11"/>
  </si>
  <si>
    <t>その他（自由記述）</t>
    <rPh sb="4" eb="6">
      <t>ジユウ</t>
    </rPh>
    <rPh sb="6" eb="8">
      <t>キジュツ</t>
    </rPh>
    <phoneticPr fontId="11"/>
  </si>
  <si>
    <t>（F）のうち、４年以上在籍している生徒数</t>
    <phoneticPr fontId="11"/>
  </si>
  <si>
    <t>６年以上在籍</t>
    <phoneticPr fontId="11"/>
  </si>
  <si>
    <t>４年間在籍</t>
    <phoneticPr fontId="11"/>
  </si>
  <si>
    <t>３年より長く４年未満</t>
    <phoneticPr fontId="11"/>
  </si>
  <si>
    <t>3年間在籍</t>
    <phoneticPr fontId="11"/>
  </si>
  <si>
    <t>０年以上１年未満</t>
    <phoneticPr fontId="11"/>
  </si>
  <si>
    <t>令和６年度卒業生数（I）</t>
    <rPh sb="8" eb="9">
      <t>スウ</t>
    </rPh>
    <phoneticPr fontId="11"/>
  </si>
  <si>
    <t>【留意事項】</t>
    <phoneticPr fontId="11"/>
  </si>
  <si>
    <t>【調査依頼方法】</t>
    <phoneticPr fontId="11"/>
  </si>
  <si>
    <t>　</t>
    <phoneticPr fontId="11"/>
  </si>
  <si>
    <t>【担当者】</t>
    <rPh sb="1" eb="4">
      <t>タントウシャ</t>
    </rPh>
    <phoneticPr fontId="11"/>
  </si>
  <si>
    <t>所轄庁及び通信制高等学校の本調査の担当者について記入してください。</t>
    <rPh sb="0" eb="3">
      <t>ショカツチョウ</t>
    </rPh>
    <rPh sb="3" eb="4">
      <t>オヨ</t>
    </rPh>
    <rPh sb="5" eb="8">
      <t>ツウシンセイ</t>
    </rPh>
    <rPh sb="8" eb="12">
      <t>コウトウガッコウ</t>
    </rPh>
    <rPh sb="13" eb="16">
      <t>ホンチョウサ</t>
    </rPh>
    <rPh sb="17" eb="20">
      <t>タントウシャ</t>
    </rPh>
    <rPh sb="24" eb="26">
      <t>キニュウ</t>
    </rPh>
    <phoneticPr fontId="11"/>
  </si>
  <si>
    <t>（１）教員数、生徒数等について</t>
    <rPh sb="3" eb="5">
      <t>キョウイン</t>
    </rPh>
    <rPh sb="5" eb="6">
      <t>スウ</t>
    </rPh>
    <rPh sb="7" eb="9">
      <t>セイト</t>
    </rPh>
    <rPh sb="9" eb="10">
      <t>スウ</t>
    </rPh>
    <rPh sb="10" eb="11">
      <t>ナド</t>
    </rPh>
    <phoneticPr fontId="11"/>
  </si>
  <si>
    <t>（２）添削指導、面接指導等について</t>
    <rPh sb="3" eb="5">
      <t>テンサク</t>
    </rPh>
    <rPh sb="5" eb="7">
      <t>シドウ</t>
    </rPh>
    <rPh sb="8" eb="10">
      <t>メンセツ</t>
    </rPh>
    <rPh sb="10" eb="12">
      <t>シドウ</t>
    </rPh>
    <rPh sb="12" eb="13">
      <t>ナド</t>
    </rPh>
    <phoneticPr fontId="11"/>
  </si>
  <si>
    <t>（４）通信教育連携協力施設の基本情報、学校評価、情報公開等について</t>
    <phoneticPr fontId="11"/>
  </si>
  <si>
    <t>通学頻度別のコース開設状況</t>
    <rPh sb="0" eb="2">
      <t>ツウガク</t>
    </rPh>
    <rPh sb="2" eb="4">
      <t>ヒンド</t>
    </rPh>
    <rPh sb="4" eb="5">
      <t>ベツ</t>
    </rPh>
    <phoneticPr fontId="11"/>
  </si>
  <si>
    <t>集中スクーリング
（４泊５日）</t>
    <rPh sb="0" eb="2">
      <t>シュウチュウ</t>
    </rPh>
    <phoneticPr fontId="11"/>
  </si>
  <si>
    <t>貴校で定める１単位当たりの添削指導回数</t>
    <rPh sb="7" eb="9">
      <t>タンイ</t>
    </rPh>
    <rPh sb="9" eb="10">
      <t>ア</t>
    </rPh>
    <rPh sb="13" eb="15">
      <t>テンサク</t>
    </rPh>
    <rPh sb="15" eb="17">
      <t>シドウ</t>
    </rPh>
    <rPh sb="17" eb="19">
      <t>カイスウ</t>
    </rPh>
    <phoneticPr fontId="11"/>
  </si>
  <si>
    <t xml:space="preserve">10～19問 </t>
  </si>
  <si>
    <t xml:space="preserve">１～４問 </t>
  </si>
  <si>
    <t>自校制作課題（紙媒体での回答）</t>
  </si>
  <si>
    <t>当該コースにおける週当たりの面接指導の回数</t>
    <rPh sb="19" eb="21">
      <t>カイスウ</t>
    </rPh>
    <phoneticPr fontId="11"/>
  </si>
  <si>
    <t>貴校で定める１単位当たりの面接指導回数
（全コース）</t>
    <rPh sb="13" eb="15">
      <t>メンセツ</t>
    </rPh>
    <rPh sb="15" eb="17">
      <t>シドウ</t>
    </rPh>
    <rPh sb="17" eb="19">
      <t>カイスウ</t>
    </rPh>
    <rPh sb="21" eb="22">
      <t>ゼン</t>
    </rPh>
    <phoneticPr fontId="11"/>
  </si>
  <si>
    <t>メディア減免（６割）を行っている場合は〇、行っていない場合は×を記入。</t>
    <rPh sb="4" eb="6">
      <t>ゲンメン</t>
    </rPh>
    <rPh sb="8" eb="9">
      <t>ワリ</t>
    </rPh>
    <rPh sb="11" eb="12">
      <t>オコナ</t>
    </rPh>
    <rPh sb="16" eb="18">
      <t>バアイ</t>
    </rPh>
    <phoneticPr fontId="11"/>
  </si>
  <si>
    <t>メディア減免（８割）を行っている場合は〇、行っていない場合は×を記入。</t>
    <rPh sb="4" eb="6">
      <t>ゲンメン</t>
    </rPh>
    <rPh sb="8" eb="9">
      <t>ワリ</t>
    </rPh>
    <rPh sb="11" eb="12">
      <t>オコナ</t>
    </rPh>
    <rPh sb="16" eb="18">
      <t>バアイ</t>
    </rPh>
    <phoneticPr fontId="11"/>
  </si>
  <si>
    <t>利用している具体的なメディアに○、利用していないメディアに×を記入。（複数選択可）</t>
    <rPh sb="0" eb="2">
      <t>リヨウ</t>
    </rPh>
    <rPh sb="6" eb="9">
      <t>グタイテキ</t>
    </rPh>
    <rPh sb="17" eb="19">
      <t>リヨウ</t>
    </rPh>
    <rPh sb="31" eb="33">
      <t>キニュウ</t>
    </rPh>
    <rPh sb="35" eb="37">
      <t>フクスウ</t>
    </rPh>
    <rPh sb="37" eb="39">
      <t>センタク</t>
    </rPh>
    <rPh sb="39" eb="40">
      <t>カ</t>
    </rPh>
    <phoneticPr fontId="11"/>
  </si>
  <si>
    <t>高校講座
（テレビ・ラジオ）</t>
    <phoneticPr fontId="11"/>
  </si>
  <si>
    <t>高校講座
（ＤＶＤ・ビデオ）</t>
    <phoneticPr fontId="11"/>
  </si>
  <si>
    <t>高校講座
（インターネットによる映像授業等の一方向配信）</t>
    <phoneticPr fontId="11"/>
  </si>
  <si>
    <t>高校講座に○をつけた場合は、講座名について記入
（自由記述）</t>
    <phoneticPr fontId="11"/>
  </si>
  <si>
    <t>自校制作
（テレビ・ラジオ）</t>
    <phoneticPr fontId="11"/>
  </si>
  <si>
    <t>自校制作
（ＤＶＤ・ビデオ）</t>
    <phoneticPr fontId="11"/>
  </si>
  <si>
    <t>自校制作
（インターネットによる映像授業等の一方向配信）</t>
    <phoneticPr fontId="11"/>
  </si>
  <si>
    <t>その他
（テレビ・ラジオ）</t>
    <phoneticPr fontId="11"/>
  </si>
  <si>
    <t>その他
（ＤＶＤ・ビデオ）</t>
    <phoneticPr fontId="11"/>
  </si>
  <si>
    <t>その他
（インターネットによる映像授業等の一方向配信）</t>
    <phoneticPr fontId="11"/>
  </si>
  <si>
    <t>既存科目の中で義務教育段階での学習内容の確実な定着を図るための指導を行っている場合は○、行っていない場合は×を記入。</t>
    <rPh sb="0" eb="4">
      <t>キゾンカモク</t>
    </rPh>
    <rPh sb="5" eb="6">
      <t>ナカ</t>
    </rPh>
    <rPh sb="31" eb="33">
      <t>シドウ</t>
    </rPh>
    <rPh sb="34" eb="35">
      <t>オコナ</t>
    </rPh>
    <rPh sb="39" eb="41">
      <t>バアイ</t>
    </rPh>
    <rPh sb="44" eb="45">
      <t>オコナ</t>
    </rPh>
    <rPh sb="50" eb="52">
      <t>バアイ</t>
    </rPh>
    <rPh sb="55" eb="57">
      <t>キニュウ</t>
    </rPh>
    <phoneticPr fontId="11"/>
  </si>
  <si>
    <t>添削課題１回当たりの記述式問題の設問数（平均）
【選択肢】
・１～４問
・５～９問
・10～14問
・15～19問
・20～24問
・25問以上</t>
    <rPh sb="0" eb="2">
      <t>テンサク</t>
    </rPh>
    <rPh sb="2" eb="4">
      <t>カダイ</t>
    </rPh>
    <rPh sb="5" eb="6">
      <t>カイ</t>
    </rPh>
    <rPh sb="6" eb="7">
      <t>ア</t>
    </rPh>
    <rPh sb="10" eb="13">
      <t>キジュツシキ</t>
    </rPh>
    <rPh sb="13" eb="15">
      <t>モンダイ</t>
    </rPh>
    <rPh sb="16" eb="18">
      <t>セツモン</t>
    </rPh>
    <rPh sb="18" eb="19">
      <t>スウ</t>
    </rPh>
    <rPh sb="20" eb="22">
      <t>ヘイキン</t>
    </rPh>
    <phoneticPr fontId="11"/>
  </si>
  <si>
    <t>添削課題１回当たりの設問数（平均）
【選択肢】
・１～９問
・10～19問
・20～29問
・30～39問
・40～49問
・50問以上</t>
    <rPh sb="0" eb="2">
      <t>テンサク</t>
    </rPh>
    <rPh sb="2" eb="4">
      <t>カダイ</t>
    </rPh>
    <rPh sb="5" eb="6">
      <t>カイ</t>
    </rPh>
    <rPh sb="6" eb="7">
      <t>ア</t>
    </rPh>
    <rPh sb="10" eb="12">
      <t>セツモン</t>
    </rPh>
    <rPh sb="12" eb="13">
      <t>スウ</t>
    </rPh>
    <rPh sb="14" eb="16">
      <t>ヘイキン</t>
    </rPh>
    <phoneticPr fontId="11"/>
  </si>
  <si>
    <t xml:space="preserve">
添削課題の種類
【選択肢】
・自校制作課題（紙媒体での回答）
・自校制作課題（オンラインでの回答）
・自校制作課題（紙媒体とオンラインでの回答を併用）
・市販教材を用いた課題（紙媒体での回答）
・市販教材を用いた課題（オンラインでの回答）
・市販教材を用いた課題（紙媒体とオンラインでの回答を併用）
・自校制作と市販教材を用いた課題の併用（紙媒体での回答）
・自校制作と市販教材を用いた課題の併用（オンラインでの回答）
・自校制作と市販教材を用いた課題の併用（紙媒体とオンラインでの回答を併用）
</t>
    <rPh sb="1" eb="3">
      <t>テンサク</t>
    </rPh>
    <rPh sb="3" eb="5">
      <t>カダイ</t>
    </rPh>
    <rPh sb="6" eb="8">
      <t>シュルイ</t>
    </rPh>
    <phoneticPr fontId="11"/>
  </si>
  <si>
    <t>既存科目の中で義務教育段階での学習内容の確実な定着を図るための指導を行っている場合、その内容が指導内容全体に占める割合
【選択肢】
・１－２割
・３－４割
・５－６割
・７－８割
・９－10割</t>
    <phoneticPr fontId="11"/>
  </si>
  <si>
    <t xml:space="preserve">1ー２割 </t>
  </si>
  <si>
    <t>義務教育段階での学習内容の確実な定着を図ることを目標とした学校設定科目を開設している場合は○、行っていない場合は×を記入。</t>
    <rPh sb="29" eb="31">
      <t>ガッコウ</t>
    </rPh>
    <rPh sb="31" eb="33">
      <t>セッテイ</t>
    </rPh>
    <rPh sb="33" eb="35">
      <t>カモク</t>
    </rPh>
    <rPh sb="36" eb="38">
      <t>カイセツ</t>
    </rPh>
    <rPh sb="42" eb="44">
      <t>バアイ</t>
    </rPh>
    <phoneticPr fontId="11"/>
  </si>
  <si>
    <t xml:space="preserve">３－４割 </t>
  </si>
  <si>
    <t>学校法人○○学園</t>
    <phoneticPr fontId="11"/>
  </si>
  <si>
    <t>○○県○○市○○番地</t>
    <phoneticPr fontId="11"/>
  </si>
  <si>
    <t>独立・併置の別
【選択肢】独立、全日制と併置、定時制と併置、全日制・定時制と併置</t>
    <rPh sb="0" eb="2">
      <t>ドクリツ</t>
    </rPh>
    <rPh sb="3" eb="5">
      <t>ヘイチ</t>
    </rPh>
    <rPh sb="6" eb="7">
      <t>ベツ</t>
    </rPh>
    <rPh sb="9" eb="12">
      <t>センタクシ</t>
    </rPh>
    <rPh sb="13" eb="15">
      <t>ドクリツ</t>
    </rPh>
    <rPh sb="16" eb="18">
      <t>ゼンニチ</t>
    </rPh>
    <rPh sb="18" eb="19">
      <t>セイ</t>
    </rPh>
    <rPh sb="20" eb="22">
      <t>ヘイチ</t>
    </rPh>
    <rPh sb="23" eb="26">
      <t>テイジセイ</t>
    </rPh>
    <rPh sb="27" eb="29">
      <t>ヘイチ</t>
    </rPh>
    <rPh sb="30" eb="33">
      <t>ゼンニチセイ</t>
    </rPh>
    <rPh sb="34" eb="37">
      <t>テイジセイ</t>
    </rPh>
    <rPh sb="38" eb="40">
      <t>ヘイチ</t>
    </rPh>
    <phoneticPr fontId="11"/>
  </si>
  <si>
    <t>独立</t>
  </si>
  <si>
    <t>大学進学コース：25 
普通科コース：15</t>
    <rPh sb="0" eb="2">
      <t>ダイガク</t>
    </rPh>
    <rPh sb="2" eb="4">
      <t>シンガク</t>
    </rPh>
    <rPh sb="12" eb="14">
      <t>フツウ</t>
    </rPh>
    <rPh sb="14" eb="15">
      <t>カ</t>
    </rPh>
    <phoneticPr fontId="11"/>
  </si>
  <si>
    <t>学校名(自動入力）</t>
    <rPh sb="0" eb="2">
      <t>ガッコウ</t>
    </rPh>
    <rPh sb="2" eb="3">
      <t>メイ</t>
    </rPh>
    <rPh sb="4" eb="8">
      <t>ジドウニュウリョク</t>
    </rPh>
    <phoneticPr fontId="11"/>
  </si>
  <si>
    <t>広域</t>
  </si>
  <si>
    <t>私立</t>
  </si>
  <si>
    <t>令和７年５月１日時点
（自動入力）</t>
    <rPh sb="0" eb="2">
      <t>レイワ</t>
    </rPh>
    <rPh sb="3" eb="4">
      <t>ネン</t>
    </rPh>
    <rPh sb="5" eb="6">
      <t>ガツ</t>
    </rPh>
    <rPh sb="7" eb="8">
      <t>ニチ</t>
    </rPh>
    <rPh sb="8" eb="10">
      <t>ジテン</t>
    </rPh>
    <rPh sb="12" eb="16">
      <t>ジドウニュウリョク</t>
    </rPh>
    <phoneticPr fontId="11"/>
  </si>
  <si>
    <t>令和７年５月１日時点
（自動入力）</t>
    <rPh sb="0" eb="2">
      <t>レイワ</t>
    </rPh>
    <rPh sb="3" eb="4">
      <t>ネン</t>
    </rPh>
    <rPh sb="5" eb="6">
      <t>ガツ</t>
    </rPh>
    <rPh sb="7" eb="8">
      <t>ニチ</t>
    </rPh>
    <rPh sb="8" eb="10">
      <t>ジテン</t>
    </rPh>
    <phoneticPr fontId="11"/>
  </si>
  <si>
    <t>３年</t>
  </si>
  <si>
    <t>１．策定している</t>
  </si>
  <si>
    <t>１．公表している</t>
  </si>
  <si>
    <t>https://www.mext.go.jp/a_menu/shotou/kaikaku/1403642.htm</t>
    <phoneticPr fontId="11"/>
  </si>
  <si>
    <t>「○○○○」（令和○年○月発行）</t>
    <phoneticPr fontId="11"/>
  </si>
  <si>
    <t xml:space="preserve">設問②：学校教育法施行規則第103条の２第１号～第３号で規定する３つの方針（スクール・ポリシー）について、それぞれの策定状況を記入してください。
　　　【選択肢】１．策定している　２．策定していない
設問③：設問②で「１．策定している」と回答した場合、それぞれの公表状況を記入してください。
　　　【選択肢】１．公表している　２．公表していない
設問④：設問③で「１．公表している」と回答した場合、そのURLを記入してください。
       ※刊行物への掲載等で対応している場合には、その名称を記入してください。【例：「○○○○」（令和○年○月発行）】
</t>
    <rPh sb="0" eb="2">
      <t>セツモン</t>
    </rPh>
    <rPh sb="4" eb="13">
      <t>ガッコウキョウイクホウシコウキソク</t>
    </rPh>
    <rPh sb="13" eb="14">
      <t>ダイ</t>
    </rPh>
    <rPh sb="17" eb="18">
      <t>ジョウ</t>
    </rPh>
    <rPh sb="20" eb="21">
      <t>ダイ</t>
    </rPh>
    <rPh sb="22" eb="23">
      <t>ゴウ</t>
    </rPh>
    <rPh sb="24" eb="25">
      <t>ダイ</t>
    </rPh>
    <rPh sb="26" eb="27">
      <t>ゴウ</t>
    </rPh>
    <rPh sb="28" eb="30">
      <t>キテイ</t>
    </rPh>
    <rPh sb="35" eb="37">
      <t>ホウシン</t>
    </rPh>
    <rPh sb="58" eb="62">
      <t>サクテイジョウキョウ</t>
    </rPh>
    <rPh sb="63" eb="65">
      <t>キニュウ</t>
    </rPh>
    <phoneticPr fontId="11"/>
  </si>
  <si>
    <t>設問⑤：学校教育法施行規則第104条で高等学校に準用する同規則第66条及び第67条で規定する自己評価及び学校関係者評価の実施状況をそれぞれ記入してください。
　　　【選択肢】１．実施している　２．実施していない
設問⑥：設問⑤で「１．実施している」と回答した場合、学校教育法施行規則第104条で高等学校に準用する同規則第66条及び第67条で規定する自己評価及び学校関係者評価の公表状況を
　　　　記入してください。【選択肢】１．公表している　２．公表していない
設問⑦：設問⑥で「１．公表している」と回答した場合、そのURLを記入してください。
　　　　※刊行物への掲載等で対応している場合には、その名称を記入してください。【例：「○○○○」（令和○年○月発行）】
設問⑧：設問⑤で「１．実施している」と回答した場合、学校教育法施行規則第104条で高等学校に準用する同規則第68条で規定する学校評価の学校設置者への報告の状況をそれぞれ
　　　　記入してください。【選択肢】１．報告している　２．報告していない</t>
    <rPh sb="4" eb="13">
      <t>ガッコウキョウイクホウシコウキソク</t>
    </rPh>
    <rPh sb="13" eb="14">
      <t>ダイ</t>
    </rPh>
    <rPh sb="17" eb="18">
      <t>ジョウ</t>
    </rPh>
    <rPh sb="19" eb="23">
      <t>コウトウガッコウ</t>
    </rPh>
    <rPh sb="24" eb="26">
      <t>ジュンヨウ</t>
    </rPh>
    <rPh sb="28" eb="31">
      <t>ドウキソク</t>
    </rPh>
    <rPh sb="31" eb="32">
      <t>ダイ</t>
    </rPh>
    <rPh sb="34" eb="35">
      <t>ジョウ</t>
    </rPh>
    <rPh sb="35" eb="36">
      <t>オヨ</t>
    </rPh>
    <rPh sb="37" eb="38">
      <t>ダイ</t>
    </rPh>
    <rPh sb="40" eb="41">
      <t>ジョウ</t>
    </rPh>
    <rPh sb="42" eb="44">
      <t>キテイ</t>
    </rPh>
    <rPh sb="46" eb="50">
      <t>ジコヒョウカ</t>
    </rPh>
    <rPh sb="50" eb="51">
      <t>オヨ</t>
    </rPh>
    <rPh sb="52" eb="59">
      <t>ガッコウカンケイシャヒョウカ</t>
    </rPh>
    <rPh sb="60" eb="64">
      <t>ジッシジョウキョウ</t>
    </rPh>
    <phoneticPr fontId="11"/>
  </si>
  <si>
    <t>設問⑨：高等学校通信教育規程第14条各号について、実施校の情報公開の実施状況を記入してください。（令和７年５月１日時点）
　　　 【選択肢】１．公表している　２．一部公表している　３．公表していない
設問⑩：設問⑨で「１．公表している」または「２．一部公表している」と回答した場合、そのURLを記入してください。
　　　　※URLは、基本的に情報公開ページのURLを記入してください。情報公開ページではなく個別のページに記載がある場合は当該URLを記入してください。
　　　　 また、URLが全て同じ場合は、第１号のみにURLを記載し、第２～９号は同上と記入してください。
　　　　※刊行物への掲載等で対応している場合には、その名称を記入してください。【例：「○○○○」（令和○年○月発行）】</t>
    <rPh sb="0" eb="2">
      <t>セツモン</t>
    </rPh>
    <rPh sb="4" eb="15">
      <t>コウトウガッコウツウシンキョウイクキテイダイ</t>
    </rPh>
    <rPh sb="17" eb="18">
      <t>ジョウ</t>
    </rPh>
    <rPh sb="18" eb="20">
      <t>カクゴウ</t>
    </rPh>
    <rPh sb="25" eb="27">
      <t>ジッシ</t>
    </rPh>
    <rPh sb="27" eb="28">
      <t>コウ</t>
    </rPh>
    <rPh sb="29" eb="33">
      <t>ジョウホウコウカイ</t>
    </rPh>
    <rPh sb="34" eb="38">
      <t>ジッシジョウキョウ</t>
    </rPh>
    <phoneticPr fontId="11"/>
  </si>
  <si>
    <t>１．実施している</t>
  </si>
  <si>
    <t>２．実施していない</t>
  </si>
  <si>
    <t>１．報告している</t>
  </si>
  <si>
    <t>２．一部公表している</t>
  </si>
  <si>
    <t>３．公表していない</t>
  </si>
  <si>
    <t>同上</t>
    <rPh sb="0" eb="2">
      <t>ドウジョウ</t>
    </rPh>
    <phoneticPr fontId="11"/>
  </si>
  <si>
    <t>通信教育連携協力施設の名称
（学則に記載の名称）</t>
    <rPh sb="0" eb="10">
      <t>ツウシンキョウイクレンケイキョウリョクシセツ</t>
    </rPh>
    <rPh sb="11" eb="13">
      <t>メイショウ</t>
    </rPh>
    <rPh sb="15" eb="17">
      <t>ガクソク</t>
    </rPh>
    <rPh sb="18" eb="20">
      <t>キサイ</t>
    </rPh>
    <rPh sb="21" eb="23">
      <t>メイショウ</t>
    </rPh>
    <phoneticPr fontId="11"/>
  </si>
  <si>
    <t>虎ノ門キャンパス</t>
    <rPh sb="0" eb="1">
      <t>トラ</t>
    </rPh>
    <rPh sb="2" eb="3">
      <t>モン</t>
    </rPh>
    <phoneticPr fontId="11"/>
  </si>
  <si>
    <t>霞が関キャンパス</t>
    <rPh sb="0" eb="1">
      <t>カスミ</t>
    </rPh>
    <rPh sb="2" eb="3">
      <t>セキ</t>
    </rPh>
    <phoneticPr fontId="11"/>
  </si>
  <si>
    <t>東京都千代田区霞が関○－○－○</t>
    <rPh sb="0" eb="3">
      <t>トウキョウト</t>
    </rPh>
    <rPh sb="3" eb="7">
      <t>チヨダク</t>
    </rPh>
    <rPh sb="7" eb="8">
      <t>カスミ</t>
    </rPh>
    <rPh sb="9" eb="10">
      <t>セキ</t>
    </rPh>
    <phoneticPr fontId="11"/>
  </si>
  <si>
    <t>学習等支援施設</t>
  </si>
  <si>
    <t>２．公表していない</t>
  </si>
  <si>
    <t>https://www.mext.go.jp/a_menu/shotou/kaikaku/1403642.htm</t>
    <phoneticPr fontId="11"/>
  </si>
  <si>
    <t>文科キャンパス</t>
    <rPh sb="0" eb="2">
      <t>モンカ</t>
    </rPh>
    <phoneticPr fontId="11"/>
  </si>
  <si>
    <t>２．報告していない</t>
  </si>
  <si>
    <t>同左</t>
    <rPh sb="0" eb="2">
      <t>ドウサ</t>
    </rPh>
    <phoneticPr fontId="11"/>
  </si>
  <si>
    <t>貴校で定める１単位当たりの面接指導回数
（その他）</t>
    <rPh sb="13" eb="15">
      <t>メンセツ</t>
    </rPh>
    <rPh sb="15" eb="17">
      <t>シドウ</t>
    </rPh>
    <rPh sb="17" eb="19">
      <t>カイスウ</t>
    </rPh>
    <rPh sb="23" eb="24">
      <t>ホカ</t>
    </rPh>
    <phoneticPr fontId="11"/>
  </si>
  <si>
    <t>週５通学コース</t>
    <rPh sb="2" eb="4">
      <t>ツウガク</t>
    </rPh>
    <phoneticPr fontId="11"/>
  </si>
  <si>
    <t>週4通学コース</t>
    <rPh sb="2" eb="4">
      <t>ツウガク</t>
    </rPh>
    <phoneticPr fontId="11"/>
  </si>
  <si>
    <t>週３通学コース</t>
    <rPh sb="2" eb="4">
      <t>ツウガク</t>
    </rPh>
    <phoneticPr fontId="11"/>
  </si>
  <si>
    <t>週２通学コース</t>
    <rPh sb="0" eb="1">
      <t>シュウ</t>
    </rPh>
    <rPh sb="2" eb="4">
      <t>ツウガク</t>
    </rPh>
    <phoneticPr fontId="11"/>
  </si>
  <si>
    <t>週１通学コース</t>
    <rPh sb="0" eb="1">
      <t>シュウ</t>
    </rPh>
    <rPh sb="2" eb="4">
      <t>ツウガク</t>
    </rPh>
    <phoneticPr fontId="11"/>
  </si>
  <si>
    <t>左記の他、以下のコースを開設しています。
・週２～３通学コース
・月１～２通学コース</t>
    <rPh sb="5" eb="7">
      <t>イカ</t>
    </rPh>
    <rPh sb="12" eb="14">
      <t>カイセツ</t>
    </rPh>
    <rPh sb="26" eb="28">
      <t>ツウガク</t>
    </rPh>
    <rPh sb="33" eb="34">
      <t>ツキ</t>
    </rPh>
    <rPh sb="37" eb="39">
      <t>ツウガク</t>
    </rPh>
    <phoneticPr fontId="11"/>
  </si>
  <si>
    <t>週２～３通学コース：週当たりの面接指導の回数は15回ですが、生徒は15回のうち好きな面接指導を選択して出席することができます。
月１～２通学コース：月あたりの面接指導の回数は10回ですが、生徒は10回のうち好きな面接指導を選択して出席することができます。</t>
    <rPh sb="0" eb="1">
      <t>シュウ</t>
    </rPh>
    <rPh sb="4" eb="6">
      <t>ツウガク</t>
    </rPh>
    <rPh sb="10" eb="11">
      <t>シュウ</t>
    </rPh>
    <rPh sb="11" eb="12">
      <t>ア</t>
    </rPh>
    <rPh sb="15" eb="17">
      <t>メンセツ</t>
    </rPh>
    <rPh sb="17" eb="19">
      <t>シドウ</t>
    </rPh>
    <rPh sb="20" eb="22">
      <t>カイスウ</t>
    </rPh>
    <rPh sb="25" eb="26">
      <t>カイ</t>
    </rPh>
    <rPh sb="30" eb="32">
      <t>セイト</t>
    </rPh>
    <rPh sb="35" eb="36">
      <t>カイ</t>
    </rPh>
    <rPh sb="39" eb="40">
      <t>ス</t>
    </rPh>
    <rPh sb="42" eb="44">
      <t>メンセツ</t>
    </rPh>
    <rPh sb="44" eb="46">
      <t>シドウ</t>
    </rPh>
    <rPh sb="47" eb="49">
      <t>センタク</t>
    </rPh>
    <rPh sb="51" eb="53">
      <t>シュッセキ</t>
    </rPh>
    <rPh sb="64" eb="65">
      <t>ツキ</t>
    </rPh>
    <rPh sb="68" eb="70">
      <t>ツウガク</t>
    </rPh>
    <rPh sb="74" eb="75">
      <t>ツキ</t>
    </rPh>
    <rPh sb="79" eb="81">
      <t>メンセツ</t>
    </rPh>
    <rPh sb="81" eb="83">
      <t>シドウ</t>
    </rPh>
    <rPh sb="84" eb="86">
      <t>カイスウ</t>
    </rPh>
    <rPh sb="89" eb="90">
      <t>カイ</t>
    </rPh>
    <rPh sb="94" eb="96">
      <t>セイト</t>
    </rPh>
    <rPh sb="99" eb="100">
      <t>カイ</t>
    </rPh>
    <rPh sb="103" eb="104">
      <t>ス</t>
    </rPh>
    <rPh sb="106" eb="108">
      <t>メンセツ</t>
    </rPh>
    <rPh sb="108" eb="110">
      <t>シドウ</t>
    </rPh>
    <rPh sb="111" eb="113">
      <t>センタク</t>
    </rPh>
    <rPh sb="115" eb="117">
      <t>シュッセキ</t>
    </rPh>
    <phoneticPr fontId="11"/>
  </si>
  <si>
    <t>貴校で定める１単位当たりの面接指導回数
（週５通学コース）</t>
    <rPh sb="13" eb="15">
      <t>メンセツ</t>
    </rPh>
    <rPh sb="15" eb="17">
      <t>シドウ</t>
    </rPh>
    <rPh sb="17" eb="19">
      <t>カイスウ</t>
    </rPh>
    <rPh sb="21" eb="22">
      <t>シュウ</t>
    </rPh>
    <rPh sb="23" eb="25">
      <t>ツウガク</t>
    </rPh>
    <phoneticPr fontId="11"/>
  </si>
  <si>
    <t>貴校で定める１単位当たりの面接指導回数
（週４通学コース）</t>
    <rPh sb="13" eb="15">
      <t>メンセツ</t>
    </rPh>
    <rPh sb="15" eb="17">
      <t>シドウ</t>
    </rPh>
    <rPh sb="17" eb="19">
      <t>カイスウ</t>
    </rPh>
    <rPh sb="21" eb="22">
      <t>シュウ</t>
    </rPh>
    <rPh sb="23" eb="25">
      <t>ツウガク</t>
    </rPh>
    <phoneticPr fontId="11"/>
  </si>
  <si>
    <t>貴校で定める１単位当たりの面接指導回数
（週３通学コース）</t>
    <rPh sb="13" eb="15">
      <t>メンセツ</t>
    </rPh>
    <rPh sb="15" eb="17">
      <t>シドウ</t>
    </rPh>
    <rPh sb="17" eb="19">
      <t>カイスウ</t>
    </rPh>
    <rPh sb="21" eb="22">
      <t>シュウ</t>
    </rPh>
    <rPh sb="23" eb="25">
      <t>ツウガク</t>
    </rPh>
    <phoneticPr fontId="11"/>
  </si>
  <si>
    <t>貴校で定める１単位当たりの面接指導回数
（週２通学コース）</t>
    <rPh sb="13" eb="15">
      <t>メンセツ</t>
    </rPh>
    <rPh sb="15" eb="17">
      <t>シドウ</t>
    </rPh>
    <rPh sb="17" eb="19">
      <t>カイスウ</t>
    </rPh>
    <rPh sb="21" eb="22">
      <t>シュウ</t>
    </rPh>
    <rPh sb="23" eb="25">
      <t>ツウガク</t>
    </rPh>
    <phoneticPr fontId="11"/>
  </si>
  <si>
    <t>貴校で定める１単位当たりの面接指導回数
（週１通学コース）</t>
    <rPh sb="13" eb="15">
      <t>メンセツ</t>
    </rPh>
    <rPh sb="15" eb="17">
      <t>シドウ</t>
    </rPh>
    <rPh sb="17" eb="19">
      <t>カイスウ</t>
    </rPh>
    <rPh sb="21" eb="22">
      <t>シュウ</t>
    </rPh>
    <rPh sb="23" eb="25">
      <t>ツウガク</t>
    </rPh>
    <phoneticPr fontId="11"/>
  </si>
  <si>
    <t>文科　太郎</t>
    <rPh sb="0" eb="2">
      <t>モンカ</t>
    </rPh>
    <rPh sb="3" eb="5">
      <t>タロウ</t>
    </rPh>
    <phoneticPr fontId="11"/>
  </si>
  <si>
    <t>文科　一郎</t>
    <rPh sb="0" eb="2">
      <t>モンカ</t>
    </rPh>
    <rPh sb="3" eb="5">
      <t>イチロウ</t>
    </rPh>
    <phoneticPr fontId="11"/>
  </si>
  <si>
    <t>自治体名</t>
    <rPh sb="0" eb="3">
      <t>ジチタイ</t>
    </rPh>
    <rPh sb="3" eb="4">
      <t>メイ</t>
    </rPh>
    <phoneticPr fontId="11"/>
  </si>
  <si>
    <t>学校名</t>
    <rPh sb="0" eb="2">
      <t>ガッコウ</t>
    </rPh>
    <rPh sb="2" eb="3">
      <t>メイ</t>
    </rPh>
    <phoneticPr fontId="11"/>
  </si>
  <si>
    <t>所轄庁</t>
    <phoneticPr fontId="11"/>
  </si>
  <si>
    <t>←通信連携協力施設の数（自動入力）</t>
    <rPh sb="1" eb="3">
      <t>ツウシン</t>
    </rPh>
    <rPh sb="3" eb="5">
      <t>レンケイ</t>
    </rPh>
    <rPh sb="5" eb="7">
      <t>キョウリョク</t>
    </rPh>
    <rPh sb="7" eb="9">
      <t>シセツ</t>
    </rPh>
    <rPh sb="10" eb="11">
      <t>カズ</t>
    </rPh>
    <rPh sb="12" eb="14">
      <t>ジドウ</t>
    </rPh>
    <rPh sb="14" eb="16">
      <t>ニュウリョク</t>
    </rPh>
    <phoneticPr fontId="11"/>
  </si>
  <si>
    <t>貴校の全日制課程又は定時制課程</t>
  </si>
  <si>
    <t>兼務者数</t>
    <phoneticPr fontId="11"/>
  </si>
  <si>
    <t>スクールカウンセラーの支援の対象となった生徒数（延べ数）（令和６年度間）</t>
    <phoneticPr fontId="11"/>
  </si>
  <si>
    <t>貴校に在籍する生徒が、スクールソーシャルワーカーに相談できる体制を整えている場合は○を、整えていない場合は×を記入。（令和７年５月１日時点）</t>
    <phoneticPr fontId="11"/>
  </si>
  <si>
    <t>スクールソーシャルワーカーの支援の対象となった生徒数（延べ数）（令和６年度間）</t>
    <phoneticPr fontId="11"/>
  </si>
  <si>
    <t>集中スクーリング
を前提としたコース</t>
    <rPh sb="0" eb="2">
      <t>シュウチュウ</t>
    </rPh>
    <rPh sb="10" eb="12">
      <t>ゼンテイ</t>
    </rPh>
    <phoneticPr fontId="11"/>
  </si>
  <si>
    <t>集中スクーリングを前提としたコース</t>
    <rPh sb="0" eb="2">
      <t>シュウチュウ</t>
    </rPh>
    <rPh sb="9" eb="11">
      <t>ゼンテイ</t>
    </rPh>
    <phoneticPr fontId="11"/>
  </si>
  <si>
    <t>週５通学コース</t>
    <rPh sb="0" eb="1">
      <t>シュウ</t>
    </rPh>
    <rPh sb="2" eb="4">
      <t>ツウガク</t>
    </rPh>
    <phoneticPr fontId="11"/>
  </si>
  <si>
    <t>週4通学コース</t>
    <rPh sb="0" eb="1">
      <t>シュウ</t>
    </rPh>
    <rPh sb="2" eb="4">
      <t>ツウガク</t>
    </rPh>
    <phoneticPr fontId="11"/>
  </si>
  <si>
    <t>週２通学コース</t>
    <rPh sb="2" eb="4">
      <t>ツウガク</t>
    </rPh>
    <phoneticPr fontId="11"/>
  </si>
  <si>
    <t>週１通学コース</t>
    <rPh sb="2" eb="4">
      <t>ツウガク</t>
    </rPh>
    <phoneticPr fontId="11"/>
  </si>
  <si>
    <t>週２～３通学コース：100
月１～２通学コース：50</t>
    <rPh sb="0" eb="1">
      <t>シュウ</t>
    </rPh>
    <rPh sb="4" eb="6">
      <t>ツウガク</t>
    </rPh>
    <phoneticPr fontId="11"/>
  </si>
  <si>
    <r>
      <rPr>
        <b/>
        <u/>
        <sz val="14"/>
        <rFont val="游ゴシック"/>
        <family val="3"/>
        <charset val="128"/>
        <scheme val="minor"/>
      </rPr>
      <t>（単位認定に必要な）</t>
    </r>
    <r>
      <rPr>
        <sz val="14"/>
        <rFont val="游ゴシック"/>
        <family val="3"/>
        <charset val="128"/>
        <scheme val="minor"/>
      </rPr>
      <t>添削指導回数</t>
    </r>
    <rPh sb="10" eb="12">
      <t>テンサク</t>
    </rPh>
    <rPh sb="12" eb="14">
      <t>シドウ</t>
    </rPh>
    <rPh sb="14" eb="16">
      <t>カイスウ</t>
    </rPh>
    <phoneticPr fontId="11"/>
  </si>
  <si>
    <r>
      <rPr>
        <b/>
        <u/>
        <sz val="14"/>
        <rFont val="游ゴシック"/>
        <family val="3"/>
        <charset val="128"/>
        <scheme val="minor"/>
      </rPr>
      <t>（単位認定に必要な）</t>
    </r>
    <r>
      <rPr>
        <sz val="14"/>
        <rFont val="游ゴシック"/>
        <family val="3"/>
        <charset val="128"/>
        <scheme val="minor"/>
      </rPr>
      <t>面接指導回数</t>
    </r>
    <rPh sb="1" eb="3">
      <t>タンイ</t>
    </rPh>
    <rPh sb="3" eb="5">
      <t>ニンテイ</t>
    </rPh>
    <rPh sb="6" eb="8">
      <t>ヒツヨウ</t>
    </rPh>
    <rPh sb="10" eb="12">
      <t>メンセツ</t>
    </rPh>
    <rPh sb="12" eb="14">
      <t>シドウ</t>
    </rPh>
    <rPh sb="14" eb="16">
      <t>カイスウ</t>
    </rPh>
    <phoneticPr fontId="11"/>
  </si>
  <si>
    <t>○○高校講座</t>
    <rPh sb="2" eb="4">
      <t>コウコウ</t>
    </rPh>
    <rPh sb="4" eb="6">
      <t>コウザ</t>
    </rPh>
    <phoneticPr fontId="11"/>
  </si>
  <si>
    <t>面接指導等実施施設（分校）</t>
  </si>
  <si>
    <t>面接指導等実施施設（協力校）</t>
  </si>
  <si>
    <t>文部キャンパス</t>
    <rPh sb="0" eb="2">
      <t>モンブ</t>
    </rPh>
    <phoneticPr fontId="11"/>
  </si>
  <si>
    <t>体育の面接指導時のみ使用</t>
    <rPh sb="0" eb="2">
      <t>タイイク</t>
    </rPh>
    <rPh sb="3" eb="5">
      <t>メンセツ</t>
    </rPh>
    <rPh sb="5" eb="7">
      <t>シドウ</t>
    </rPh>
    <rPh sb="7" eb="8">
      <t>ジ</t>
    </rPh>
    <rPh sb="10" eb="12">
      <t>シヨウ</t>
    </rPh>
    <phoneticPr fontId="11"/>
  </si>
  <si>
    <t>在籍生徒数が０の場合その理由
（自由記述）</t>
    <rPh sb="0" eb="4">
      <t>ザイセキセイト</t>
    </rPh>
    <rPh sb="4" eb="5">
      <t>スウ</t>
    </rPh>
    <rPh sb="8" eb="10">
      <t>バアイ</t>
    </rPh>
    <rPh sb="12" eb="14">
      <t>リユウ</t>
    </rPh>
    <rPh sb="16" eb="18">
      <t>ジユウ</t>
    </rPh>
    <rPh sb="18" eb="20">
      <t>キジュツ</t>
    </rPh>
    <phoneticPr fontId="11"/>
  </si>
  <si>
    <t>添削課題１回当たりの設問数（平均）</t>
  </si>
  <si>
    <t>添削課題１回当たりの記述式問題の設問数（平均）</t>
    <phoneticPr fontId="11"/>
  </si>
  <si>
    <t>添削課題の種類</t>
    <phoneticPr fontId="11"/>
  </si>
  <si>
    <t>メディア減免を行っている場合は〇、行っていない場合は×を記入。</t>
    <rPh sb="17" eb="18">
      <t>オコナ</t>
    </rPh>
    <rPh sb="23" eb="25">
      <t>バアイ</t>
    </rPh>
    <rPh sb="28" eb="30">
      <t>キニュウ</t>
    </rPh>
    <phoneticPr fontId="11"/>
  </si>
  <si>
    <t>高校講座
（テレビ・ラジオ）</t>
  </si>
  <si>
    <t>高校講座
（ＤＶＤ・ビデオ）</t>
  </si>
  <si>
    <t>高校講座
（インターネットによる映像授業等の一方向配信）</t>
  </si>
  <si>
    <t>高校講座に○をつけた場合は、講座名について記入
（自由記述）</t>
  </si>
  <si>
    <t>自校制作
（テレビ・ラジオ）</t>
  </si>
  <si>
    <t>自校制作
（ＤＶＤ・ビデオ）</t>
  </si>
  <si>
    <t>自校制作
（インターネットによる映像授業等の一方向配信）</t>
  </si>
  <si>
    <t>その他
（テレビ・ラジオ）</t>
  </si>
  <si>
    <t>その他
（ＤＶＤ・ビデオ）</t>
  </si>
  <si>
    <t>その他
（インターネットによる映像授業等の一方向配信）</t>
  </si>
  <si>
    <t>インターネットを利用した指導（同時双方向）</t>
  </si>
  <si>
    <t xml:space="preserve">既存科目の中で義務教育段階での学習内容の確実な定着を図るための指導を行っている場合、その内容が指導内容全体に占める割合
</t>
    <phoneticPr fontId="11"/>
  </si>
  <si>
    <r>
      <t>貴校で定める１単位当たりの面接指導回数
（その他</t>
    </r>
    <r>
      <rPr>
        <sz val="11"/>
        <rFont val="游ゴシック"/>
        <family val="3"/>
        <charset val="128"/>
        <scheme val="minor"/>
      </rPr>
      <t>）</t>
    </r>
    <rPh sb="13" eb="15">
      <t>メンセツ</t>
    </rPh>
    <rPh sb="15" eb="17">
      <t>シドウ</t>
    </rPh>
    <rPh sb="17" eb="19">
      <t>カイスウ</t>
    </rPh>
    <rPh sb="23" eb="24">
      <t>ホカ</t>
    </rPh>
    <phoneticPr fontId="11"/>
  </si>
  <si>
    <t>貴校で定める１単位当たりの面接指導回数
（集中スクーリングを前提としたコース）</t>
    <rPh sb="13" eb="15">
      <t>メンセツ</t>
    </rPh>
    <rPh sb="15" eb="17">
      <t>シドウ</t>
    </rPh>
    <rPh sb="17" eb="19">
      <t>カイスウ</t>
    </rPh>
    <phoneticPr fontId="11"/>
  </si>
  <si>
    <t>学校名
（自動入力）</t>
    <rPh sb="0" eb="2">
      <t>ガッコウ</t>
    </rPh>
    <rPh sb="2" eb="3">
      <t>メイ</t>
    </rPh>
    <rPh sb="5" eb="9">
      <t>ジドウニュウリョク</t>
    </rPh>
    <phoneticPr fontId="11"/>
  </si>
  <si>
    <t>⑦</t>
    <phoneticPr fontId="11"/>
  </si>
  <si>
    <t>⑧</t>
    <phoneticPr fontId="11"/>
  </si>
  <si>
    <t>⑨</t>
    <phoneticPr fontId="11"/>
  </si>
  <si>
    <t>⑩</t>
    <phoneticPr fontId="11"/>
  </si>
  <si>
    <t>①　学習に関すること（学業不振、授業内容、成績低下　等）
②　学校生活に関すること（進路への不安、部活動等に関するトラブル、制服・行事等への不適応　等）
③　教職員との関係（教職員への反抗・反発、教職員とのトラブル　等）
④　友人との関係（いじめに関すること）
⑤　友人との関係（トラブル（いじめ以外）、親しい友人がいない　等）
⑥　心身に関すること（感覚の敏感さ、体調不良、不安・抑うつ、朝起きられない、夜眠れない、入院・療養　等）
⑦　生活習慣に関すること（ゲーム・スマホへの依存（傾向を含む。）、あそび・非行、居眠り　等）
⑧　家庭に関すること（生活環境の急激な変化、親との関わり、家族の介護、家庭内の不和　等）
⑨　仕事に関すること（当日休むことができなかった　等）　
⑩　その他</t>
    <phoneticPr fontId="11"/>
  </si>
  <si>
    <t>１．現状を把握するための手段に関すること
①　教師による定期的な連絡
②　専門・支援スタッフなど
　　教師以外による定期的な連絡
③　オンラインによる遠隔での
　　カウンセリングの実施
④　その他　　　　　　　　</t>
    <rPh sb="15" eb="16">
      <t>カン</t>
    </rPh>
    <phoneticPr fontId="11"/>
  </si>
  <si>
    <t>令和7年３月31日時点の在籍生徒数（H）</t>
    <phoneticPr fontId="11"/>
  </si>
  <si>
    <t>通信教育を行う区域</t>
    <rPh sb="0" eb="4">
      <t>ツウシンキョウイク</t>
    </rPh>
    <rPh sb="5" eb="6">
      <t>オコナ</t>
    </rPh>
    <rPh sb="7" eb="9">
      <t>クイキ</t>
    </rPh>
    <phoneticPr fontId="11"/>
  </si>
  <si>
    <t>47都道府県</t>
    <rPh sb="2" eb="6">
      <t>トドウフケン</t>
    </rPh>
    <phoneticPr fontId="11"/>
  </si>
  <si>
    <t>ホームページのトップページURL</t>
    <phoneticPr fontId="11"/>
  </si>
  <si>
    <t>https://www.mext.go.jp/</t>
    <phoneticPr fontId="11"/>
  </si>
  <si>
    <t>通信教育連携協力施設のホームページのトップページURL</t>
    <rPh sb="0" eb="10">
      <t>ツウシンキョウイクレンケイキョウリョクシセツ</t>
    </rPh>
    <phoneticPr fontId="11"/>
  </si>
  <si>
    <t>https://www.mext.go.jp/a_menu/a002.htm</t>
    <phoneticPr fontId="11"/>
  </si>
  <si>
    <t>兼務者（B）について、実施校の通信制課程以外で主に在籍する課程や施設ごとの数</t>
    <rPh sb="0" eb="3">
      <t>ケンムシャ</t>
    </rPh>
    <rPh sb="11" eb="14">
      <t>ジッシコウ</t>
    </rPh>
    <rPh sb="15" eb="18">
      <t>ツウシンセイ</t>
    </rPh>
    <rPh sb="18" eb="20">
      <t>カテイ</t>
    </rPh>
    <rPh sb="20" eb="22">
      <t>イガイ</t>
    </rPh>
    <rPh sb="23" eb="24">
      <t>シュ</t>
    </rPh>
    <rPh sb="25" eb="27">
      <t>ザイセキ</t>
    </rPh>
    <rPh sb="29" eb="31">
      <t>カテイ</t>
    </rPh>
    <rPh sb="32" eb="34">
      <t>シセツ</t>
    </rPh>
    <rPh sb="37" eb="38">
      <t>カズ</t>
    </rPh>
    <phoneticPr fontId="11"/>
  </si>
  <si>
    <t>兼務者（D）について、実施校の通信制課程以外で主に在籍する課程や施設ごとの数</t>
    <rPh sb="0" eb="3">
      <t>ケンムシャ</t>
    </rPh>
    <rPh sb="11" eb="13">
      <t>ジッシ</t>
    </rPh>
    <rPh sb="13" eb="14">
      <t>コウ</t>
    </rPh>
    <rPh sb="15" eb="18">
      <t>ツウシンセイ</t>
    </rPh>
    <rPh sb="18" eb="20">
      <t>カテイ</t>
    </rPh>
    <rPh sb="23" eb="24">
      <t>シュ</t>
    </rPh>
    <rPh sb="25" eb="27">
      <t>ザイセキ</t>
    </rPh>
    <rPh sb="29" eb="31">
      <t>カテイ</t>
    </rPh>
    <rPh sb="32" eb="34">
      <t>シセツ</t>
    </rPh>
    <rPh sb="37" eb="38">
      <t>カズ</t>
    </rPh>
    <phoneticPr fontId="11"/>
  </si>
  <si>
    <t>２．面接指導の出席を促すための工夫等に関すること
①　養護教諭の配置
②　生徒のケア等を担当する専門・支援スタッフの配置充実
③　スクールカウンセラーによるカウンセリング機会の充実
④　スクールソーシャルワーカーによる関係機関への働きかけ
⑤　プロジェクト型学習や体験活動などを中心とした授業の工夫
⑥　キャリア教育や進路相談の充実
⑦　簿記や秘書検定等の資格取得の推進
⑧　その他（※専修学校等と連携した専門的な学習、通学圏内にサポート校を
　　開設することによる通学に係る負担軽減・学習支援の充実）　　　　　</t>
    <rPh sb="17" eb="18">
      <t>ナド</t>
    </rPh>
    <rPh sb="19" eb="20">
      <t>カン</t>
    </rPh>
    <phoneticPr fontId="11"/>
  </si>
  <si>
    <t>設問⑨：貴校の令和７年５月１日時点の在籍生徒数（F）のうち、４年以上在籍している生徒数について記入してください。</t>
    <rPh sb="0" eb="2">
      <t>セツモン</t>
    </rPh>
    <rPh sb="4" eb="6">
      <t>キコウ</t>
    </rPh>
    <rPh sb="18" eb="20">
      <t>ザイセキ</t>
    </rPh>
    <rPh sb="20" eb="22">
      <t>セイト</t>
    </rPh>
    <rPh sb="22" eb="23">
      <t>スウ</t>
    </rPh>
    <rPh sb="31" eb="32">
      <t>ネン</t>
    </rPh>
    <rPh sb="32" eb="34">
      <t>イジョウ</t>
    </rPh>
    <rPh sb="34" eb="36">
      <t>ザイセキ</t>
    </rPh>
    <rPh sb="40" eb="42">
      <t>セイト</t>
    </rPh>
    <rPh sb="42" eb="43">
      <t>スウ</t>
    </rPh>
    <rPh sb="47" eb="49">
      <t>キニュウ</t>
    </rPh>
    <phoneticPr fontId="11"/>
  </si>
  <si>
    <t>設問⑩：貴校の令和６年度卒業生数（在籍していた期間ごと）について記入してください。</t>
    <rPh sb="0" eb="2">
      <t>セツモン</t>
    </rPh>
    <rPh sb="4" eb="6">
      <t>キコウ</t>
    </rPh>
    <rPh sb="7" eb="9">
      <t>レイワ</t>
    </rPh>
    <rPh sb="10" eb="12">
      <t>ネンド</t>
    </rPh>
    <rPh sb="12" eb="15">
      <t>ソツギョウセイ</t>
    </rPh>
    <rPh sb="15" eb="16">
      <t>スウ</t>
    </rPh>
    <rPh sb="17" eb="19">
      <t>ザイセキ</t>
    </rPh>
    <rPh sb="23" eb="25">
      <t>キカン</t>
    </rPh>
    <rPh sb="32" eb="34">
      <t>キニュウ</t>
    </rPh>
    <phoneticPr fontId="11"/>
  </si>
  <si>
    <t>設問⑪：貴校の令和６年度卒業生数（I）のうち、卒業時点の進路未決定者数について記入してください。</t>
    <rPh sb="0" eb="2">
      <t>セツモン</t>
    </rPh>
    <rPh sb="4" eb="6">
      <t>キコウ</t>
    </rPh>
    <rPh sb="7" eb="9">
      <t>レイワ</t>
    </rPh>
    <rPh sb="10" eb="12">
      <t>ネンド</t>
    </rPh>
    <rPh sb="12" eb="15">
      <t>ソツギョウセイ</t>
    </rPh>
    <rPh sb="15" eb="16">
      <t>スウ</t>
    </rPh>
    <rPh sb="23" eb="25">
      <t>ソツギョウ</t>
    </rPh>
    <rPh sb="25" eb="27">
      <t>ジテン</t>
    </rPh>
    <rPh sb="28" eb="30">
      <t>シンロ</t>
    </rPh>
    <rPh sb="30" eb="33">
      <t>ミケッテイ</t>
    </rPh>
    <rPh sb="33" eb="34">
      <t>シャ</t>
    </rPh>
    <rPh sb="34" eb="35">
      <t>スウ</t>
    </rPh>
    <rPh sb="39" eb="41">
      <t>キニュウ</t>
    </rPh>
    <phoneticPr fontId="11"/>
  </si>
  <si>
    <t>設問①：本校（実施校）の基本情報について記入してください。（令和７年５月１日時点）
※学則に記載のある項目については、学則の記載に基づいて記入してください。</t>
    <rPh sb="0" eb="2">
      <t>セツモン</t>
    </rPh>
    <rPh sb="4" eb="6">
      <t>ホンコウ</t>
    </rPh>
    <rPh sb="7" eb="9">
      <t>ジッシ</t>
    </rPh>
    <rPh sb="9" eb="10">
      <t>コウ</t>
    </rPh>
    <rPh sb="12" eb="16">
      <t>キホンジョウホウ</t>
    </rPh>
    <rPh sb="20" eb="22">
      <t>キニュウ</t>
    </rPh>
    <rPh sb="65" eb="66">
      <t>モト</t>
    </rPh>
    <phoneticPr fontId="11"/>
  </si>
  <si>
    <t>学力検査問題
による検査</t>
    <rPh sb="0" eb="2">
      <t>ガクリョク</t>
    </rPh>
    <rPh sb="2" eb="4">
      <t>ケンサ</t>
    </rPh>
    <rPh sb="4" eb="6">
      <t>モンダイ</t>
    </rPh>
    <rPh sb="10" eb="12">
      <t>ケンサ</t>
    </rPh>
    <phoneticPr fontId="11"/>
  </si>
  <si>
    <t>面接による検査</t>
    <rPh sb="0" eb="2">
      <t>メンセツ</t>
    </rPh>
    <rPh sb="5" eb="7">
      <t>ケンサ</t>
    </rPh>
    <phoneticPr fontId="11"/>
  </si>
  <si>
    <t>小論文による検査</t>
    <rPh sb="0" eb="3">
      <t>ショウロンブン</t>
    </rPh>
    <rPh sb="6" eb="8">
      <t>ケンサ</t>
    </rPh>
    <phoneticPr fontId="11"/>
  </si>
  <si>
    <t>調査書等の書類
による選考</t>
    <phoneticPr fontId="11"/>
  </si>
  <si>
    <t>その他（自由記述）</t>
    <rPh sb="2" eb="3">
      <t>ホカ</t>
    </rPh>
    <rPh sb="4" eb="8">
      <t>ジユウキジュツ</t>
    </rPh>
    <phoneticPr fontId="11"/>
  </si>
  <si>
    <t>設問⑫：貴校の入学者選抜の方法について、該当するものに○を記入してください。(複数選択可）
　　　　なお、その他の場合は具体的な入学者選抜の方法について、記入してください。</t>
    <rPh sb="0" eb="2">
      <t>セツモン</t>
    </rPh>
    <rPh sb="4" eb="6">
      <t>キコウ</t>
    </rPh>
    <rPh sb="7" eb="10">
      <t>ニュウガクシャ</t>
    </rPh>
    <rPh sb="10" eb="12">
      <t>センバツ</t>
    </rPh>
    <rPh sb="13" eb="15">
      <t>ホウホウ</t>
    </rPh>
    <rPh sb="39" eb="41">
      <t>フクスウ</t>
    </rPh>
    <rPh sb="41" eb="43">
      <t>センタク</t>
    </rPh>
    <rPh sb="43" eb="44">
      <t>カ</t>
    </rPh>
    <rPh sb="64" eb="67">
      <t>ニュウガクシャ</t>
    </rPh>
    <rPh sb="67" eb="69">
      <t>センバツ</t>
    </rPh>
    <phoneticPr fontId="11"/>
  </si>
  <si>
    <t xml:space="preserve">設問⑧：貴校の令和６年度間に添削課題の提出はあるが面接指導（スクーリング）に１日も来ていない生徒について、その理由と貴校における対応として該当するものに○を記入してください。（複数選択可）
　　　　※学級担任など、当該児童生徒の状況を最も把握することができる教職員が回答してください。
　　　　※回答する教職員の主観ではなく、把握した事実や、本人や保護者、SC等の専門家に聴取した上で記入することが望ましいです。      </t>
    <rPh sb="0" eb="2">
      <t>セツモン</t>
    </rPh>
    <rPh sb="4" eb="6">
      <t>キコウ</t>
    </rPh>
    <rPh sb="7" eb="9">
      <t>レイワ</t>
    </rPh>
    <rPh sb="69" eb="71">
      <t>ガイトウ</t>
    </rPh>
    <rPh sb="88" eb="90">
      <t>フクスウ</t>
    </rPh>
    <rPh sb="90" eb="92">
      <t>センタク</t>
    </rPh>
    <phoneticPr fontId="11"/>
  </si>
  <si>
    <t>令和６年度間に添削課題の提出はあるが面接指導に１日も来ていない生徒について、その理由として該当するものに○を記入。（複数選択可）
【選択肢】</t>
    <phoneticPr fontId="11"/>
  </si>
  <si>
    <t>令和６年度間に添削課題の提出はあるが面接指導に１日も来ていない生徒について、貴校で行っている対応として該当するものに○を記入。（複数選択可）
※選択肢の「１．現状を把握するための手段に関すること」及び「２．面接指導の出席を促すための工夫等に関すること」について、それぞれ、回答してください。
【選択肢】</t>
    <rPh sb="72" eb="75">
      <t>センタクシ</t>
    </rPh>
    <rPh sb="98" eb="99">
      <t>オヨ</t>
    </rPh>
    <rPh sb="118" eb="119">
      <t>ナド</t>
    </rPh>
    <rPh sb="120" eb="121">
      <t>カン</t>
    </rPh>
    <rPh sb="136" eb="138">
      <t>カイトウ</t>
    </rPh>
    <phoneticPr fontId="11"/>
  </si>
  <si>
    <t xml:space="preserve">貴校で定める１単位当たりの面接指導回数
</t>
    <rPh sb="13" eb="15">
      <t>メンセツ</t>
    </rPh>
    <rPh sb="15" eb="17">
      <t>シドウ</t>
    </rPh>
    <rPh sb="17" eb="19">
      <t>カイスウ</t>
    </rPh>
    <phoneticPr fontId="11"/>
  </si>
  <si>
    <t>（その他）</t>
    <phoneticPr fontId="11"/>
  </si>
  <si>
    <t>（全コース）</t>
    <phoneticPr fontId="11"/>
  </si>
  <si>
    <t>（週５通学コース）</t>
    <phoneticPr fontId="11"/>
  </si>
  <si>
    <t>（週４通学コース）</t>
    <phoneticPr fontId="11"/>
  </si>
  <si>
    <t>（週３通学コース）</t>
    <phoneticPr fontId="11"/>
  </si>
  <si>
    <t>（週２通学コース）</t>
    <phoneticPr fontId="11"/>
  </si>
  <si>
    <t>（週１通学コース）</t>
    <phoneticPr fontId="11"/>
  </si>
  <si>
    <t>（集中スクーリングを前提としたコース）</t>
    <phoneticPr fontId="11"/>
  </si>
  <si>
    <t>B8</t>
  </si>
  <si>
    <t>D8</t>
  </si>
  <si>
    <t>I8</t>
  </si>
  <si>
    <t>O8</t>
  </si>
  <si>
    <t>R8</t>
  </si>
  <si>
    <t>U8</t>
  </si>
  <si>
    <t>X8</t>
  </si>
  <si>
    <t>Y8</t>
  </si>
  <si>
    <t>AA8</t>
  </si>
  <si>
    <t>AC8</t>
  </si>
  <si>
    <t>AE8</t>
  </si>
  <si>
    <t>D14</t>
  </si>
  <si>
    <t>F14</t>
  </si>
  <si>
    <t>I14</t>
  </si>
  <si>
    <t>O14</t>
  </si>
  <si>
    <t>R14</t>
  </si>
  <si>
    <t>U14</t>
  </si>
  <si>
    <t>X14</t>
  </si>
  <si>
    <t>Y14</t>
  </si>
  <si>
    <t>AA14</t>
  </si>
  <si>
    <t>AC14</t>
  </si>
  <si>
    <t>AE14</t>
  </si>
  <si>
    <t>R24</t>
  </si>
  <si>
    <t>I28</t>
  </si>
  <si>
    <t>N28</t>
  </si>
  <si>
    <t>P28</t>
  </si>
  <si>
    <t>R28</t>
  </si>
  <si>
    <t>I29</t>
  </si>
  <si>
    <t>N29</t>
  </si>
  <si>
    <t>P29</t>
  </si>
  <si>
    <t>R29</t>
  </si>
  <si>
    <t>F45</t>
  </si>
  <si>
    <t>J45</t>
  </si>
  <si>
    <t>O45</t>
  </si>
  <si>
    <t>V45</t>
  </si>
  <si>
    <t>W45</t>
  </si>
  <si>
    <t>X45</t>
  </si>
  <si>
    <t>設問⑥：貴校の収容定員数と在籍生徒数（通学頻度のコース別）、在籍生徒数のうち貴校において集中スクーリング以外で寮生活を行っている生徒数について記入してください。（令和７年５月１日時点）
　　　　なお、コースの開設がない場合は×を記入してください。
　　　　※寮は自己所有か借用かは問いません。</t>
    <rPh sb="0" eb="2">
      <t>セツモン</t>
    </rPh>
    <rPh sb="4" eb="5">
      <t>キ</t>
    </rPh>
    <rPh sb="5" eb="6">
      <t>コウ</t>
    </rPh>
    <rPh sb="7" eb="9">
      <t>シュウヨウ</t>
    </rPh>
    <rPh sb="9" eb="11">
      <t>テイイン</t>
    </rPh>
    <rPh sb="11" eb="12">
      <t>スウ</t>
    </rPh>
    <rPh sb="13" eb="15">
      <t>ザイセキ</t>
    </rPh>
    <rPh sb="15" eb="17">
      <t>セイト</t>
    </rPh>
    <rPh sb="17" eb="18">
      <t>スウ</t>
    </rPh>
    <rPh sb="19" eb="21">
      <t>ツウガク</t>
    </rPh>
    <rPh sb="21" eb="23">
      <t>ヒンド</t>
    </rPh>
    <rPh sb="27" eb="28">
      <t>ベツ</t>
    </rPh>
    <rPh sb="30" eb="32">
      <t>ザイセキ</t>
    </rPh>
    <rPh sb="32" eb="34">
      <t>セイト</t>
    </rPh>
    <rPh sb="34" eb="35">
      <t>スウ</t>
    </rPh>
    <rPh sb="38" eb="39">
      <t>キ</t>
    </rPh>
    <rPh sb="39" eb="40">
      <t>コウ</t>
    </rPh>
    <rPh sb="44" eb="46">
      <t>シュウチュウ</t>
    </rPh>
    <rPh sb="52" eb="54">
      <t>イガイ</t>
    </rPh>
    <rPh sb="55" eb="58">
      <t>リョウセイカツ</t>
    </rPh>
    <rPh sb="59" eb="60">
      <t>オコナ</t>
    </rPh>
    <rPh sb="64" eb="67">
      <t>セイトスウ</t>
    </rPh>
    <rPh sb="71" eb="73">
      <t>キニュウ</t>
    </rPh>
    <rPh sb="81" eb="83">
      <t>レイワ</t>
    </rPh>
    <rPh sb="84" eb="85">
      <t>ネン</t>
    </rPh>
    <rPh sb="86" eb="87">
      <t>ガツ</t>
    </rPh>
    <rPh sb="88" eb="89">
      <t>ニチ</t>
    </rPh>
    <rPh sb="89" eb="91">
      <t>ジテン</t>
    </rPh>
    <rPh sb="104" eb="106">
      <t>カイセツ</t>
    </rPh>
    <rPh sb="109" eb="111">
      <t>バアイ</t>
    </rPh>
    <rPh sb="114" eb="116">
      <t>キニュウ</t>
    </rPh>
    <phoneticPr fontId="11"/>
  </si>
  <si>
    <t>担当者</t>
    <rPh sb="0" eb="3">
      <t>タントウシャ</t>
    </rPh>
    <phoneticPr fontId="11"/>
  </si>
  <si>
    <t>その他（自由記述）</t>
    <phoneticPr fontId="11"/>
  </si>
  <si>
    <t>当該コースにおける週当たりの面接指導の回数</t>
  </si>
  <si>
    <t>①教諭等の数</t>
    <rPh sb="1" eb="3">
      <t>キョウユ</t>
    </rPh>
    <rPh sb="3" eb="4">
      <t>ナド</t>
    </rPh>
    <rPh sb="5" eb="6">
      <t>カズ</t>
    </rPh>
    <phoneticPr fontId="11"/>
  </si>
  <si>
    <t>②講師及び助教諭の数</t>
    <phoneticPr fontId="11"/>
  </si>
  <si>
    <t>③養護教諭等</t>
    <phoneticPr fontId="11"/>
  </si>
  <si>
    <t>④スクールカウンセラー</t>
    <phoneticPr fontId="11"/>
  </si>
  <si>
    <t>⑤通学頻度別のコース開設状況</t>
    <phoneticPr fontId="11"/>
  </si>
  <si>
    <t>（１）教員数・生徒数等</t>
    <phoneticPr fontId="11"/>
  </si>
  <si>
    <t>収容定員数</t>
  </si>
  <si>
    <t>在籍生徒数
（F）</t>
    <phoneticPr fontId="11"/>
  </si>
  <si>
    <t>在籍生徒数（F）のうち、貴校において集中スクーリング以外で寮生活を行っている生徒数</t>
    <phoneticPr fontId="11"/>
  </si>
  <si>
    <t>寮生活を行っている理由（自由記述）</t>
    <phoneticPr fontId="11"/>
  </si>
  <si>
    <t>令和７年度入学者数
（G）</t>
    <phoneticPr fontId="11"/>
  </si>
  <si>
    <t>（G）のうち、中学３年生のときに不登校だった生徒数</t>
  </si>
  <si>
    <t>①</t>
  </si>
  <si>
    <t>②</t>
  </si>
  <si>
    <t>③</t>
  </si>
  <si>
    <t>④</t>
  </si>
  <si>
    <t>⑤</t>
  </si>
  <si>
    <t>⑥</t>
  </si>
  <si>
    <t>⑦</t>
  </si>
  <si>
    <t>⑧</t>
  </si>
  <si>
    <t>⑨</t>
  </si>
  <si>
    <t>⑩</t>
  </si>
  <si>
    <t>⑧添削課題の提出はあるが面接指導に来ていない生徒（理由）</t>
    <rPh sb="25" eb="27">
      <t>リユウ</t>
    </rPh>
    <phoneticPr fontId="11"/>
  </si>
  <si>
    <t>⑨在籍生徒数</t>
    <rPh sb="1" eb="3">
      <t>ザイセキ</t>
    </rPh>
    <rPh sb="3" eb="5">
      <t>セイト</t>
    </rPh>
    <rPh sb="5" eb="6">
      <t>スウ</t>
    </rPh>
    <phoneticPr fontId="11"/>
  </si>
  <si>
    <t>⑩卒業生数</t>
    <rPh sb="1" eb="4">
      <t>ソツギョウセイ</t>
    </rPh>
    <rPh sb="4" eb="5">
      <t>スウ</t>
    </rPh>
    <phoneticPr fontId="11"/>
  </si>
  <si>
    <t>令和６年度卒業生数（I）</t>
    <phoneticPr fontId="11"/>
  </si>
  <si>
    <t>０年以上１年未満</t>
  </si>
  <si>
    <t>１年以上３年未満</t>
  </si>
  <si>
    <t>3年間在籍</t>
  </si>
  <si>
    <t>３年より長く４年未満</t>
  </si>
  <si>
    <t>４年間在籍</t>
  </si>
  <si>
    <t>４年より長く６年未満</t>
  </si>
  <si>
    <t>６年以上在籍</t>
  </si>
  <si>
    <t>進路未決定者数</t>
    <phoneticPr fontId="11"/>
  </si>
  <si>
    <t>⑪進路未決定者数</t>
    <phoneticPr fontId="11"/>
  </si>
  <si>
    <t>⑫入学選抜</t>
    <rPh sb="1" eb="5">
      <t>ニュウガクセンバツ</t>
    </rPh>
    <phoneticPr fontId="11"/>
  </si>
  <si>
    <t>調査書等の書類
による選考</t>
  </si>
  <si>
    <t>（２）添削指導・面接指導等</t>
    <phoneticPr fontId="11"/>
  </si>
  <si>
    <t>S7</t>
  </si>
  <si>
    <t>T7</t>
  </si>
  <si>
    <t>U7</t>
  </si>
  <si>
    <t>V7</t>
  </si>
  <si>
    <t>W7</t>
  </si>
  <si>
    <t>E8</t>
  </si>
  <si>
    <t>G8</t>
  </si>
  <si>
    <t>H8</t>
  </si>
  <si>
    <t>J8</t>
  </si>
  <si>
    <t>L8</t>
  </si>
  <si>
    <t>M8</t>
  </si>
  <si>
    <t>N8</t>
  </si>
  <si>
    <t>P8</t>
  </si>
  <si>
    <t>Q8</t>
  </si>
  <si>
    <t>S8</t>
  </si>
  <si>
    <t>T8</t>
  </si>
  <si>
    <t>V8</t>
  </si>
  <si>
    <t>W8</t>
  </si>
  <si>
    <t>Z8</t>
  </si>
  <si>
    <t>AB8</t>
  </si>
  <si>
    <t>AD8</t>
  </si>
  <si>
    <t>AF8</t>
  </si>
  <si>
    <t>AG8</t>
  </si>
  <si>
    <t>AH8</t>
  </si>
  <si>
    <t>AI8</t>
  </si>
  <si>
    <t>AJ8</t>
  </si>
  <si>
    <t>AK8</t>
  </si>
  <si>
    <t>AL8</t>
  </si>
  <si>
    <t>AM8</t>
  </si>
  <si>
    <t>AN8</t>
  </si>
  <si>
    <t>E9</t>
  </si>
  <si>
    <t>G9</t>
  </si>
  <si>
    <t>H9</t>
  </si>
  <si>
    <t>I9</t>
  </si>
  <si>
    <t>J9</t>
  </si>
  <si>
    <t>L9</t>
  </si>
  <si>
    <t>M9</t>
  </si>
  <si>
    <t>N9</t>
  </si>
  <si>
    <t>O9</t>
  </si>
  <si>
    <t>P9</t>
  </si>
  <si>
    <t>Q9</t>
  </si>
  <si>
    <t>R9</t>
  </si>
  <si>
    <t>S9</t>
  </si>
  <si>
    <t>T9</t>
  </si>
  <si>
    <t>U9</t>
  </si>
  <si>
    <t>V9</t>
  </si>
  <si>
    <t>W9</t>
  </si>
  <si>
    <t>X9</t>
  </si>
  <si>
    <t>Y9</t>
  </si>
  <si>
    <t>Z9</t>
  </si>
  <si>
    <t>AA9</t>
  </si>
  <si>
    <t>AB9</t>
  </si>
  <si>
    <t>AC9</t>
  </si>
  <si>
    <t>AD9</t>
  </si>
  <si>
    <t>AE9</t>
  </si>
  <si>
    <t>AF9</t>
  </si>
  <si>
    <t>AG9</t>
  </si>
  <si>
    <t>AH9</t>
  </si>
  <si>
    <t>AI9</t>
  </si>
  <si>
    <t>AJ9</t>
  </si>
  <si>
    <t>AK9</t>
  </si>
  <si>
    <t>AL9</t>
  </si>
  <si>
    <t>AM9</t>
  </si>
  <si>
    <t>AN9</t>
  </si>
  <si>
    <t>E10</t>
  </si>
  <si>
    <t>G10</t>
  </si>
  <si>
    <t>H10</t>
  </si>
  <si>
    <t>I10</t>
  </si>
  <si>
    <t>J10</t>
  </si>
  <si>
    <t>L10</t>
  </si>
  <si>
    <t>M10</t>
  </si>
  <si>
    <t>N10</t>
  </si>
  <si>
    <t>O10</t>
  </si>
  <si>
    <t>P10</t>
  </si>
  <si>
    <t>Q10</t>
  </si>
  <si>
    <t>R10</t>
  </si>
  <si>
    <t>S10</t>
  </si>
  <si>
    <t>T10</t>
  </si>
  <si>
    <t>U10</t>
  </si>
  <si>
    <t>V10</t>
  </si>
  <si>
    <t>W10</t>
  </si>
  <si>
    <t>X10</t>
  </si>
  <si>
    <t>Y10</t>
  </si>
  <si>
    <t>Z10</t>
  </si>
  <si>
    <t>AA10</t>
  </si>
  <si>
    <t>AB10</t>
  </si>
  <si>
    <t>AC10</t>
  </si>
  <si>
    <t>AD10</t>
  </si>
  <si>
    <t>AE10</t>
  </si>
  <si>
    <t>AF10</t>
  </si>
  <si>
    <t>AG10</t>
  </si>
  <si>
    <t>AH10</t>
  </si>
  <si>
    <t>AI10</t>
  </si>
  <si>
    <t>AJ10</t>
  </si>
  <si>
    <t>AK10</t>
  </si>
  <si>
    <t>AL10</t>
  </si>
  <si>
    <t>AM10</t>
  </si>
  <si>
    <t>AN10</t>
  </si>
  <si>
    <t>E11</t>
  </si>
  <si>
    <t>G11</t>
  </si>
  <si>
    <t>H11</t>
  </si>
  <si>
    <t>I11</t>
  </si>
  <si>
    <t>J11</t>
  </si>
  <si>
    <t>L11</t>
  </si>
  <si>
    <t>M11</t>
  </si>
  <si>
    <t>N11</t>
  </si>
  <si>
    <t>O11</t>
  </si>
  <si>
    <t>P11</t>
  </si>
  <si>
    <t>Q11</t>
  </si>
  <si>
    <t>R11</t>
  </si>
  <si>
    <t>S11</t>
  </si>
  <si>
    <t>T11</t>
  </si>
  <si>
    <t>U11</t>
  </si>
  <si>
    <t>V11</t>
  </si>
  <si>
    <t>W11</t>
  </si>
  <si>
    <t>X11</t>
  </si>
  <si>
    <t>Y11</t>
  </si>
  <si>
    <t>Z11</t>
  </si>
  <si>
    <t>AA11</t>
  </si>
  <si>
    <t>AB11</t>
  </si>
  <si>
    <t>AC11</t>
  </si>
  <si>
    <t>AD11</t>
  </si>
  <si>
    <t>AE11</t>
  </si>
  <si>
    <t>AF11</t>
  </si>
  <si>
    <t>AG11</t>
  </si>
  <si>
    <t>AH11</t>
  </si>
  <si>
    <t>AI11</t>
  </si>
  <si>
    <t>AJ11</t>
  </si>
  <si>
    <t>AK11</t>
  </si>
  <si>
    <t>AL11</t>
  </si>
  <si>
    <t>AM11</t>
  </si>
  <si>
    <t>AN11</t>
  </si>
  <si>
    <t>E12</t>
  </si>
  <si>
    <t>G12</t>
  </si>
  <si>
    <t>H12</t>
  </si>
  <si>
    <t>I12</t>
  </si>
  <si>
    <t>J12</t>
  </si>
  <si>
    <t>L12</t>
  </si>
  <si>
    <t>M12</t>
  </si>
  <si>
    <t>N12</t>
  </si>
  <si>
    <t>O12</t>
  </si>
  <si>
    <t>P12</t>
  </si>
  <si>
    <t>Q12</t>
  </si>
  <si>
    <t>R12</t>
  </si>
  <si>
    <t>S12</t>
  </si>
  <si>
    <t>T12</t>
  </si>
  <si>
    <t>U12</t>
  </si>
  <si>
    <t>V12</t>
  </si>
  <si>
    <t>W12</t>
  </si>
  <si>
    <t>X12</t>
  </si>
  <si>
    <t>Y12</t>
  </si>
  <si>
    <t>Z12</t>
  </si>
  <si>
    <t>AA12</t>
  </si>
  <si>
    <t>AB12</t>
  </si>
  <si>
    <t>AC12</t>
  </si>
  <si>
    <t>AD12</t>
  </si>
  <si>
    <t>AE12</t>
  </si>
  <si>
    <t>AF12</t>
  </si>
  <si>
    <t>AG12</t>
  </si>
  <si>
    <t>AH12</t>
  </si>
  <si>
    <t>AI12</t>
  </si>
  <si>
    <t>AJ12</t>
  </si>
  <si>
    <t>AK12</t>
  </si>
  <si>
    <t>AL12</t>
  </si>
  <si>
    <t>AM12</t>
  </si>
  <si>
    <t>AN12</t>
  </si>
  <si>
    <t>E13</t>
  </si>
  <si>
    <t>G13</t>
  </si>
  <si>
    <t>H13</t>
  </si>
  <si>
    <t>I13</t>
  </si>
  <si>
    <t>J13</t>
  </si>
  <si>
    <t>L13</t>
  </si>
  <si>
    <t>M13</t>
  </si>
  <si>
    <t>N13</t>
  </si>
  <si>
    <t>O13</t>
  </si>
  <si>
    <t>P13</t>
  </si>
  <si>
    <t>Q13</t>
  </si>
  <si>
    <t>R13</t>
  </si>
  <si>
    <t>S13</t>
  </si>
  <si>
    <t>T13</t>
  </si>
  <si>
    <t>U13</t>
  </si>
  <si>
    <t>V13</t>
  </si>
  <si>
    <t>W13</t>
  </si>
  <si>
    <t>X13</t>
  </si>
  <si>
    <t>Y13</t>
  </si>
  <si>
    <t>Z13</t>
  </si>
  <si>
    <t>AA13</t>
  </si>
  <si>
    <t>AB13</t>
  </si>
  <si>
    <t>AC13</t>
  </si>
  <si>
    <t>AD13</t>
  </si>
  <si>
    <t>AE13</t>
  </si>
  <si>
    <t>AF13</t>
  </si>
  <si>
    <t>AG13</t>
  </si>
  <si>
    <t>AH13</t>
  </si>
  <si>
    <t>AI13</t>
  </si>
  <si>
    <t>AJ13</t>
  </si>
  <si>
    <t>AK13</t>
  </si>
  <si>
    <t>AL13</t>
  </si>
  <si>
    <t>AM13</t>
  </si>
  <si>
    <t>AN13</t>
  </si>
  <si>
    <t>E14</t>
  </si>
  <si>
    <t>G14</t>
  </si>
  <si>
    <t>H14</t>
  </si>
  <si>
    <t>J14</t>
  </si>
  <si>
    <t>L14</t>
  </si>
  <si>
    <t>M14</t>
  </si>
  <si>
    <t>N14</t>
  </si>
  <si>
    <t>P14</t>
  </si>
  <si>
    <t>Q14</t>
  </si>
  <si>
    <t>S14</t>
  </si>
  <si>
    <t>T14</t>
  </si>
  <si>
    <t>V14</t>
  </si>
  <si>
    <t>W14</t>
  </si>
  <si>
    <t>Z14</t>
  </si>
  <si>
    <t>AB14</t>
  </si>
  <si>
    <t>AD14</t>
  </si>
  <si>
    <t>AF14</t>
  </si>
  <si>
    <t>AG14</t>
  </si>
  <si>
    <t>AH14</t>
  </si>
  <si>
    <t>AI14</t>
  </si>
  <si>
    <t>AJ14</t>
  </si>
  <si>
    <t>AK14</t>
  </si>
  <si>
    <t>AL14</t>
  </si>
  <si>
    <t>AM14</t>
  </si>
  <si>
    <t>AN14</t>
  </si>
  <si>
    <t>E15</t>
  </si>
  <si>
    <t>G15</t>
  </si>
  <si>
    <t>H15</t>
  </si>
  <si>
    <t>I15</t>
  </si>
  <si>
    <t>J15</t>
  </si>
  <si>
    <t>L15</t>
  </si>
  <si>
    <t>M15</t>
  </si>
  <si>
    <t>N15</t>
  </si>
  <si>
    <t>O15</t>
  </si>
  <si>
    <t>P15</t>
  </si>
  <si>
    <t>Q15</t>
  </si>
  <si>
    <t>R15</t>
  </si>
  <si>
    <t>S15</t>
  </si>
  <si>
    <t>T15</t>
  </si>
  <si>
    <t>U15</t>
  </si>
  <si>
    <t>V15</t>
  </si>
  <si>
    <t>W15</t>
  </si>
  <si>
    <t>X15</t>
  </si>
  <si>
    <t>Y15</t>
  </si>
  <si>
    <t>Z15</t>
  </si>
  <si>
    <t>AA15</t>
  </si>
  <si>
    <t>AB15</t>
  </si>
  <si>
    <t>AC15</t>
  </si>
  <si>
    <t>AD15</t>
  </si>
  <si>
    <t>AE15</t>
  </si>
  <si>
    <t>AF15</t>
  </si>
  <si>
    <t>AG15</t>
  </si>
  <si>
    <t>AH15</t>
  </si>
  <si>
    <t>AI15</t>
  </si>
  <si>
    <t>AJ15</t>
  </si>
  <si>
    <t>AK15</t>
  </si>
  <si>
    <t>AL15</t>
  </si>
  <si>
    <t>AM15</t>
  </si>
  <si>
    <t>AN15</t>
  </si>
  <si>
    <t>E16</t>
  </si>
  <si>
    <t>G16</t>
  </si>
  <si>
    <t>H16</t>
  </si>
  <si>
    <t>I16</t>
  </si>
  <si>
    <t>J16</t>
  </si>
  <si>
    <t>L16</t>
  </si>
  <si>
    <t>M16</t>
  </si>
  <si>
    <t>N16</t>
  </si>
  <si>
    <t>O16</t>
  </si>
  <si>
    <t>P16</t>
  </si>
  <si>
    <t>Q16</t>
  </si>
  <si>
    <t>R16</t>
  </si>
  <si>
    <t>S16</t>
  </si>
  <si>
    <t>T16</t>
  </si>
  <si>
    <t>U16</t>
  </si>
  <si>
    <t>V16</t>
  </si>
  <si>
    <t>W16</t>
  </si>
  <si>
    <t>X16</t>
  </si>
  <si>
    <t>Y16</t>
  </si>
  <si>
    <t>Z16</t>
  </si>
  <si>
    <t>AA16</t>
  </si>
  <si>
    <t>AB16</t>
  </si>
  <si>
    <t>AC16</t>
  </si>
  <si>
    <t>AD16</t>
  </si>
  <si>
    <t>AE16</t>
  </si>
  <si>
    <t>AF16</t>
  </si>
  <si>
    <t>AG16</t>
  </si>
  <si>
    <t>AH16</t>
  </si>
  <si>
    <t>AI16</t>
  </si>
  <si>
    <t>AJ16</t>
  </si>
  <si>
    <t>AK16</t>
  </si>
  <si>
    <t>AL16</t>
  </si>
  <si>
    <t>AM16</t>
  </si>
  <si>
    <t>AN16</t>
  </si>
  <si>
    <t>E17</t>
  </si>
  <si>
    <t>G17</t>
  </si>
  <si>
    <t>H17</t>
  </si>
  <si>
    <t>I17</t>
  </si>
  <si>
    <t>J17</t>
  </si>
  <si>
    <t>L17</t>
  </si>
  <si>
    <t>M17</t>
  </si>
  <si>
    <t>N17</t>
  </si>
  <si>
    <t>O17</t>
  </si>
  <si>
    <t>P17</t>
  </si>
  <si>
    <t>Q17</t>
  </si>
  <si>
    <t>R17</t>
  </si>
  <si>
    <t>S17</t>
  </si>
  <si>
    <t>T17</t>
  </si>
  <si>
    <t>U17</t>
  </si>
  <si>
    <t>V17</t>
  </si>
  <si>
    <t>W17</t>
  </si>
  <si>
    <t>X17</t>
  </si>
  <si>
    <t>Y17</t>
  </si>
  <si>
    <t>Z17</t>
  </si>
  <si>
    <t>AA17</t>
  </si>
  <si>
    <t>AB17</t>
  </si>
  <si>
    <t>AC17</t>
  </si>
  <si>
    <t>AD17</t>
  </si>
  <si>
    <t>AE17</t>
  </si>
  <si>
    <t>AF17</t>
  </si>
  <si>
    <t>AG17</t>
  </si>
  <si>
    <t>AH17</t>
  </si>
  <si>
    <t>AI17</t>
  </si>
  <si>
    <t>AJ17</t>
  </si>
  <si>
    <t>AK17</t>
  </si>
  <si>
    <t>AL17</t>
  </si>
  <si>
    <t>AM17</t>
  </si>
  <si>
    <t>AN17</t>
  </si>
  <si>
    <t>E18</t>
  </si>
  <si>
    <t>G18</t>
  </si>
  <si>
    <t>H18</t>
  </si>
  <si>
    <t>I18</t>
  </si>
  <si>
    <t>J18</t>
  </si>
  <si>
    <t>L18</t>
  </si>
  <si>
    <t>M18</t>
  </si>
  <si>
    <t>N18</t>
  </si>
  <si>
    <t>O18</t>
  </si>
  <si>
    <t>P18</t>
  </si>
  <si>
    <t>Q18</t>
  </si>
  <si>
    <t>R18</t>
  </si>
  <si>
    <t>S18</t>
  </si>
  <si>
    <t>T18</t>
  </si>
  <si>
    <t>U18</t>
  </si>
  <si>
    <t>V18</t>
  </si>
  <si>
    <t>W18</t>
  </si>
  <si>
    <t>X18</t>
  </si>
  <si>
    <t>Y18</t>
  </si>
  <si>
    <t>Z18</t>
  </si>
  <si>
    <t>AA18</t>
  </si>
  <si>
    <t>AB18</t>
  </si>
  <si>
    <t>AC18</t>
  </si>
  <si>
    <t>AD18</t>
  </si>
  <si>
    <t>AE18</t>
  </si>
  <si>
    <t>AF18</t>
  </si>
  <si>
    <t>AG18</t>
  </si>
  <si>
    <t>AH18</t>
  </si>
  <si>
    <t>AI18</t>
  </si>
  <si>
    <t>AJ18</t>
  </si>
  <si>
    <t>AK18</t>
  </si>
  <si>
    <t>AL18</t>
  </si>
  <si>
    <t>AM18</t>
  </si>
  <si>
    <t>AN18</t>
  </si>
  <si>
    <t>E19</t>
  </si>
  <si>
    <t>G19</t>
  </si>
  <si>
    <t>H19</t>
  </si>
  <si>
    <t>I19</t>
  </si>
  <si>
    <t>J19</t>
  </si>
  <si>
    <t>L19</t>
  </si>
  <si>
    <t>M19</t>
  </si>
  <si>
    <t>N19</t>
  </si>
  <si>
    <t>O19</t>
  </si>
  <si>
    <t>P19</t>
  </si>
  <si>
    <t>Q19</t>
  </si>
  <si>
    <t>R19</t>
  </si>
  <si>
    <t>S19</t>
  </si>
  <si>
    <t>T19</t>
  </si>
  <si>
    <t>U19</t>
  </si>
  <si>
    <t>V19</t>
  </si>
  <si>
    <t>W19</t>
  </si>
  <si>
    <t>X19</t>
  </si>
  <si>
    <t>Y19</t>
  </si>
  <si>
    <t>Z19</t>
  </si>
  <si>
    <t>AA19</t>
  </si>
  <si>
    <t>AB19</t>
  </si>
  <si>
    <t>AC19</t>
  </si>
  <si>
    <t>AD19</t>
  </si>
  <si>
    <t>AE19</t>
  </si>
  <si>
    <t>AF19</t>
  </si>
  <si>
    <t>AG19</t>
  </si>
  <si>
    <t>AH19</t>
  </si>
  <si>
    <t>AI19</t>
  </si>
  <si>
    <t>AJ19</t>
  </si>
  <si>
    <t>AK19</t>
  </si>
  <si>
    <t>AL19</t>
  </si>
  <si>
    <t>AM19</t>
  </si>
  <si>
    <t>AN19</t>
  </si>
  <si>
    <t>E20</t>
  </si>
  <si>
    <t>G20</t>
  </si>
  <si>
    <t>H20</t>
  </si>
  <si>
    <t>I20</t>
  </si>
  <si>
    <t>J20</t>
  </si>
  <si>
    <t>L20</t>
  </si>
  <si>
    <t>M20</t>
  </si>
  <si>
    <t>N20</t>
  </si>
  <si>
    <t>O20</t>
  </si>
  <si>
    <t>P20</t>
  </si>
  <si>
    <t>Q20</t>
  </si>
  <si>
    <t>R20</t>
  </si>
  <si>
    <t>S20</t>
  </si>
  <si>
    <t>T20</t>
  </si>
  <si>
    <t>U20</t>
  </si>
  <si>
    <t>V20</t>
  </si>
  <si>
    <t>W20</t>
  </si>
  <si>
    <t>X20</t>
  </si>
  <si>
    <t>Y20</t>
  </si>
  <si>
    <t>Z20</t>
  </si>
  <si>
    <t>AA20</t>
  </si>
  <si>
    <t>AB20</t>
  </si>
  <si>
    <t>AC20</t>
  </si>
  <si>
    <t>AD20</t>
  </si>
  <si>
    <t>AE20</t>
  </si>
  <si>
    <t>AF20</t>
  </si>
  <si>
    <t>AG20</t>
  </si>
  <si>
    <t>AH20</t>
  </si>
  <si>
    <t>AI20</t>
  </si>
  <si>
    <t>AJ20</t>
  </si>
  <si>
    <t>AK20</t>
  </si>
  <si>
    <t>AL20</t>
  </si>
  <si>
    <t>AM20</t>
  </si>
  <si>
    <t>AN20</t>
  </si>
  <si>
    <t>E21</t>
  </si>
  <si>
    <t>G21</t>
  </si>
  <si>
    <t>H21</t>
  </si>
  <si>
    <t>I21</t>
  </si>
  <si>
    <t>J21</t>
  </si>
  <si>
    <t>L21</t>
  </si>
  <si>
    <t>M21</t>
  </si>
  <si>
    <t>N21</t>
  </si>
  <si>
    <t>O21</t>
  </si>
  <si>
    <t>P21</t>
  </si>
  <si>
    <t>Q21</t>
  </si>
  <si>
    <t>R21</t>
  </si>
  <si>
    <t>S21</t>
  </si>
  <si>
    <t>T21</t>
  </si>
  <si>
    <t>U21</t>
  </si>
  <si>
    <t>V21</t>
  </si>
  <si>
    <t>W21</t>
  </si>
  <si>
    <t>X21</t>
  </si>
  <si>
    <t>Y21</t>
  </si>
  <si>
    <t>Z21</t>
  </si>
  <si>
    <t>AA21</t>
  </si>
  <si>
    <t>AB21</t>
  </si>
  <si>
    <t>AC21</t>
  </si>
  <si>
    <t>AD21</t>
  </si>
  <si>
    <t>AE21</t>
  </si>
  <si>
    <t>AF21</t>
  </si>
  <si>
    <t>AG21</t>
  </si>
  <si>
    <t>AH21</t>
  </si>
  <si>
    <t>AI21</t>
  </si>
  <si>
    <t>AJ21</t>
  </si>
  <si>
    <t>AK21</t>
  </si>
  <si>
    <t>AL21</t>
  </si>
  <si>
    <t>AM21</t>
  </si>
  <si>
    <t>AN21</t>
  </si>
  <si>
    <t>E22</t>
  </si>
  <si>
    <t>G22</t>
  </si>
  <si>
    <t>H22</t>
  </si>
  <si>
    <t>I22</t>
  </si>
  <si>
    <t>J22</t>
  </si>
  <si>
    <t>L22</t>
  </si>
  <si>
    <t>M22</t>
  </si>
  <si>
    <t>N22</t>
  </si>
  <si>
    <t>O22</t>
  </si>
  <si>
    <t>P22</t>
  </si>
  <si>
    <t>Q22</t>
  </si>
  <si>
    <t>R22</t>
  </si>
  <si>
    <t>S22</t>
  </si>
  <si>
    <t>T22</t>
  </si>
  <si>
    <t>U22</t>
  </si>
  <si>
    <t>V22</t>
  </si>
  <si>
    <t>W22</t>
  </si>
  <si>
    <t>X22</t>
  </si>
  <si>
    <t>Y22</t>
  </si>
  <si>
    <t>Z22</t>
  </si>
  <si>
    <t>AA22</t>
  </si>
  <si>
    <t>AB22</t>
  </si>
  <si>
    <t>AC22</t>
  </si>
  <si>
    <t>AD22</t>
  </si>
  <si>
    <t>AE22</t>
  </si>
  <si>
    <t>AF22</t>
  </si>
  <si>
    <t>AG22</t>
  </si>
  <si>
    <t>AH22</t>
  </si>
  <si>
    <t>AI22</t>
  </si>
  <si>
    <t>AJ22</t>
  </si>
  <si>
    <t>AK22</t>
  </si>
  <si>
    <t>AL22</t>
  </si>
  <si>
    <t>AM22</t>
  </si>
  <si>
    <t>AN22</t>
  </si>
  <si>
    <t>E23</t>
  </si>
  <si>
    <t>G23</t>
  </si>
  <si>
    <t>H23</t>
  </si>
  <si>
    <t>I23</t>
  </si>
  <si>
    <t>J23</t>
  </si>
  <si>
    <t>L23</t>
  </si>
  <si>
    <t>M23</t>
  </si>
  <si>
    <t>N23</t>
  </si>
  <si>
    <t>O23</t>
  </si>
  <si>
    <t>P23</t>
  </si>
  <si>
    <t>Q23</t>
  </si>
  <si>
    <t>R23</t>
  </si>
  <si>
    <t>S23</t>
  </si>
  <si>
    <t>T23</t>
  </si>
  <si>
    <t>U23</t>
  </si>
  <si>
    <t>V23</t>
  </si>
  <si>
    <t>W23</t>
  </si>
  <si>
    <t>X23</t>
  </si>
  <si>
    <t>Y23</t>
  </si>
  <si>
    <t>Z23</t>
  </si>
  <si>
    <t>AA23</t>
  </si>
  <si>
    <t>AB23</t>
  </si>
  <si>
    <t>AC23</t>
  </si>
  <si>
    <t>AD23</t>
  </si>
  <si>
    <t>AE23</t>
  </si>
  <si>
    <t>AF23</t>
  </si>
  <si>
    <t>AG23</t>
  </si>
  <si>
    <t>AH23</t>
  </si>
  <si>
    <t>AI23</t>
  </si>
  <si>
    <t>AJ23</t>
  </si>
  <si>
    <t>AK23</t>
  </si>
  <si>
    <t>AL23</t>
  </si>
  <si>
    <t>AM23</t>
  </si>
  <si>
    <t>AN23</t>
  </si>
  <si>
    <t>E24</t>
  </si>
  <si>
    <t>G24</t>
  </si>
  <si>
    <t>H24</t>
  </si>
  <si>
    <t>I24</t>
  </si>
  <si>
    <t>J24</t>
  </si>
  <si>
    <t>L24</t>
  </si>
  <si>
    <t>M24</t>
  </si>
  <si>
    <t>N24</t>
  </si>
  <si>
    <t>O24</t>
  </si>
  <si>
    <t>P24</t>
  </si>
  <si>
    <t>Q24</t>
  </si>
  <si>
    <t>S24</t>
  </si>
  <si>
    <t>T24</t>
  </si>
  <si>
    <t>U24</t>
  </si>
  <si>
    <t>V24</t>
  </si>
  <si>
    <t>W24</t>
  </si>
  <si>
    <t>X24</t>
  </si>
  <si>
    <t>Y24</t>
  </si>
  <si>
    <t>Z24</t>
  </si>
  <si>
    <t>AA24</t>
  </si>
  <si>
    <t>AB24</t>
  </si>
  <si>
    <t>AC24</t>
  </si>
  <si>
    <t>AD24</t>
  </si>
  <si>
    <t>AE24</t>
  </si>
  <si>
    <t>AF24</t>
  </si>
  <si>
    <t>AG24</t>
  </si>
  <si>
    <t>AH24</t>
  </si>
  <si>
    <t>AI24</t>
  </si>
  <si>
    <t>AJ24</t>
  </si>
  <si>
    <t>AK24</t>
  </si>
  <si>
    <t>AL24</t>
  </si>
  <si>
    <t>AM24</t>
  </si>
  <si>
    <t>AN24</t>
  </si>
  <si>
    <t>E25</t>
  </si>
  <si>
    <t>G25</t>
  </si>
  <si>
    <t>H25</t>
  </si>
  <si>
    <t>I25</t>
  </si>
  <si>
    <t>J25</t>
  </si>
  <si>
    <t>L25</t>
  </si>
  <si>
    <t>M25</t>
  </si>
  <si>
    <t>N25</t>
  </si>
  <si>
    <t>O25</t>
  </si>
  <si>
    <t>P25</t>
  </si>
  <si>
    <t>Q25</t>
  </si>
  <si>
    <t>R25</t>
  </si>
  <si>
    <t>S25</t>
  </si>
  <si>
    <t>T25</t>
  </si>
  <si>
    <t>U25</t>
  </si>
  <si>
    <t>V25</t>
  </si>
  <si>
    <t>W25</t>
  </si>
  <si>
    <t>X25</t>
  </si>
  <si>
    <t>Y25</t>
  </si>
  <si>
    <t>Z25</t>
  </si>
  <si>
    <t>AA25</t>
  </si>
  <si>
    <t>AB25</t>
  </si>
  <si>
    <t>AC25</t>
  </si>
  <si>
    <t>AD25</t>
  </si>
  <si>
    <t>AE25</t>
  </si>
  <si>
    <t>AF25</t>
  </si>
  <si>
    <t>AG25</t>
  </si>
  <si>
    <t>AH25</t>
  </si>
  <si>
    <t>AI25</t>
  </si>
  <si>
    <t>AJ25</t>
  </si>
  <si>
    <t>AK25</t>
  </si>
  <si>
    <t>AL25</t>
  </si>
  <si>
    <t>AM25</t>
  </si>
  <si>
    <t>AN25</t>
  </si>
  <si>
    <t>E26</t>
  </si>
  <si>
    <t>G26</t>
  </si>
  <si>
    <t>H26</t>
  </si>
  <si>
    <t>I26</t>
  </si>
  <si>
    <t>J26</t>
  </si>
  <si>
    <t>L26</t>
  </si>
  <si>
    <t>M26</t>
  </si>
  <si>
    <t>N26</t>
  </si>
  <si>
    <t>O26</t>
  </si>
  <si>
    <t>P26</t>
  </si>
  <si>
    <t>Q26</t>
  </si>
  <si>
    <t>R26</t>
  </si>
  <si>
    <t>S26</t>
  </si>
  <si>
    <t>T26</t>
  </si>
  <si>
    <t>U26</t>
  </si>
  <si>
    <t>V26</t>
  </si>
  <si>
    <t>W26</t>
  </si>
  <si>
    <t>X26</t>
  </si>
  <si>
    <t>Y26</t>
  </si>
  <si>
    <t>Z26</t>
  </si>
  <si>
    <t>AA26</t>
  </si>
  <si>
    <t>AB26</t>
  </si>
  <si>
    <t>AC26</t>
  </si>
  <si>
    <t>AD26</t>
  </si>
  <si>
    <t>AE26</t>
  </si>
  <si>
    <t>AF26</t>
  </si>
  <si>
    <t>AG26</t>
  </si>
  <si>
    <t>AH26</t>
  </si>
  <si>
    <t>AI26</t>
  </si>
  <si>
    <t>AJ26</t>
  </si>
  <si>
    <t>AK26</t>
  </si>
  <si>
    <t>AL26</t>
  </si>
  <si>
    <t>AM26</t>
  </si>
  <si>
    <t>AN26</t>
  </si>
  <si>
    <t>E27</t>
  </si>
  <si>
    <t>G27</t>
  </si>
  <si>
    <t>H27</t>
  </si>
  <si>
    <t>I27</t>
  </si>
  <si>
    <t>J27</t>
  </si>
  <si>
    <t>L27</t>
  </si>
  <si>
    <t>M27</t>
  </si>
  <si>
    <t>N27</t>
  </si>
  <si>
    <t>O27</t>
  </si>
  <si>
    <t>P27</t>
  </si>
  <si>
    <t>Q27</t>
  </si>
  <si>
    <t>R27</t>
  </si>
  <si>
    <t>S27</t>
  </si>
  <si>
    <t>T27</t>
  </si>
  <si>
    <t>U27</t>
  </si>
  <si>
    <t>V27</t>
  </si>
  <si>
    <t>W27</t>
  </si>
  <si>
    <t>X27</t>
  </si>
  <si>
    <t>Y27</t>
  </si>
  <si>
    <t>Z27</t>
  </si>
  <si>
    <t>AA27</t>
  </si>
  <si>
    <t>AB27</t>
  </si>
  <si>
    <t>AC27</t>
  </si>
  <si>
    <t>AD27</t>
  </si>
  <si>
    <t>AE27</t>
  </si>
  <si>
    <t>AF27</t>
  </si>
  <si>
    <t>AG27</t>
  </si>
  <si>
    <t>AH27</t>
  </si>
  <si>
    <t>AI27</t>
  </si>
  <si>
    <t>AJ27</t>
  </si>
  <si>
    <t>AK27</t>
  </si>
  <si>
    <t>AL27</t>
  </si>
  <si>
    <t>AM27</t>
  </si>
  <si>
    <t>AN27</t>
  </si>
  <si>
    <t>E28</t>
  </si>
  <si>
    <t>G28</t>
  </si>
  <si>
    <t>H28</t>
  </si>
  <si>
    <t>J28</t>
  </si>
  <si>
    <t>L28</t>
  </si>
  <si>
    <t>M28</t>
  </si>
  <si>
    <t>O28</t>
  </si>
  <si>
    <t>Q28</t>
  </si>
  <si>
    <t>S28</t>
  </si>
  <si>
    <t>T28</t>
  </si>
  <si>
    <t>U28</t>
  </si>
  <si>
    <t>V28</t>
  </si>
  <si>
    <t>W28</t>
  </si>
  <si>
    <t>X28</t>
  </si>
  <si>
    <t>Y28</t>
  </si>
  <si>
    <t>Z28</t>
  </si>
  <si>
    <t>AA28</t>
  </si>
  <si>
    <t>AB28</t>
  </si>
  <si>
    <t>AC28</t>
  </si>
  <si>
    <t>AD28</t>
  </si>
  <si>
    <t>AE28</t>
  </si>
  <si>
    <t>AF28</t>
  </si>
  <si>
    <t>AG28</t>
  </si>
  <si>
    <t>AH28</t>
  </si>
  <si>
    <t>AI28</t>
  </si>
  <si>
    <t>AJ28</t>
  </si>
  <si>
    <t>AK28</t>
  </si>
  <si>
    <t>AL28</t>
  </si>
  <si>
    <t>AM28</t>
  </si>
  <si>
    <t>AN28</t>
  </si>
  <si>
    <t>E29</t>
  </si>
  <si>
    <t>G29</t>
  </si>
  <si>
    <t>H29</t>
  </si>
  <si>
    <t>J29</t>
  </si>
  <si>
    <t>L29</t>
  </si>
  <si>
    <t>M29</t>
  </si>
  <si>
    <t>O29</t>
  </si>
  <si>
    <t>Q29</t>
  </si>
  <si>
    <t>S29</t>
  </si>
  <si>
    <t>T29</t>
  </si>
  <si>
    <t>U29</t>
  </si>
  <si>
    <t>V29</t>
  </si>
  <si>
    <t>W29</t>
  </si>
  <si>
    <t>AA29</t>
  </si>
  <si>
    <t>AB29</t>
  </si>
  <si>
    <t>AC29</t>
  </si>
  <si>
    <t>AD29</t>
  </si>
  <si>
    <t>AE29</t>
  </si>
  <si>
    <t>AF29</t>
  </si>
  <si>
    <t>AG29</t>
  </si>
  <si>
    <t>AH29</t>
  </si>
  <si>
    <t>AI29</t>
  </si>
  <si>
    <t>AJ29</t>
  </si>
  <si>
    <t>AK29</t>
  </si>
  <si>
    <t>AL29</t>
  </si>
  <si>
    <t>AM29</t>
  </si>
  <si>
    <t>AN29</t>
  </si>
  <si>
    <t>①（その他）貴校で定める１単位当たりの面接指導回数</t>
    <rPh sb="4" eb="5">
      <t>タ</t>
    </rPh>
    <phoneticPr fontId="11"/>
  </si>
  <si>
    <t>S列</t>
    <rPh sb="1" eb="2">
      <t>レツ</t>
    </rPh>
    <phoneticPr fontId="11"/>
  </si>
  <si>
    <t>T列</t>
    <rPh sb="1" eb="2">
      <t>レツ</t>
    </rPh>
    <phoneticPr fontId="11"/>
  </si>
  <si>
    <t>U列</t>
    <rPh sb="1" eb="2">
      <t>レツ</t>
    </rPh>
    <phoneticPr fontId="11"/>
  </si>
  <si>
    <t>V列</t>
    <rPh sb="1" eb="2">
      <t>レツ</t>
    </rPh>
    <phoneticPr fontId="11"/>
  </si>
  <si>
    <t>W列</t>
    <rPh sb="1" eb="2">
      <t>レツ</t>
    </rPh>
    <phoneticPr fontId="11"/>
  </si>
  <si>
    <t>言語文化</t>
    <rPh sb="0" eb="2">
      <t>ゲンゴ</t>
    </rPh>
    <rPh sb="2" eb="4">
      <t>ブンカ</t>
    </rPh>
    <phoneticPr fontId="11"/>
  </si>
  <si>
    <t>O5</t>
  </si>
  <si>
    <t>O6</t>
  </si>
  <si>
    <t>O7</t>
  </si>
  <si>
    <t>D17</t>
  </si>
  <si>
    <t>D19</t>
  </si>
  <si>
    <t>F36</t>
  </si>
  <si>
    <t>J36</t>
  </si>
  <si>
    <t>N36</t>
  </si>
  <si>
    <t>AB36</t>
  </si>
  <si>
    <t>F37</t>
  </si>
  <si>
    <t>J37</t>
  </si>
  <si>
    <t>N37</t>
  </si>
  <si>
    <t>AB37</t>
  </si>
  <si>
    <t>F44</t>
  </si>
  <si>
    <t>J44</t>
  </si>
  <si>
    <t>F46</t>
  </si>
  <si>
    <t>J46</t>
  </si>
  <si>
    <t>F47</t>
  </si>
  <si>
    <t>J47</t>
  </si>
  <si>
    <t>F48</t>
  </si>
  <si>
    <t>J48</t>
  </si>
  <si>
    <t>F49</t>
  </si>
  <si>
    <t>J49</t>
  </si>
  <si>
    <t>F50</t>
  </si>
  <si>
    <t>J50</t>
  </si>
  <si>
    <t>F51</t>
  </si>
  <si>
    <t>J51</t>
  </si>
  <si>
    <t>F52</t>
  </si>
  <si>
    <t>J52</t>
  </si>
  <si>
    <t>（３）本校の基本情報・スクールポリシー・学校評価・情報公開</t>
    <phoneticPr fontId="11"/>
  </si>
  <si>
    <t>①基本情報</t>
    <rPh sb="1" eb="5">
      <t>キホンジョウホウ</t>
    </rPh>
    <phoneticPr fontId="11"/>
  </si>
  <si>
    <t>ホームページのトップページURL</t>
  </si>
  <si>
    <t>修業年限
【選択肢】３年、４年、５年以上</t>
    <phoneticPr fontId="11"/>
  </si>
  <si>
    <t>収容定員</t>
    <rPh sb="0" eb="2">
      <t>シュウヨウ</t>
    </rPh>
    <rPh sb="2" eb="4">
      <t>テイイン</t>
    </rPh>
    <phoneticPr fontId="11"/>
  </si>
  <si>
    <t>設置学科</t>
    <rPh sb="0" eb="4">
      <t>セッチガッカ</t>
    </rPh>
    <phoneticPr fontId="11"/>
  </si>
  <si>
    <t>終業年限</t>
    <rPh sb="0" eb="2">
      <t>シュウギョウ</t>
    </rPh>
    <rPh sb="2" eb="4">
      <t>ネンゲン</t>
    </rPh>
    <phoneticPr fontId="11"/>
  </si>
  <si>
    <t>在籍生徒数</t>
    <rPh sb="0" eb="2">
      <t>ザイセキ</t>
    </rPh>
    <rPh sb="2" eb="5">
      <t>セイトスウ</t>
    </rPh>
    <phoneticPr fontId="11"/>
  </si>
  <si>
    <t>通信教育連携協力施設数</t>
    <phoneticPr fontId="11"/>
  </si>
  <si>
    <t>グラデュエ―ションポリシー</t>
    <phoneticPr fontId="11"/>
  </si>
  <si>
    <t>カリキュラムポリシー</t>
    <phoneticPr fontId="11"/>
  </si>
  <si>
    <t>アドミッションポリシー</t>
    <phoneticPr fontId="11"/>
  </si>
  <si>
    <t>自己評価</t>
    <rPh sb="0" eb="4">
      <t>ジコヒョウカ</t>
    </rPh>
    <phoneticPr fontId="11"/>
  </si>
  <si>
    <t>学校関係者評価</t>
    <rPh sb="0" eb="5">
      <t>ガッコウカンケイシャ</t>
    </rPh>
    <rPh sb="5" eb="7">
      <t>ヒョウカ</t>
    </rPh>
    <phoneticPr fontId="11"/>
  </si>
  <si>
    <t>第3号</t>
    <rPh sb="0" eb="1">
      <t>ダイ</t>
    </rPh>
    <rPh sb="2" eb="3">
      <t>ゴウ</t>
    </rPh>
    <phoneticPr fontId="11"/>
  </si>
  <si>
    <t>第4号</t>
    <rPh sb="0" eb="1">
      <t>ダイ</t>
    </rPh>
    <rPh sb="2" eb="3">
      <t>ゴウ</t>
    </rPh>
    <phoneticPr fontId="11"/>
  </si>
  <si>
    <t>第5号</t>
    <rPh sb="0" eb="1">
      <t>ダイ</t>
    </rPh>
    <rPh sb="2" eb="3">
      <t>ゴウ</t>
    </rPh>
    <phoneticPr fontId="11"/>
  </si>
  <si>
    <t>第6号</t>
    <rPh sb="0" eb="1">
      <t>ダイ</t>
    </rPh>
    <rPh sb="2" eb="3">
      <t>ゴウ</t>
    </rPh>
    <phoneticPr fontId="11"/>
  </si>
  <si>
    <t>第8号</t>
    <rPh sb="0" eb="1">
      <t>ダイ</t>
    </rPh>
    <rPh sb="2" eb="3">
      <t>ゴウ</t>
    </rPh>
    <phoneticPr fontId="11"/>
  </si>
  <si>
    <t>第9号</t>
    <rPh sb="0" eb="1">
      <t>ダイ</t>
    </rPh>
    <rPh sb="2" eb="3">
      <t>ゴウ</t>
    </rPh>
    <phoneticPr fontId="11"/>
  </si>
  <si>
    <t>（対応）２</t>
    <rPh sb="1" eb="3">
      <t>タイオウ</t>
    </rPh>
    <phoneticPr fontId="11"/>
  </si>
  <si>
    <t>（対応）１</t>
    <rPh sb="1" eb="3">
      <t>タイオウ</t>
    </rPh>
    <phoneticPr fontId="11"/>
  </si>
  <si>
    <t>必要事項が未記入の場合には該当セルが黄色になります。確認をお願いします。</t>
    <rPh sb="0" eb="2">
      <t>ヒツヨウ</t>
    </rPh>
    <rPh sb="2" eb="4">
      <t>ジコウ</t>
    </rPh>
    <rPh sb="5" eb="8">
      <t>ミキニュウ</t>
    </rPh>
    <rPh sb="9" eb="11">
      <t>バアイ</t>
    </rPh>
    <rPh sb="13" eb="15">
      <t>ガイトウ</t>
    </rPh>
    <rPh sb="18" eb="20">
      <t>キイロ</t>
    </rPh>
    <rPh sb="26" eb="28">
      <t>カクニン</t>
    </rPh>
    <rPh sb="30" eb="31">
      <t>ネガ</t>
    </rPh>
    <phoneticPr fontId="11"/>
  </si>
  <si>
    <t>エラーチェック</t>
    <phoneticPr fontId="11"/>
  </si>
  <si>
    <t>○○県</t>
    <phoneticPr fontId="11"/>
  </si>
  <si>
    <t>黄緑色のセルは自動入力のため、記入不要です。</t>
    <rPh sb="0" eb="2">
      <t>キミドリ</t>
    </rPh>
    <rPh sb="2" eb="3">
      <t>イロ</t>
    </rPh>
    <rPh sb="7" eb="9">
      <t>ジドウ</t>
    </rPh>
    <rPh sb="9" eb="11">
      <t>ニュウリョク</t>
    </rPh>
    <rPh sb="15" eb="17">
      <t>キニュウ</t>
    </rPh>
    <rPh sb="17" eb="19">
      <t>フヨウ</t>
    </rPh>
    <phoneticPr fontId="11"/>
  </si>
  <si>
    <t>○○高等学校　○○</t>
    <rPh sb="2" eb="6">
      <t>コウトウガッコウ</t>
    </rPh>
    <phoneticPr fontId="11"/>
  </si>
  <si>
    <t>○○課○○係　○○</t>
    <rPh sb="2" eb="3">
      <t>カ</t>
    </rPh>
    <rPh sb="5" eb="6">
      <t>カカリ</t>
    </rPh>
    <phoneticPr fontId="11"/>
  </si>
  <si>
    <t>修業年限
【選択肢】３年、４年、５年以上</t>
    <rPh sb="0" eb="2">
      <t>シュウギョウ</t>
    </rPh>
    <rPh sb="2" eb="4">
      <t>ネンゲン</t>
    </rPh>
    <rPh sb="4" eb="7">
      <t>センタクシ</t>
    </rPh>
    <rPh sb="9" eb="10">
      <t>ネン</t>
    </rPh>
    <rPh sb="12" eb="13">
      <t>ネン</t>
    </rPh>
    <rPh sb="15" eb="18">
      <t>ネンイジョウ</t>
    </rPh>
    <phoneticPr fontId="11"/>
  </si>
  <si>
    <t>⑥収容定員数・在籍生徒数</t>
    <rPh sb="1" eb="3">
      <t>シュウヨウ</t>
    </rPh>
    <rPh sb="3" eb="5">
      <t>テイイン</t>
    </rPh>
    <rPh sb="5" eb="6">
      <t>スウ</t>
    </rPh>
    <rPh sb="7" eb="9">
      <t>ザイセキ</t>
    </rPh>
    <rPh sb="9" eb="12">
      <t>セイトスウ</t>
    </rPh>
    <phoneticPr fontId="11"/>
  </si>
  <si>
    <t>⑦不登校生徒数</t>
    <rPh sb="1" eb="4">
      <t>フトウコウ</t>
    </rPh>
    <rPh sb="4" eb="6">
      <t>セイト</t>
    </rPh>
    <rPh sb="6" eb="7">
      <t>スウ</t>
    </rPh>
    <phoneticPr fontId="11"/>
  </si>
  <si>
    <t>（週２～３通学コース）</t>
    <phoneticPr fontId="11"/>
  </si>
  <si>
    <t>（月１～２通学コース）</t>
    <phoneticPr fontId="11"/>
  </si>
  <si>
    <t>Aのうち兼務者数
（B）</t>
    <phoneticPr fontId="11"/>
  </si>
  <si>
    <t>Cのうち兼務者数
（D）</t>
    <phoneticPr fontId="11"/>
  </si>
  <si>
    <t>本務者数のうち週30時間未満勤務の教諭等の数</t>
    <rPh sb="0" eb="3">
      <t>ホンムシャ</t>
    </rPh>
    <rPh sb="3" eb="4">
      <t>スウ</t>
    </rPh>
    <rPh sb="7" eb="8">
      <t>シュウ</t>
    </rPh>
    <rPh sb="10" eb="12">
      <t>ジカン</t>
    </rPh>
    <rPh sb="12" eb="14">
      <t>ミマン</t>
    </rPh>
    <rPh sb="14" eb="16">
      <t>キンム</t>
    </rPh>
    <rPh sb="17" eb="19">
      <t>キョウユ</t>
    </rPh>
    <rPh sb="19" eb="20">
      <t>ナド</t>
    </rPh>
    <rPh sb="21" eb="22">
      <t>カズ</t>
    </rPh>
    <phoneticPr fontId="11"/>
  </si>
  <si>
    <t>本務者数のうち週30時間未満勤務の講師及び助教諭の数</t>
    <rPh sb="0" eb="3">
      <t>ホンムシャ</t>
    </rPh>
    <rPh sb="3" eb="4">
      <t>スウ</t>
    </rPh>
    <rPh sb="7" eb="8">
      <t>シュウ</t>
    </rPh>
    <rPh sb="10" eb="12">
      <t>ジカン</t>
    </rPh>
    <rPh sb="12" eb="14">
      <t>ミマン</t>
    </rPh>
    <rPh sb="14" eb="16">
      <t>キンム</t>
    </rPh>
    <rPh sb="17" eb="19">
      <t>コウシ</t>
    </rPh>
    <rPh sb="19" eb="20">
      <t>オヨ</t>
    </rPh>
    <rPh sb="21" eb="24">
      <t>ジョキョウユ</t>
    </rPh>
    <rPh sb="25" eb="26">
      <t>カズ</t>
    </rPh>
    <phoneticPr fontId="11"/>
  </si>
  <si>
    <t>スクールソーシャルワーカー</t>
  </si>
  <si>
    <t>週10～20時間未満勤務の教諭等の数</t>
    <rPh sb="10" eb="12">
      <t>キンム</t>
    </rPh>
    <phoneticPr fontId="11"/>
  </si>
  <si>
    <t>週20～30時間未満勤務の教諭等の数</t>
    <rPh sb="10" eb="12">
      <t>キンム</t>
    </rPh>
    <phoneticPr fontId="11"/>
  </si>
  <si>
    <t>週30～38時間45分未満勤務の教諭等の数</t>
    <rPh sb="13" eb="15">
      <t>キンム</t>
    </rPh>
    <phoneticPr fontId="11"/>
  </si>
  <si>
    <t>週38時間45分～週40時間勤務の教諭等の数</t>
    <rPh sb="14" eb="16">
      <t>キンム</t>
    </rPh>
    <phoneticPr fontId="11"/>
  </si>
  <si>
    <t>週10～20時間未満勤務の講師及び助教諭の数</t>
    <rPh sb="10" eb="12">
      <t>キンム</t>
    </rPh>
    <phoneticPr fontId="11"/>
  </si>
  <si>
    <t>週20～30時間未満勤務の講師及び助教諭の数</t>
    <rPh sb="10" eb="12">
      <t>キンム</t>
    </rPh>
    <phoneticPr fontId="11"/>
  </si>
  <si>
    <t>週30～38時間45分未満勤務の講師及び助教諭の数</t>
    <rPh sb="13" eb="15">
      <t>キンム</t>
    </rPh>
    <phoneticPr fontId="11"/>
  </si>
  <si>
    <t>週38時間45分～週40時間勤務の講師及び助教諭の数</t>
    <rPh sb="14" eb="16">
      <t>キンム</t>
    </rPh>
    <phoneticPr fontId="11"/>
  </si>
  <si>
    <r>
      <t>設問①：貴校における教諭</t>
    </r>
    <r>
      <rPr>
        <b/>
        <strike/>
        <sz val="26"/>
        <rFont val="ＭＳ ゴシック"/>
        <family val="3"/>
        <charset val="128"/>
      </rPr>
      <t>等</t>
    </r>
    <r>
      <rPr>
        <b/>
        <sz val="26"/>
        <rFont val="ＭＳ ゴシック"/>
        <family val="3"/>
        <charset val="128"/>
      </rPr>
      <t>（副校長・教頭・主幹教諭(養護をつかさどる主幹教諭を除く）・指導教諭・教諭）の数について記入してください。（令和７年５月１日時点）
　　　　本務者数については、週30時間未満勤務の者の数についても記入してください。
　　　　兼務者数については、実施校における通信制の課程の生徒の教育に従事する時間ごとの数を記入してください。　
　　　　また、当該兼務者が実施校の通信制課程以外で主に在籍する学校や施設ごとの人数についても記入してください。
       ※校長・養護教諭・栄養教諭は含みません。
       ※兼務者は、貴校の全日制課程や定時制課程・他校・通信教育連携協力施設と兼務している者とします。
       ※兼務者の「実施校における通信制の課程の生徒の教育に従事する時間」については、在校等時間ではなく辞令等で定める正規の勤務時間を記入してください。（休憩時間及び時間外在校等時間（または残業時間）を除いた時間）</t>
    </r>
    <rPh sb="0" eb="2">
      <t>セツモン</t>
    </rPh>
    <rPh sb="4" eb="5">
      <t>キ</t>
    </rPh>
    <rPh sb="5" eb="6">
      <t>コウ</t>
    </rPh>
    <rPh sb="10" eb="12">
      <t>キョウユ</t>
    </rPh>
    <rPh sb="12" eb="13">
      <t>ナド</t>
    </rPh>
    <rPh sb="14" eb="17">
      <t>フクコウチョウ</t>
    </rPh>
    <rPh sb="18" eb="20">
      <t>キョウトウ</t>
    </rPh>
    <rPh sb="21" eb="25">
      <t>シュカンキョウユ</t>
    </rPh>
    <rPh sb="26" eb="28">
      <t>ヨウゴ</t>
    </rPh>
    <rPh sb="34" eb="38">
      <t>シュカンキョウユ</t>
    </rPh>
    <rPh sb="39" eb="40">
      <t>ノゾ</t>
    </rPh>
    <rPh sb="43" eb="45">
      <t>シドウ</t>
    </rPh>
    <rPh sb="45" eb="47">
      <t>キョウユ</t>
    </rPh>
    <rPh sb="48" eb="50">
      <t>キョウユ</t>
    </rPh>
    <rPh sb="52" eb="53">
      <t>カズ</t>
    </rPh>
    <rPh sb="57" eb="59">
      <t>キニュウ</t>
    </rPh>
    <rPh sb="83" eb="86">
      <t>ホンムシャ</t>
    </rPh>
    <rPh sb="86" eb="87">
      <t>スウ</t>
    </rPh>
    <rPh sb="100" eb="102">
      <t>キンム</t>
    </rPh>
    <rPh sb="103" eb="104">
      <t>モノ</t>
    </rPh>
    <rPh sb="105" eb="106">
      <t>カズ</t>
    </rPh>
    <rPh sb="111" eb="113">
      <t>キニュウ</t>
    </rPh>
    <rPh sb="125" eb="128">
      <t>ケンムシャ</t>
    </rPh>
    <rPh sb="128" eb="129">
      <t>スウ</t>
    </rPh>
    <rPh sb="164" eb="165">
      <t>カズ</t>
    </rPh>
    <rPh sb="166" eb="168">
      <t>キニュウ</t>
    </rPh>
    <rPh sb="207" eb="209">
      <t>ガッコウ</t>
    </rPh>
    <rPh sb="215" eb="216">
      <t>ニン</t>
    </rPh>
    <rPh sb="222" eb="224">
      <t>キニュウ</t>
    </rPh>
    <rPh sb="239" eb="241">
      <t>コウチョウ</t>
    </rPh>
    <rPh sb="247" eb="251">
      <t>エイヨウキョウユ</t>
    </rPh>
    <rPh sb="252" eb="253">
      <t>フク</t>
    </rPh>
    <rPh sb="267" eb="270">
      <t>ケンムシャ</t>
    </rPh>
    <rPh sb="272" eb="273">
      <t>キ</t>
    </rPh>
    <rPh sb="273" eb="274">
      <t>コウ</t>
    </rPh>
    <rPh sb="275" eb="277">
      <t>ゼンニチ</t>
    </rPh>
    <rPh sb="277" eb="278">
      <t>セイ</t>
    </rPh>
    <rPh sb="278" eb="280">
      <t>カテイ</t>
    </rPh>
    <rPh sb="281" eb="284">
      <t>テイジセイ</t>
    </rPh>
    <rPh sb="284" eb="286">
      <t>カテイ</t>
    </rPh>
    <rPh sb="313" eb="315">
      <t>ジッシ</t>
    </rPh>
    <rPh sb="326" eb="329">
      <t>ガイトウシャ</t>
    </rPh>
    <rPh sb="333" eb="335">
      <t>バアイ</t>
    </rPh>
    <rPh sb="338" eb="340">
      <t>キニュウ</t>
    </rPh>
    <rPh sb="386" eb="388">
      <t>キニュウ</t>
    </rPh>
    <phoneticPr fontId="11"/>
  </si>
  <si>
    <t>設問②：貴校における講師及び助教諭の数について記入してください。（令和７年５月１日時点）
　　　　本務者数については、週30時間未満勤務の者の数についても記入してください。
　　　　兼務者数については、実施校における通信制の課程の生徒の教育に従事する時間ごとの数を記入してください。
　　　　また、当該兼務者が実施校の通信制課程以外で主に在籍する学校や施設ごとの人数についても記入してください。
　　　　※兼務者は、貴校の全日制課程や定時制課程・他校・通信教育連携協力施設と兼務している者とします。
　　　　※兼務者の「実施校における通信制の課程の生徒の教育に従事する時間」については、在校等時間ではなく辞令等で定める正規の勤務時間を記入してください。（休憩時間及び時間外在校等時間（または残業時間）を除いた時間）</t>
    <rPh sb="0" eb="2">
      <t>セツモン</t>
    </rPh>
    <rPh sb="12" eb="13">
      <t>オヨ</t>
    </rPh>
    <rPh sb="52" eb="53">
      <t>スウ</t>
    </rPh>
    <rPh sb="69" eb="70">
      <t>モノ</t>
    </rPh>
    <rPh sb="94" eb="95">
      <t>スウ</t>
    </rPh>
    <rPh sb="173" eb="175">
      <t>ガッコウ</t>
    </rPh>
    <rPh sb="181" eb="182">
      <t>ニン</t>
    </rPh>
    <rPh sb="188" eb="190">
      <t>キニュウ</t>
    </rPh>
    <phoneticPr fontId="11"/>
  </si>
  <si>
    <t>本務者数のうち週30時間未満勤務の教諭等の数</t>
    <phoneticPr fontId="11"/>
  </si>
  <si>
    <t>G8</t>
    <phoneticPr fontId="11"/>
  </si>
  <si>
    <t>J8</t>
    <phoneticPr fontId="11"/>
  </si>
  <si>
    <t>N8</t>
    <phoneticPr fontId="11"/>
  </si>
  <si>
    <t>P8</t>
    <phoneticPr fontId="11"/>
  </si>
  <si>
    <t>T8</t>
    <phoneticPr fontId="11"/>
  </si>
  <si>
    <t>V8</t>
    <phoneticPr fontId="11"/>
  </si>
  <si>
    <t>AA8</t>
    <phoneticPr fontId="11"/>
  </si>
  <si>
    <t>実施校における通信制の課程の生徒の教育に従事する時間（在校等時間ではなく辞令等で定める正規の勤務時間）</t>
    <rPh sb="27" eb="29">
      <t>ザイコウ</t>
    </rPh>
    <rPh sb="29" eb="30">
      <t>ナド</t>
    </rPh>
    <rPh sb="30" eb="32">
      <t>ジカン</t>
    </rPh>
    <rPh sb="36" eb="38">
      <t>ジレイ</t>
    </rPh>
    <rPh sb="38" eb="39">
      <t>ナド</t>
    </rPh>
    <rPh sb="40" eb="41">
      <t>サダ</t>
    </rPh>
    <rPh sb="43" eb="45">
      <t>セイキ</t>
    </rPh>
    <rPh sb="46" eb="48">
      <t>キンム</t>
    </rPh>
    <rPh sb="48" eb="50">
      <t>ジカン</t>
    </rPh>
    <phoneticPr fontId="11"/>
  </si>
  <si>
    <t>週0～10時間未満勤務の教諭等の数</t>
    <rPh sb="9" eb="11">
      <t>キンム</t>
    </rPh>
    <phoneticPr fontId="11"/>
  </si>
  <si>
    <t>週0～10時間未満勤務の講師及び助教諭の数</t>
    <rPh sb="9" eb="11">
      <t>キンム</t>
    </rPh>
    <phoneticPr fontId="11"/>
  </si>
  <si>
    <t>Y8</t>
    <phoneticPr fontId="11"/>
  </si>
  <si>
    <t>AC8</t>
    <phoneticPr fontId="11"/>
  </si>
  <si>
    <t>AE8</t>
    <phoneticPr fontId="11"/>
  </si>
  <si>
    <t>本務者数のうち週30時間未満勤務の講師及び助教諭の数</t>
    <phoneticPr fontId="11"/>
  </si>
  <si>
    <t>B14</t>
    <phoneticPr fontId="11"/>
  </si>
  <si>
    <t>D14</t>
    <phoneticPr fontId="11"/>
  </si>
  <si>
    <t>G14</t>
    <phoneticPr fontId="11"/>
  </si>
  <si>
    <t>J14</t>
    <phoneticPr fontId="11"/>
  </si>
  <si>
    <t>N14</t>
    <phoneticPr fontId="11"/>
  </si>
  <si>
    <t>P14</t>
    <phoneticPr fontId="11"/>
  </si>
  <si>
    <t>R14</t>
    <phoneticPr fontId="11"/>
  </si>
  <si>
    <t>T14</t>
    <phoneticPr fontId="11"/>
  </si>
  <si>
    <t>V14</t>
    <phoneticPr fontId="11"/>
  </si>
  <si>
    <t>Y14</t>
    <phoneticPr fontId="11"/>
  </si>
  <si>
    <t>AA14</t>
    <phoneticPr fontId="11"/>
  </si>
  <si>
    <t>AC14</t>
    <phoneticPr fontId="11"/>
  </si>
  <si>
    <t>AE14</t>
    <phoneticPr fontId="11"/>
  </si>
  <si>
    <t>週0～10時間未満勤務の教諭等の数</t>
    <rPh sb="0" eb="1">
      <t>シュウ</t>
    </rPh>
    <rPh sb="5" eb="7">
      <t>ジカン</t>
    </rPh>
    <rPh sb="7" eb="9">
      <t>ミマン</t>
    </rPh>
    <rPh sb="9" eb="11">
      <t>キンム</t>
    </rPh>
    <rPh sb="12" eb="14">
      <t>キョウユ</t>
    </rPh>
    <rPh sb="14" eb="15">
      <t>ナド</t>
    </rPh>
    <rPh sb="16" eb="17">
      <t>カズ</t>
    </rPh>
    <phoneticPr fontId="11"/>
  </si>
  <si>
    <t>週10～20時間未満勤務の教諭等の数</t>
    <rPh sb="8" eb="10">
      <t>ミマン</t>
    </rPh>
    <rPh sb="10" eb="12">
      <t>キンム</t>
    </rPh>
    <rPh sb="15" eb="16">
      <t>ナド</t>
    </rPh>
    <phoneticPr fontId="11"/>
  </si>
  <si>
    <t>週20～30時間未満勤務の教諭等の数</t>
    <rPh sb="6" eb="8">
      <t>ジカン</t>
    </rPh>
    <rPh sb="8" eb="10">
      <t>ミマン</t>
    </rPh>
    <rPh sb="10" eb="12">
      <t>キンム</t>
    </rPh>
    <rPh sb="15" eb="16">
      <t>ナド</t>
    </rPh>
    <phoneticPr fontId="11"/>
  </si>
  <si>
    <t>週30～38時間45分未満勤務の教諭等の数</t>
    <rPh sb="0" eb="1">
      <t>シュウ</t>
    </rPh>
    <rPh sb="6" eb="8">
      <t>ジカン</t>
    </rPh>
    <rPh sb="10" eb="11">
      <t>プン</t>
    </rPh>
    <rPh sb="11" eb="13">
      <t>ミマン</t>
    </rPh>
    <rPh sb="13" eb="15">
      <t>キンム</t>
    </rPh>
    <rPh sb="16" eb="18">
      <t>キョウユ</t>
    </rPh>
    <rPh sb="18" eb="19">
      <t>ナド</t>
    </rPh>
    <rPh sb="20" eb="21">
      <t>カズ</t>
    </rPh>
    <phoneticPr fontId="11"/>
  </si>
  <si>
    <t>週38時間45分～週40時間勤務の教諭等の数</t>
    <rPh sb="3" eb="5">
      <t>ジカン</t>
    </rPh>
    <rPh sb="7" eb="8">
      <t>フン</t>
    </rPh>
    <rPh sb="9" eb="10">
      <t>シュウ</t>
    </rPh>
    <rPh sb="12" eb="14">
      <t>ジカン</t>
    </rPh>
    <rPh sb="14" eb="16">
      <t>キンム</t>
    </rPh>
    <rPh sb="19" eb="20">
      <t>ナド</t>
    </rPh>
    <phoneticPr fontId="11"/>
  </si>
  <si>
    <t>週１～10時間未満勤務の講師及び助教諭の数</t>
    <rPh sb="0" eb="1">
      <t>シュウ</t>
    </rPh>
    <rPh sb="5" eb="7">
      <t>ジカン</t>
    </rPh>
    <rPh sb="7" eb="9">
      <t>ミマン</t>
    </rPh>
    <rPh sb="9" eb="11">
      <t>キンム</t>
    </rPh>
    <rPh sb="20" eb="21">
      <t>カズ</t>
    </rPh>
    <phoneticPr fontId="11"/>
  </si>
  <si>
    <t>週10～20時間未満勤務の講師及び助教諭の数</t>
    <rPh sb="8" eb="10">
      <t>ミマン</t>
    </rPh>
    <rPh sb="10" eb="12">
      <t>キンム</t>
    </rPh>
    <phoneticPr fontId="11"/>
  </si>
  <si>
    <t>週20～30時間未満勤務の講師及び助教諭の数</t>
    <rPh sb="6" eb="8">
      <t>ジカン</t>
    </rPh>
    <rPh sb="8" eb="10">
      <t>ミマン</t>
    </rPh>
    <rPh sb="10" eb="12">
      <t>キンム</t>
    </rPh>
    <phoneticPr fontId="11"/>
  </si>
  <si>
    <t>週30～38時間45分未満勤務の講師及び助教諭の数</t>
    <rPh sb="6" eb="8">
      <t>ジカン</t>
    </rPh>
    <rPh sb="10" eb="11">
      <t>フン</t>
    </rPh>
    <rPh sb="11" eb="13">
      <t>ミマン</t>
    </rPh>
    <rPh sb="13" eb="15">
      <t>キンム</t>
    </rPh>
    <phoneticPr fontId="11"/>
  </si>
  <si>
    <t>週38時間45分～週40時間勤務の講師及び助教諭の数</t>
    <rPh sb="3" eb="5">
      <t>ジカン</t>
    </rPh>
    <rPh sb="7" eb="8">
      <t>フン</t>
    </rPh>
    <rPh sb="9" eb="10">
      <t>シュウ</t>
    </rPh>
    <rPh sb="12" eb="14">
      <t>ジカン</t>
    </rPh>
    <rPh sb="14" eb="16">
      <t>キンム</t>
    </rPh>
    <phoneticPr fontId="11"/>
  </si>
  <si>
    <t>設問③：貴校における養護教諭等（養護をつかさどる主幹教諭、養護助教諭を含む）の数について記入してください。（令和７年５月１日時点）
　　　　※兼務者は貴校の全日制課程や定時制課程・他校・通信教育連携協力施設と兼務している者とします。</t>
    <rPh sb="0" eb="2">
      <t>セツモン</t>
    </rPh>
    <rPh sb="4" eb="5">
      <t>キ</t>
    </rPh>
    <rPh sb="5" eb="6">
      <t>コウ</t>
    </rPh>
    <rPh sb="10" eb="14">
      <t>ヨウゴキョウユ</t>
    </rPh>
    <rPh sb="39" eb="40">
      <t>カズ</t>
    </rPh>
    <rPh sb="44" eb="46">
      <t>キニュウ</t>
    </rPh>
    <rPh sb="54" eb="56">
      <t>レイワ</t>
    </rPh>
    <rPh sb="57" eb="58">
      <t>ネン</t>
    </rPh>
    <rPh sb="59" eb="60">
      <t>ガツ</t>
    </rPh>
    <rPh sb="61" eb="62">
      <t>ニチ</t>
    </rPh>
    <rPh sb="62" eb="64">
      <t>ジテン</t>
    </rPh>
    <phoneticPr fontId="11"/>
  </si>
  <si>
    <t>B19</t>
    <phoneticPr fontId="11"/>
  </si>
  <si>
    <t>F19</t>
    <phoneticPr fontId="11"/>
  </si>
  <si>
    <t>B24</t>
    <phoneticPr fontId="11"/>
  </si>
  <si>
    <t>F24</t>
    <phoneticPr fontId="11"/>
  </si>
  <si>
    <t>M24</t>
    <phoneticPr fontId="11"/>
  </si>
  <si>
    <t>R24</t>
    <phoneticPr fontId="11"/>
  </si>
  <si>
    <t>設問④：スクールカウンセラー、スクールソーシャルワーカーへの相談体制について記入してください。
　　　　※面接指導日以外の相談や支援、オンライン相談やオンラインでの支援も含めて回答してください。</t>
    <rPh sb="0" eb="2">
      <t>セツモン</t>
    </rPh>
    <rPh sb="30" eb="32">
      <t>ソウダン</t>
    </rPh>
    <rPh sb="32" eb="34">
      <t>タイセイ</t>
    </rPh>
    <rPh sb="37" eb="39">
      <t>ハケン</t>
    </rPh>
    <rPh sb="44" eb="45">
      <t>ニチ</t>
    </rPh>
    <rPh sb="53" eb="55">
      <t>メンセツ</t>
    </rPh>
    <rPh sb="55" eb="57">
      <t>シドウ</t>
    </rPh>
    <rPh sb="57" eb="58">
      <t>ビ</t>
    </rPh>
    <rPh sb="58" eb="60">
      <t>イガイ</t>
    </rPh>
    <rPh sb="61" eb="63">
      <t>ソウダン</t>
    </rPh>
    <rPh sb="64" eb="66">
      <t>シエン</t>
    </rPh>
    <rPh sb="72" eb="74">
      <t>ソウダン</t>
    </rPh>
    <rPh sb="82" eb="84">
      <t>シエン</t>
    </rPh>
    <rPh sb="85" eb="86">
      <t>フク</t>
    </rPh>
    <rPh sb="88" eb="90">
      <t>カイトウ</t>
    </rPh>
    <phoneticPr fontId="11"/>
  </si>
  <si>
    <t>D28</t>
    <phoneticPr fontId="11"/>
  </si>
  <si>
    <t>F28</t>
    <phoneticPr fontId="11"/>
  </si>
  <si>
    <t>I28</t>
    <phoneticPr fontId="11"/>
  </si>
  <si>
    <t>K28</t>
    <phoneticPr fontId="11"/>
  </si>
  <si>
    <t>N28</t>
    <phoneticPr fontId="11"/>
  </si>
  <si>
    <t>P28</t>
    <phoneticPr fontId="11"/>
  </si>
  <si>
    <t>R28</t>
    <phoneticPr fontId="11"/>
  </si>
  <si>
    <t>P29</t>
    <phoneticPr fontId="11"/>
  </si>
  <si>
    <t>F29</t>
    <phoneticPr fontId="11"/>
  </si>
  <si>
    <t>I29</t>
    <phoneticPr fontId="11"/>
  </si>
  <si>
    <t>K29</t>
    <phoneticPr fontId="11"/>
  </si>
  <si>
    <t>N29</t>
    <phoneticPr fontId="11"/>
  </si>
  <si>
    <t>D29</t>
    <phoneticPr fontId="11"/>
  </si>
  <si>
    <t>R29</t>
    <phoneticPr fontId="11"/>
  </si>
  <si>
    <t>B34</t>
    <phoneticPr fontId="11"/>
  </si>
  <si>
    <t>D34</t>
    <phoneticPr fontId="11"/>
  </si>
  <si>
    <t>I34</t>
    <phoneticPr fontId="11"/>
  </si>
  <si>
    <t>F34</t>
    <phoneticPr fontId="11"/>
  </si>
  <si>
    <t>K34</t>
    <phoneticPr fontId="11"/>
  </si>
  <si>
    <t>N34</t>
    <phoneticPr fontId="11"/>
  </si>
  <si>
    <t>P34</t>
    <phoneticPr fontId="11"/>
  </si>
  <si>
    <t>R34</t>
    <phoneticPr fontId="11"/>
  </si>
  <si>
    <t>T34</t>
    <phoneticPr fontId="11"/>
  </si>
  <si>
    <t>Y34</t>
    <phoneticPr fontId="11"/>
  </si>
  <si>
    <t>AC34</t>
    <phoneticPr fontId="11"/>
  </si>
  <si>
    <t>B39</t>
    <phoneticPr fontId="11"/>
  </si>
  <si>
    <t>D39</t>
    <phoneticPr fontId="11"/>
  </si>
  <si>
    <t>G39</t>
    <phoneticPr fontId="11"/>
  </si>
  <si>
    <t>I39</t>
    <phoneticPr fontId="11"/>
  </si>
  <si>
    <t>K39</t>
    <phoneticPr fontId="11"/>
  </si>
  <si>
    <t>N39</t>
    <phoneticPr fontId="11"/>
  </si>
  <si>
    <t>P39</t>
    <phoneticPr fontId="11"/>
  </si>
  <si>
    <t>R39</t>
    <phoneticPr fontId="11"/>
  </si>
  <si>
    <t>T39</t>
    <phoneticPr fontId="11"/>
  </si>
  <si>
    <t>V39</t>
    <phoneticPr fontId="11"/>
  </si>
  <si>
    <t>X39</t>
    <phoneticPr fontId="11"/>
  </si>
  <si>
    <t>B45</t>
    <phoneticPr fontId="11"/>
  </si>
  <si>
    <t>D45</t>
    <phoneticPr fontId="11"/>
  </si>
  <si>
    <t>I45</t>
    <phoneticPr fontId="11"/>
  </si>
  <si>
    <t>K45</t>
    <phoneticPr fontId="11"/>
  </si>
  <si>
    <t>P45</t>
    <phoneticPr fontId="11"/>
  </si>
  <si>
    <t>R45</t>
    <phoneticPr fontId="11"/>
  </si>
  <si>
    <t>C45</t>
    <phoneticPr fontId="11"/>
  </si>
  <si>
    <t>F45</t>
    <phoneticPr fontId="11"/>
  </si>
  <si>
    <t>E45</t>
    <phoneticPr fontId="11"/>
  </si>
  <si>
    <t>H45</t>
    <phoneticPr fontId="11"/>
  </si>
  <si>
    <t>J45</t>
    <phoneticPr fontId="11"/>
  </si>
  <si>
    <t>M45</t>
    <phoneticPr fontId="11"/>
  </si>
  <si>
    <t>Q45</t>
    <phoneticPr fontId="11"/>
  </si>
  <si>
    <t>S45</t>
    <phoneticPr fontId="11"/>
  </si>
  <si>
    <t>U45</t>
    <phoneticPr fontId="11"/>
  </si>
  <si>
    <t>T45</t>
    <phoneticPr fontId="11"/>
  </si>
  <si>
    <t>Z45</t>
    <phoneticPr fontId="11"/>
  </si>
  <si>
    <t>AA45</t>
    <phoneticPr fontId="11"/>
  </si>
  <si>
    <t>B49</t>
    <phoneticPr fontId="11"/>
  </si>
  <si>
    <t>B54</t>
    <phoneticPr fontId="11"/>
  </si>
  <si>
    <t>D54</t>
    <phoneticPr fontId="11"/>
  </si>
  <si>
    <t>F54</t>
    <phoneticPr fontId="11"/>
  </si>
  <si>
    <t>I54</t>
    <phoneticPr fontId="11"/>
  </si>
  <si>
    <t>K54</t>
    <phoneticPr fontId="11"/>
  </si>
  <si>
    <t>N54</t>
    <phoneticPr fontId="11"/>
  </si>
  <si>
    <t>D62</t>
    <phoneticPr fontId="11"/>
  </si>
  <si>
    <t>P54</t>
    <phoneticPr fontId="11"/>
  </si>
  <si>
    <t>R54</t>
    <phoneticPr fontId="11"/>
  </si>
  <si>
    <t>B58</t>
    <phoneticPr fontId="11"/>
  </si>
  <si>
    <t>B62</t>
    <phoneticPr fontId="11"/>
  </si>
  <si>
    <t>F62</t>
    <phoneticPr fontId="11"/>
  </si>
  <si>
    <t>I62</t>
    <phoneticPr fontId="11"/>
  </si>
  <si>
    <t>K62</t>
    <phoneticPr fontId="11"/>
  </si>
  <si>
    <t>2．公表していない</t>
  </si>
  <si>
    <t>２．策定していない</t>
  </si>
  <si>
    <t>同上</t>
    <phoneticPr fontId="11"/>
  </si>
  <si>
    <t>青色のセルは参考のため、記入不要です。</t>
    <rPh sb="0" eb="1">
      <t>アオ</t>
    </rPh>
    <rPh sb="1" eb="2">
      <t>イロ</t>
    </rPh>
    <rPh sb="6" eb="8">
      <t>サンコウ</t>
    </rPh>
    <rPh sb="12" eb="14">
      <t>キニュウ</t>
    </rPh>
    <rPh sb="14" eb="16">
      <t>フヨウ</t>
    </rPh>
    <phoneticPr fontId="11"/>
  </si>
  <si>
    <t>（３）本校（実施校）の基本情報、スクール・ポリシー、学校評価、情報公開等について</t>
    <rPh sb="3" eb="5">
      <t>ホンコウ</t>
    </rPh>
    <rPh sb="6" eb="8">
      <t>ジッシ</t>
    </rPh>
    <rPh sb="8" eb="9">
      <t>コウ</t>
    </rPh>
    <rPh sb="35" eb="36">
      <t>ナド</t>
    </rPh>
    <phoneticPr fontId="11"/>
  </si>
  <si>
    <t>設問①：通信教育連携協力施設の基本情報と学校評価、情報公開の状況について記入してください。（令和７年５月１日時点）
       ※W～AB列のURLは、基本的に情報公開ページのURLを記入してください。情報公開ページではなく個別のページに記載がある場合は当該URLを記入してください。
　　　　 また、URLが全て同じ場合は、第4号のみにURLを記入し、第5～9号は同左と記入してください。
       ※通信教育連携協力施設の基本情報は、学則に記載のある項目については、学則の記載に基づいて記入してください。</t>
    <rPh sb="0" eb="2">
      <t>セツモン</t>
    </rPh>
    <rPh sb="4" eb="8">
      <t>ツウシンキョウイク</t>
    </rPh>
    <rPh sb="8" eb="14">
      <t>レンケイキョウリョクシセツ</t>
    </rPh>
    <rPh sb="15" eb="19">
      <t>キホンジョウホウ</t>
    </rPh>
    <rPh sb="20" eb="22">
      <t>ガッコウ</t>
    </rPh>
    <rPh sb="22" eb="24">
      <t>ヒョウカ</t>
    </rPh>
    <rPh sb="25" eb="27">
      <t>ジョウホウ</t>
    </rPh>
    <rPh sb="27" eb="29">
      <t>コウカイ</t>
    </rPh>
    <rPh sb="30" eb="32">
      <t>ジョウキョウ</t>
    </rPh>
    <rPh sb="36" eb="38">
      <t>キニュウ</t>
    </rPh>
    <rPh sb="46" eb="48">
      <t>レイワ</t>
    </rPh>
    <rPh sb="49" eb="50">
      <t>ネン</t>
    </rPh>
    <rPh sb="51" eb="52">
      <t>ガツ</t>
    </rPh>
    <rPh sb="53" eb="54">
      <t>ニチ</t>
    </rPh>
    <rPh sb="54" eb="56">
      <t>ジテン</t>
    </rPh>
    <rPh sb="70" eb="71">
      <t>レツ</t>
    </rPh>
    <rPh sb="77" eb="80">
      <t>キホンテキ</t>
    </rPh>
    <rPh sb="81" eb="83">
      <t>ジョウホウ</t>
    </rPh>
    <rPh sb="83" eb="85">
      <t>コウカイ</t>
    </rPh>
    <rPh sb="93" eb="95">
      <t>キニュウ</t>
    </rPh>
    <rPh sb="102" eb="104">
      <t>ジョウホウ</t>
    </rPh>
    <rPh sb="104" eb="106">
      <t>コウカイ</t>
    </rPh>
    <rPh sb="113" eb="115">
      <t>コベツ</t>
    </rPh>
    <rPh sb="120" eb="122">
      <t>キサイ</t>
    </rPh>
    <rPh sb="125" eb="127">
      <t>バアイ</t>
    </rPh>
    <rPh sb="128" eb="130">
      <t>トウガイ</t>
    </rPh>
    <rPh sb="134" eb="136">
      <t>キニュウ</t>
    </rPh>
    <rPh sb="174" eb="176">
      <t>キニュウ</t>
    </rPh>
    <rPh sb="184" eb="186">
      <t>ドウサ</t>
    </rPh>
    <rPh sb="187" eb="189">
      <t>キニュウ</t>
    </rPh>
    <rPh sb="205" eb="209">
      <t>ツウシンキョウイク</t>
    </rPh>
    <rPh sb="209" eb="213">
      <t>レンケイキョウリョク</t>
    </rPh>
    <rPh sb="213" eb="215">
      <t>シセツ</t>
    </rPh>
    <rPh sb="216" eb="220">
      <t>キホンジョウホウ</t>
    </rPh>
    <rPh sb="244" eb="245">
      <t>モト</t>
    </rPh>
    <phoneticPr fontId="11"/>
  </si>
  <si>
    <t>設問⑤：貴校の通学頻度別のコース開設状況について、開設している場合は○を、開設していない場合は×を記入してください。また、当該コースにおける週当たりの面接指導の回数についても記入してください。（令和７年度計画）
　　　　※当該コースにおける週あたりの面接指導の回数について、貴校の教育課程表に記載のない（学習指導要領に基づかない）科目の面接指導は含みません。
　　　　※当該コースにおける週当たりの面接指導の回数について、「いわゆる集中スクーリング」の場合は、その日数について記入してください。
　　　　※以下に記載のコース以外のコースを開設している場合には、その他の欄に記入してください。
　　　　※週１～５通学コースだが、集中スクーリングを行っている場合は、「当該コースにおける週当たりの面接指導の回数」欄のそれぞれのコースの欄に「集中スクーリング（○泊○日）」と記入してください。</t>
    <rPh sb="0" eb="2">
      <t>セツモン</t>
    </rPh>
    <rPh sb="4" eb="6">
      <t>キコウ</t>
    </rPh>
    <rPh sb="7" eb="11">
      <t>ツウガクヒンド</t>
    </rPh>
    <rPh sb="11" eb="12">
      <t>ベツ</t>
    </rPh>
    <rPh sb="25" eb="27">
      <t>カイセツ</t>
    </rPh>
    <rPh sb="31" eb="33">
      <t>バアイ</t>
    </rPh>
    <rPh sb="37" eb="39">
      <t>カイセツ</t>
    </rPh>
    <rPh sb="44" eb="46">
      <t>バアイ</t>
    </rPh>
    <rPh sb="80" eb="82">
      <t>カイスウ</t>
    </rPh>
    <rPh sb="111" eb="113">
      <t>トウガイ</t>
    </rPh>
    <rPh sb="120" eb="121">
      <t>シュウ</t>
    </rPh>
    <rPh sb="125" eb="127">
      <t>メンセツ</t>
    </rPh>
    <rPh sb="127" eb="129">
      <t>シドウ</t>
    </rPh>
    <rPh sb="130" eb="132">
      <t>カイスウ</t>
    </rPh>
    <rPh sb="137" eb="138">
      <t>キ</t>
    </rPh>
    <rPh sb="138" eb="139">
      <t>コウ</t>
    </rPh>
    <rPh sb="140" eb="142">
      <t>キョウイク</t>
    </rPh>
    <rPh sb="142" eb="145">
      <t>カテイヒョウ</t>
    </rPh>
    <rPh sb="146" eb="148">
      <t>キサイ</t>
    </rPh>
    <rPh sb="152" eb="154">
      <t>ガクシュウ</t>
    </rPh>
    <rPh sb="154" eb="156">
      <t>シドウ</t>
    </rPh>
    <rPh sb="156" eb="158">
      <t>ヨウリョウ</t>
    </rPh>
    <rPh sb="159" eb="160">
      <t>モト</t>
    </rPh>
    <rPh sb="165" eb="167">
      <t>カモク</t>
    </rPh>
    <rPh sb="168" eb="170">
      <t>メンセツ</t>
    </rPh>
    <rPh sb="170" eb="172">
      <t>シドウ</t>
    </rPh>
    <rPh sb="173" eb="174">
      <t>フク</t>
    </rPh>
    <rPh sb="204" eb="206">
      <t>カイスウ</t>
    </rPh>
    <rPh sb="301" eb="302">
      <t>シュウ</t>
    </rPh>
    <rPh sb="305" eb="307">
      <t>ツウガク</t>
    </rPh>
    <rPh sb="313" eb="315">
      <t>シュウチュウ</t>
    </rPh>
    <rPh sb="322" eb="323">
      <t>オコナ</t>
    </rPh>
    <rPh sb="327" eb="329">
      <t>バアイ</t>
    </rPh>
    <rPh sb="354" eb="355">
      <t>ラン</t>
    </rPh>
    <rPh sb="365" eb="366">
      <t>ラン</t>
    </rPh>
    <rPh sb="368" eb="370">
      <t>シュウチュウ</t>
    </rPh>
    <rPh sb="377" eb="379">
      <t>マルハク</t>
    </rPh>
    <rPh sb="380" eb="381">
      <t>ニチ</t>
    </rPh>
    <rPh sb="384" eb="386">
      <t>キニュウ</t>
    </rPh>
    <phoneticPr fontId="11"/>
  </si>
  <si>
    <t>設問①：必履修科目について、貴校で定める単位数、1単位当たりの（単位認定に必要な）添削指導の回数、添削課題1回当たりの設問数、添削課題１回当たりの記述式問題の設問数、添削課題の種類、1単位当たりの（単位認定に必要な）面接指導の回数、多様なメディアを利用した学習による面接指導の減免の実施状況、義務教育段階での学習内容の確実な定着を図るための指導の状況を以下の表に記入してください。（令和７年度計画）
　　　　※添削指導の回数、面接指導回数については、貴校で定める単位認定に必要な回数について記入してください。
　　　　※面接指導回数について、全コースで同じ回数の場合は、L列のみに回数を記入し、M～W列は×を記入してください。コースごとに回数が異なる場合はM～W列のうち必要な列に記入し、L列及び不要な列は×を記入てください。</t>
    <rPh sb="0" eb="2">
      <t>セツモン</t>
    </rPh>
    <rPh sb="4" eb="9">
      <t>ヒツリシュウカモク</t>
    </rPh>
    <rPh sb="14" eb="16">
      <t>キコウ</t>
    </rPh>
    <rPh sb="17" eb="18">
      <t>サダ</t>
    </rPh>
    <rPh sb="20" eb="22">
      <t>タンイ</t>
    </rPh>
    <rPh sb="22" eb="23">
      <t>スウ</t>
    </rPh>
    <rPh sb="25" eb="27">
      <t>タンイ</t>
    </rPh>
    <rPh sb="27" eb="28">
      <t>ア</t>
    </rPh>
    <rPh sb="32" eb="34">
      <t>タンイ</t>
    </rPh>
    <rPh sb="34" eb="36">
      <t>ニンテイ</t>
    </rPh>
    <rPh sb="37" eb="39">
      <t>ヒツヨウ</t>
    </rPh>
    <rPh sb="41" eb="45">
      <t>テンサクシドウ</t>
    </rPh>
    <rPh sb="46" eb="48">
      <t>カイスウ</t>
    </rPh>
    <rPh sb="83" eb="85">
      <t>テンサク</t>
    </rPh>
    <rPh sb="85" eb="87">
      <t>カダイ</t>
    </rPh>
    <rPh sb="88" eb="90">
      <t>シュルイ</t>
    </rPh>
    <rPh sb="108" eb="110">
      <t>メンセツ</t>
    </rPh>
    <rPh sb="110" eb="112">
      <t>シドウ</t>
    </rPh>
    <rPh sb="113" eb="115">
      <t>カイスウ</t>
    </rPh>
    <rPh sb="116" eb="118">
      <t>タヨウ</t>
    </rPh>
    <rPh sb="124" eb="126">
      <t>リヨウ</t>
    </rPh>
    <rPh sb="128" eb="130">
      <t>ガクシュウ</t>
    </rPh>
    <rPh sb="133" eb="135">
      <t>メンセツ</t>
    </rPh>
    <rPh sb="135" eb="137">
      <t>シドウ</t>
    </rPh>
    <rPh sb="138" eb="140">
      <t>ゲンメン</t>
    </rPh>
    <rPh sb="141" eb="143">
      <t>ジッシ</t>
    </rPh>
    <rPh sb="143" eb="145">
      <t>ジョウキョウ</t>
    </rPh>
    <rPh sb="173" eb="175">
      <t>ジョウキョウ</t>
    </rPh>
    <rPh sb="176" eb="178">
      <t>イカ</t>
    </rPh>
    <rPh sb="179" eb="180">
      <t>ヒョウ</t>
    </rPh>
    <rPh sb="181" eb="183">
      <t>キニュウ</t>
    </rPh>
    <rPh sb="195" eb="196">
      <t>ド</t>
    </rPh>
    <rPh sb="196" eb="198">
      <t>ケイカク</t>
    </rPh>
    <rPh sb="205" eb="207">
      <t>テンサク</t>
    </rPh>
    <rPh sb="207" eb="209">
      <t>シドウ</t>
    </rPh>
    <rPh sb="210" eb="212">
      <t>カイスウ</t>
    </rPh>
    <rPh sb="231" eb="233">
      <t>タンイ</t>
    </rPh>
    <rPh sb="233" eb="235">
      <t>ニンテイ</t>
    </rPh>
    <rPh sb="271" eb="272">
      <t>ゼン</t>
    </rPh>
    <rPh sb="276" eb="277">
      <t>オナ</t>
    </rPh>
    <rPh sb="278" eb="280">
      <t>カイスウ</t>
    </rPh>
    <rPh sb="281" eb="283">
      <t>バアイ</t>
    </rPh>
    <rPh sb="286" eb="287">
      <t>レツ</t>
    </rPh>
    <rPh sb="290" eb="292">
      <t>カイスウ</t>
    </rPh>
    <rPh sb="293" eb="295">
      <t>キニュウ</t>
    </rPh>
    <rPh sb="300" eb="301">
      <t>レツ</t>
    </rPh>
    <rPh sb="304" eb="306">
      <t>キニュウ</t>
    </rPh>
    <rPh sb="331" eb="332">
      <t>レツ</t>
    </rPh>
    <rPh sb="335" eb="337">
      <t>ヒツヨウ</t>
    </rPh>
    <rPh sb="338" eb="339">
      <t>レツ</t>
    </rPh>
    <rPh sb="345" eb="346">
      <t>レツ</t>
    </rPh>
    <rPh sb="346" eb="347">
      <t>オヨ</t>
    </rPh>
    <rPh sb="348" eb="350">
      <t>フヨウ</t>
    </rPh>
    <rPh sb="351" eb="352">
      <t>レツ</t>
    </rPh>
    <rPh sb="355" eb="357">
      <t>キニュウ</t>
    </rPh>
    <phoneticPr fontId="11"/>
  </si>
  <si>
    <t>多様なメディアを利用した学習による面接指導の減免を行っている場合は〇、行っていない場合は×を記入。</t>
    <rPh sb="8" eb="10">
      <t>リヨウ</t>
    </rPh>
    <rPh sb="35" eb="36">
      <t>オコナ</t>
    </rPh>
    <rPh sb="41" eb="43">
      <t>バアイ</t>
    </rPh>
    <rPh sb="46" eb="48">
      <t>キニュウ</t>
    </rPh>
    <phoneticPr fontId="11"/>
  </si>
  <si>
    <t>多様なメディアを利用した学習による面接指導の減免（６割以内の免除）を行っている場合は〇、行っていない場合は×を記入。</t>
    <rPh sb="8" eb="10">
      <t>リヨウ</t>
    </rPh>
    <rPh sb="22" eb="24">
      <t>ゲンメン</t>
    </rPh>
    <rPh sb="26" eb="27">
      <t>ワリ</t>
    </rPh>
    <rPh sb="27" eb="29">
      <t>イナイ</t>
    </rPh>
    <rPh sb="30" eb="32">
      <t>メンジョ</t>
    </rPh>
    <rPh sb="34" eb="35">
      <t>オコナ</t>
    </rPh>
    <rPh sb="39" eb="41">
      <t>バアイ</t>
    </rPh>
    <phoneticPr fontId="11"/>
  </si>
  <si>
    <t>多様なメディアを利用した学習による面接指導の減免（６割を超えるが８割を超えない免除）を行っている場合は〇、行っていない場合は×を記入。</t>
    <rPh sb="8" eb="10">
      <t>リヨウ</t>
    </rPh>
    <rPh sb="22" eb="24">
      <t>ゲンメン</t>
    </rPh>
    <rPh sb="26" eb="27">
      <t>ワリ</t>
    </rPh>
    <rPh sb="28" eb="29">
      <t>コ</t>
    </rPh>
    <rPh sb="33" eb="34">
      <t>ワリ</t>
    </rPh>
    <rPh sb="35" eb="36">
      <t>コ</t>
    </rPh>
    <rPh sb="39" eb="41">
      <t>メンジョ</t>
    </rPh>
    <rPh sb="43" eb="44">
      <t>オコナ</t>
    </rPh>
    <rPh sb="48" eb="50">
      <t>バアイ</t>
    </rPh>
    <phoneticPr fontId="11"/>
  </si>
  <si>
    <t>https://www.mext.go.jp/a_menu/a003.htm</t>
  </si>
  <si>
    <t>https://www.mext.go.jp/a_menu/a004.htm</t>
  </si>
  <si>
    <t>https://www.mext.go.jp/a_menu/a005.htm</t>
  </si>
  <si>
    <t>設問⑦：貴校の令和７年度入学者数と、令和７年度入学者数のうち中学３年生のときに不登校だった生徒数について記入してください。
　　　　また、令和7年３月31日時点の在籍生徒数と、令和7年３月31日時点の在籍生徒数のうち令和６年度間に添削課題の提出はあるが面接指導（スクーリング）に１日も来ていない生徒数について、通学頻度のコース別に記入してください。
　　　 ※「（G）のうち、中学３年生のときに不登校だった生徒数」には、中学３年生のときに何らかの心理的、情緒的、身体的、あるいは社会的要因・背景により、生徒が登校しないあるいはしたくともできない状況にあるために、
        年度間に連続又は断続して３０日以上欠席した者のうち、病気や経済的な理由による者を除いた者の数を計上ください。
　　　 ※面接指導（スクーリング）実施期間に１日も在籍していない生徒については、「令和7年３月31日時点の在籍生徒数」及び「令和６年度間に添削課題の提出はあるが面接指導（スクーリング）に１日も来ていない生徒数」から除いて回答してください。
　　　 ※令和７年度入学者は、5月１日までに入学の決定した者（転入したものは除く）とします。
　　　 ※コースの開設がない場合は×を記入してください。</t>
    <rPh sb="0" eb="2">
      <t>セツモン</t>
    </rPh>
    <rPh sb="4" eb="6">
      <t>キコウ</t>
    </rPh>
    <rPh sb="7" eb="9">
      <t>レイワ</t>
    </rPh>
    <rPh sb="10" eb="11">
      <t>ネン</t>
    </rPh>
    <rPh sb="11" eb="12">
      <t>ド</t>
    </rPh>
    <rPh sb="12" eb="15">
      <t>ニュウガクシャ</t>
    </rPh>
    <rPh sb="15" eb="16">
      <t>スウ</t>
    </rPh>
    <rPh sb="30" eb="32">
      <t>チュウガク</t>
    </rPh>
    <rPh sb="33" eb="35">
      <t>ネンセイ</t>
    </rPh>
    <rPh sb="39" eb="42">
      <t>フトウコウ</t>
    </rPh>
    <rPh sb="45" eb="47">
      <t>セイト</t>
    </rPh>
    <rPh sb="47" eb="48">
      <t>スウ</t>
    </rPh>
    <rPh sb="52" eb="54">
      <t>キニュウ</t>
    </rPh>
    <rPh sb="69" eb="71">
      <t>レイワ</t>
    </rPh>
    <rPh sb="72" eb="73">
      <t>ネン</t>
    </rPh>
    <rPh sb="74" eb="75">
      <t>ガツ</t>
    </rPh>
    <rPh sb="77" eb="78">
      <t>ニチ</t>
    </rPh>
    <rPh sb="78" eb="80">
      <t>ジテン</t>
    </rPh>
    <rPh sb="81" eb="83">
      <t>ザイセキ</t>
    </rPh>
    <rPh sb="83" eb="85">
      <t>セイト</t>
    </rPh>
    <rPh sb="85" eb="86">
      <t>スウ</t>
    </rPh>
    <rPh sb="115" eb="117">
      <t>テンサク</t>
    </rPh>
    <rPh sb="117" eb="119">
      <t>カダイ</t>
    </rPh>
    <rPh sb="120" eb="122">
      <t>テイシュツ</t>
    </rPh>
    <rPh sb="126" eb="130">
      <t>メンセツシドウ</t>
    </rPh>
    <rPh sb="140" eb="141">
      <t>ニチ</t>
    </rPh>
    <rPh sb="142" eb="143">
      <t>コ</t>
    </rPh>
    <rPh sb="147" eb="149">
      <t>セイト</t>
    </rPh>
    <rPh sb="149" eb="150">
      <t>スウ</t>
    </rPh>
    <rPh sb="165" eb="167">
      <t>キニュウ</t>
    </rPh>
    <rPh sb="188" eb="190">
      <t>チュウガク</t>
    </rPh>
    <rPh sb="191" eb="193">
      <t>ネンセイ</t>
    </rPh>
    <rPh sb="197" eb="200">
      <t>フトウコウ</t>
    </rPh>
    <rPh sb="203" eb="205">
      <t>セイト</t>
    </rPh>
    <rPh sb="205" eb="206">
      <t>スウ</t>
    </rPh>
    <rPh sb="210" eb="212">
      <t>チュウガク</t>
    </rPh>
    <rPh sb="213" eb="215">
      <t>ネンセイ</t>
    </rPh>
    <rPh sb="363" eb="365">
      <t>キカン</t>
    </rPh>
    <rPh sb="376" eb="378">
      <t>セイト</t>
    </rPh>
    <rPh sb="404" eb="405">
      <t>オヨ</t>
    </rPh>
    <rPh sb="451" eb="452">
      <t>ノゾ</t>
    </rPh>
    <rPh sb="454" eb="456">
      <t>カイトウ</t>
    </rPh>
    <rPh sb="470" eb="472">
      <t>レイワ</t>
    </rPh>
    <rPh sb="473" eb="475">
      <t>ネンド</t>
    </rPh>
    <rPh sb="475" eb="478">
      <t>ニュウガクシャ</t>
    </rPh>
    <rPh sb="481" eb="482">
      <t>ガツ</t>
    </rPh>
    <rPh sb="483" eb="484">
      <t>ニチ</t>
    </rPh>
    <rPh sb="487" eb="489">
      <t>ニュウガク</t>
    </rPh>
    <rPh sb="490" eb="492">
      <t>ケッテイ</t>
    </rPh>
    <rPh sb="494" eb="495">
      <t>モノ</t>
    </rPh>
    <rPh sb="496" eb="498">
      <t>テンニュウ</t>
    </rPh>
    <rPh sb="503" eb="504">
      <t>ノゾ</t>
    </rPh>
    <rPh sb="521" eb="523">
      <t>カイセツ</t>
    </rPh>
    <rPh sb="526" eb="528">
      <t>バアイ</t>
    </rPh>
    <rPh sb="531" eb="533">
      <t>キニュウ</t>
    </rPh>
    <phoneticPr fontId="11"/>
  </si>
  <si>
    <r>
      <t>○　調査の対象は、令和７年度学校基本調査で調査対象となっている、全国の通信制高等学校となります。
　　調査票は、学校ごとに１つの調査票を御提出ください。
○　</t>
    </r>
    <r>
      <rPr>
        <b/>
        <u/>
        <sz val="26"/>
        <rFont val="ＭＳ ゴシック"/>
        <family val="3"/>
        <charset val="128"/>
      </rPr>
      <t>本調査は公表を予定していますので、その点に留意して記入してください。</t>
    </r>
    <r>
      <rPr>
        <sz val="26"/>
        <rFont val="ＭＳ ゴシック"/>
        <family val="3"/>
        <charset val="128"/>
      </rPr>
      <t xml:space="preserve">
　　調査内容の（１）～（２）については、学校名を伏せた上で公表することを予定しており、（３）～（４）については、今年度、
　　文部科学省において新たに構築する予定の「通信制高等学校プラットフォーム（仮名）」において、学校名と紐づけた形で、
　　各学校の回答内容を公表することを予定しております。
○　調査の回答に当たっては、</t>
    </r>
    <r>
      <rPr>
        <b/>
        <u/>
        <sz val="26"/>
        <rFont val="ＭＳ ゴシック"/>
        <family val="3"/>
        <charset val="128"/>
      </rPr>
      <t>「令和７年度通信制高等学校実態調査（記入例）」</t>
    </r>
    <r>
      <rPr>
        <sz val="26"/>
        <rFont val="ＭＳ ゴシック"/>
        <family val="3"/>
        <charset val="128"/>
      </rPr>
      <t>を御確認いただき、
　　誤りのないように記入してください。
○　</t>
    </r>
    <r>
      <rPr>
        <b/>
        <u/>
        <sz val="26"/>
        <rFont val="ＭＳ ゴシック"/>
        <family val="3"/>
        <charset val="128"/>
      </rPr>
      <t>学校基本調査との整合</t>
    </r>
    <r>
      <rPr>
        <sz val="26"/>
        <rFont val="ＭＳ ゴシック"/>
        <family val="3"/>
        <charset val="128"/>
      </rPr>
      <t>にご留意ください。
○　数字は、半角で記入し、</t>
    </r>
    <r>
      <rPr>
        <b/>
        <u/>
        <sz val="26"/>
        <rFont val="ＭＳ ゴシック"/>
        <family val="3"/>
        <charset val="128"/>
      </rPr>
      <t>該当がない場合は０を記入</t>
    </r>
    <r>
      <rPr>
        <sz val="26"/>
        <rFont val="ＭＳ ゴシック"/>
        <family val="3"/>
        <charset val="128"/>
      </rPr>
      <t>してください。</t>
    </r>
    <rPh sb="117" eb="119">
      <t>チョウサ</t>
    </rPh>
    <rPh sb="119" eb="121">
      <t>ナイヨウ</t>
    </rPh>
    <rPh sb="313" eb="314">
      <t>アヤマ</t>
    </rPh>
    <rPh sb="342" eb="344">
      <t>セイゴウ</t>
    </rPh>
    <rPh sb="346" eb="348">
      <t>リュウイ</t>
    </rPh>
    <rPh sb="360" eb="362">
      <t>ハンカク</t>
    </rPh>
    <rPh sb="363" eb="365">
      <t>キニュウ</t>
    </rPh>
    <rPh sb="367" eb="369">
      <t>ガイトウ</t>
    </rPh>
    <rPh sb="372" eb="374">
      <t>バアイ</t>
    </rPh>
    <rPh sb="377" eb="379">
      <t>キニュウ</t>
    </rPh>
    <phoneticPr fontId="11"/>
  </si>
  <si>
    <t xml:space="preserve">○　文部科学省から都道府県・指定都市教育委員会、都道府県の私立高等学校担当課、構造改革特区の認定を受けた地方公共団体の担当課
　　へ調査を依頼しますので、必要に応じて所管又は所轄する通信制高等学校に調査をお願いします。
○　都道府県教育委員会におかれては、域内の市町村教育委員会（指定都市教育委員会を除く。以下同じ）のうち通信制高等学校を設置す
　　るものに対して調査を依頼し、当該市町村教育委員会の調査結果についても取りまとめをお願いします。
</t>
    <rPh sb="91" eb="94">
      <t>ツウシンセイ</t>
    </rPh>
    <rPh sb="162" eb="165">
      <t>ツウシンセイ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</si>
</sst>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6"/>
      <color theme="1"/>
      <name val="ＭＳ ゴシック"/>
      <family val="3"/>
      <charset val="128"/>
    </font>
    <font>
      <sz val="16"/>
      <color theme="1"/>
      <name val="游ゴシック"/>
      <family val="2"/>
      <scheme val="minor"/>
    </font>
    <font>
      <b/>
      <sz val="18"/>
      <name val="ＭＳ ゴシック"/>
      <family val="3"/>
      <charset val="128"/>
    </font>
    <font>
      <sz val="18"/>
      <color theme="1"/>
      <name val="ＭＳ ゴシック"/>
      <family val="3"/>
      <charset val="128"/>
    </font>
    <font>
      <b/>
      <sz val="12"/>
      <name val="ＭＳ ゴシック"/>
      <family val="3"/>
      <charset val="128"/>
    </font>
    <font>
      <sz val="11"/>
      <color rgb="FFFF0000"/>
      <name val="ＭＳ ゴシック"/>
      <family val="3"/>
      <charset val="128"/>
    </font>
    <font>
      <sz val="18"/>
      <name val="ＭＳ ゴシック"/>
      <family val="3"/>
      <charset val="128"/>
    </font>
    <font>
      <sz val="20"/>
      <name val="ＭＳ ゴシック"/>
      <family val="3"/>
      <charset val="128"/>
    </font>
    <font>
      <sz val="11"/>
      <name val="ＭＳ ゴシック"/>
      <family val="3"/>
      <charset val="128"/>
    </font>
    <font>
      <sz val="14"/>
      <name val="ＭＳ ゴシック"/>
      <family val="3"/>
      <charset val="128"/>
    </font>
    <font>
      <b/>
      <sz val="11"/>
      <name val="ＭＳ ゴシック"/>
      <family val="3"/>
      <charset val="128"/>
    </font>
    <font>
      <sz val="36"/>
      <name val="ＭＳ ゴシック"/>
      <family val="3"/>
      <charset val="128"/>
    </font>
    <font>
      <sz val="11"/>
      <name val="游ゴシック"/>
      <family val="2"/>
      <scheme val="minor"/>
    </font>
    <font>
      <sz val="20"/>
      <name val="游ゴシック"/>
      <family val="2"/>
      <charset val="128"/>
      <scheme val="minor"/>
    </font>
    <font>
      <sz val="30"/>
      <name val="ＭＳ ゴシック"/>
      <family val="3"/>
      <charset val="128"/>
    </font>
    <font>
      <sz val="22"/>
      <name val="ＭＳ ゴシック"/>
      <family val="3"/>
      <charset val="128"/>
    </font>
    <font>
      <sz val="26"/>
      <name val="ＭＳ ゴシック"/>
      <family val="3"/>
      <charset val="128"/>
    </font>
    <font>
      <b/>
      <sz val="26"/>
      <name val="ＭＳ ゴシック"/>
      <family val="3"/>
      <charset val="128"/>
    </font>
    <font>
      <sz val="26"/>
      <color theme="1"/>
      <name val="ＭＳ ゴシック"/>
      <family val="3"/>
      <charset val="128"/>
    </font>
    <font>
      <sz val="26"/>
      <color rgb="FFFF0000"/>
      <name val="ＭＳ ゴシック"/>
      <family val="3"/>
      <charset val="128"/>
    </font>
    <font>
      <sz val="14"/>
      <name val="游ゴシック"/>
      <family val="3"/>
      <charset val="128"/>
      <scheme val="minor"/>
    </font>
    <font>
      <sz val="16"/>
      <name val="ＭＳ ゴシック"/>
      <family val="3"/>
      <charset val="128"/>
    </font>
    <font>
      <sz val="16"/>
      <name val="游ゴシック"/>
      <family val="2"/>
      <scheme val="minor"/>
    </font>
    <font>
      <sz val="36"/>
      <color theme="1"/>
      <name val="游ゴシック"/>
      <family val="2"/>
      <scheme val="minor"/>
    </font>
    <font>
      <b/>
      <sz val="16"/>
      <name val="ＭＳ ゴシック"/>
      <family val="3"/>
      <charset val="128"/>
    </font>
    <font>
      <sz val="11"/>
      <name val="游ゴシック"/>
      <family val="2"/>
      <charset val="128"/>
      <scheme val="minor"/>
    </font>
    <font>
      <sz val="10"/>
      <name val="ＭＳ ゴシック"/>
      <family val="3"/>
      <charset val="128"/>
    </font>
    <font>
      <sz val="12"/>
      <name val="ＭＳ ゴシック"/>
      <family val="3"/>
      <charset val="128"/>
    </font>
    <font>
      <b/>
      <strike/>
      <sz val="26"/>
      <name val="ＭＳ ゴシック"/>
      <family val="3"/>
      <charset val="128"/>
    </font>
    <font>
      <b/>
      <sz val="26"/>
      <name val="游ゴシック"/>
      <family val="3"/>
      <charset val="128"/>
      <scheme val="minor"/>
    </font>
    <font>
      <sz val="26"/>
      <name val="游ゴシック"/>
      <family val="3"/>
      <charset val="128"/>
      <scheme val="minor"/>
    </font>
    <font>
      <sz val="26"/>
      <name val="游ゴシック"/>
      <family val="2"/>
      <scheme val="minor"/>
    </font>
    <font>
      <sz val="26"/>
      <name val="游ゴシック"/>
      <family val="2"/>
      <charset val="128"/>
      <scheme val="minor"/>
    </font>
    <font>
      <sz val="24"/>
      <name val="游ゴシック"/>
      <family val="3"/>
      <charset val="128"/>
      <scheme val="minor"/>
    </font>
    <font>
      <b/>
      <sz val="22"/>
      <name val="ＭＳ ゴシック"/>
      <family val="3"/>
      <charset val="128"/>
    </font>
    <font>
      <b/>
      <sz val="30"/>
      <name val="ＭＳ ゴシック"/>
      <family val="3"/>
      <charset val="128"/>
    </font>
    <font>
      <b/>
      <sz val="36"/>
      <name val="ＭＳ ゴシック"/>
      <family val="3"/>
      <charset val="128"/>
    </font>
    <font>
      <b/>
      <sz val="28"/>
      <name val="ＭＳ ゴシック"/>
      <family val="3"/>
      <charset val="128"/>
    </font>
    <font>
      <sz val="36"/>
      <name val="游ゴシック"/>
      <family val="3"/>
      <charset val="128"/>
      <scheme val="minor"/>
    </font>
    <font>
      <b/>
      <u/>
      <sz val="26"/>
      <name val="ＭＳ ゴシック"/>
      <family val="3"/>
      <charset val="128"/>
    </font>
    <font>
      <sz val="18"/>
      <name val="游ゴシック"/>
      <family val="3"/>
      <charset val="128"/>
      <scheme val="minor"/>
    </font>
    <font>
      <sz val="18"/>
      <color rgb="FFFF0000"/>
      <name val="游ゴシック"/>
      <family val="3"/>
      <charset val="128"/>
      <scheme val="minor"/>
    </font>
    <font>
      <b/>
      <sz val="14"/>
      <name val="ＭＳ ゴシック"/>
      <family val="3"/>
      <charset val="128"/>
    </font>
    <font>
      <sz val="20"/>
      <color rgb="FFFF0000"/>
      <name val="ＭＳ ゴシック"/>
      <family val="3"/>
      <charset val="128"/>
    </font>
    <font>
      <b/>
      <sz val="24"/>
      <name val="ＭＳ ゴシック"/>
      <family val="3"/>
      <charset val="128"/>
    </font>
    <font>
      <b/>
      <sz val="18"/>
      <color indexed="81"/>
      <name val="MS P ゴシック"/>
      <family val="3"/>
      <charset val="128"/>
    </font>
    <font>
      <sz val="18"/>
      <color indexed="81"/>
      <name val="MS P ゴシック"/>
      <family val="3"/>
      <charset val="128"/>
    </font>
    <font>
      <sz val="12"/>
      <name val="游ゴシック"/>
      <family val="3"/>
      <charset val="128"/>
      <scheme val="minor"/>
    </font>
    <font>
      <sz val="12"/>
      <color theme="1"/>
      <name val="游ゴシック"/>
      <family val="3"/>
      <charset val="128"/>
      <scheme val="minor"/>
    </font>
    <font>
      <sz val="24"/>
      <name val="ＭＳ ゴシック"/>
      <family val="3"/>
      <charset val="128"/>
    </font>
    <font>
      <b/>
      <u/>
      <sz val="14"/>
      <name val="游ゴシック"/>
      <family val="3"/>
      <charset val="128"/>
      <scheme val="minor"/>
    </font>
    <font>
      <sz val="20"/>
      <color theme="1"/>
      <name val="ＭＳ ゴシック"/>
      <family val="3"/>
      <charset val="128"/>
    </font>
    <font>
      <sz val="11"/>
      <color theme="1"/>
      <name val="游ゴシック"/>
      <family val="3"/>
      <charset val="128"/>
      <scheme val="minor"/>
    </font>
    <font>
      <sz val="11"/>
      <name val="游ゴシック"/>
      <family val="3"/>
      <charset val="128"/>
      <scheme val="minor"/>
    </font>
    <font>
      <sz val="36"/>
      <color rgb="FFEE0000"/>
      <name val="游ゴシック"/>
      <family val="3"/>
      <charset val="128"/>
      <scheme val="minor"/>
    </font>
    <font>
      <sz val="26"/>
      <color rgb="FFEE0000"/>
      <name val="游ゴシック"/>
      <family val="3"/>
      <charset val="128"/>
      <scheme val="minor"/>
    </font>
    <font>
      <sz val="28"/>
      <color rgb="FFEE0000"/>
      <name val="游ゴシック"/>
      <family val="3"/>
      <charset val="128"/>
      <scheme val="minor"/>
    </font>
    <font>
      <sz val="14"/>
      <color rgb="FFEE0000"/>
      <name val="游ゴシック"/>
      <family val="3"/>
      <charset val="128"/>
      <scheme val="minor"/>
    </font>
    <font>
      <b/>
      <sz val="11"/>
      <name val="游ゴシック"/>
      <family val="2"/>
      <scheme val="minor"/>
    </font>
    <font>
      <sz val="20"/>
      <color rgb="FFEE0000"/>
      <name val="ＭＳ ゴシック"/>
      <family val="3"/>
      <charset val="128"/>
    </font>
    <font>
      <sz val="14"/>
      <color rgb="FFEE0000"/>
      <name val="ＭＳ ゴシック"/>
      <family val="3"/>
      <charset val="128"/>
    </font>
    <font>
      <sz val="36"/>
      <name val="游ゴシック"/>
      <family val="2"/>
      <charset val="128"/>
      <scheme val="minor"/>
    </font>
    <font>
      <sz val="36"/>
      <color rgb="FFEE0000"/>
      <name val="游ゴシック"/>
      <family val="2"/>
      <charset val="128"/>
      <scheme val="minor"/>
    </font>
    <font>
      <sz val="36"/>
      <color rgb="FFEE0000"/>
      <name val="ＭＳ ゴシック"/>
      <family val="3"/>
      <charset val="128"/>
    </font>
    <font>
      <b/>
      <sz val="48"/>
      <name val="HGS創英角ｺﾞｼｯｸUB"/>
      <family val="3"/>
      <charset val="128"/>
    </font>
    <font>
      <b/>
      <sz val="36"/>
      <color rgb="FFFF0000"/>
      <name val="HGS創英角ｺﾞｼｯｸUB"/>
      <family val="3"/>
      <charset val="128"/>
    </font>
    <font>
      <b/>
      <sz val="36"/>
      <name val="HGS創英角ｺﾞｼｯｸUB"/>
      <family val="3"/>
      <charset val="128"/>
    </font>
    <font>
      <b/>
      <sz val="36"/>
      <color rgb="FFEE0000"/>
      <name val="HGS創英角ｺﾞｼｯｸUB"/>
      <family val="3"/>
      <charset val="128"/>
    </font>
    <font>
      <b/>
      <sz val="11"/>
      <name val="HGS創英角ｺﾞｼｯｸUB"/>
      <family val="3"/>
      <charset val="128"/>
    </font>
    <font>
      <b/>
      <sz val="26"/>
      <name val="HGS創英角ｺﾞｼｯｸUB"/>
      <family val="3"/>
      <charset val="128"/>
    </font>
    <font>
      <sz val="26"/>
      <color rgb="FFEE0000"/>
      <name val="ＭＳ ゴシック"/>
      <family val="3"/>
      <charset val="128"/>
    </font>
    <font>
      <sz val="18"/>
      <name val="游ゴシック"/>
      <family val="2"/>
      <scheme val="minor"/>
    </font>
    <font>
      <sz val="18"/>
      <name val="游ゴシック"/>
      <family val="2"/>
      <charset val="128"/>
      <scheme val="minor"/>
    </font>
    <font>
      <sz val="18"/>
      <color rgb="FFEE0000"/>
      <name val="ＭＳ ゴシック"/>
      <family val="3"/>
      <charset val="128"/>
    </font>
    <font>
      <sz val="18"/>
      <color rgb="FFEE0000"/>
      <name val="游ゴシック"/>
      <family val="2"/>
      <scheme val="minor"/>
    </font>
    <font>
      <b/>
      <sz val="18"/>
      <color rgb="FFEE0000"/>
      <name val="HGS創英角ｺﾞｼｯｸUB"/>
      <family val="3"/>
      <charset val="128"/>
    </font>
    <font>
      <b/>
      <sz val="18"/>
      <color rgb="FFEE0000"/>
      <name val="游ゴシック"/>
      <family val="2"/>
      <scheme val="minor"/>
    </font>
    <font>
      <sz val="20"/>
      <color rgb="FFEE0000"/>
      <name val="HGS創英角ｺﾞｼｯｸUB"/>
      <family val="3"/>
      <charset val="128"/>
    </font>
    <font>
      <b/>
      <sz val="20"/>
      <color rgb="FFEE0000"/>
      <name val="HGS創英角ｺﾞｼｯｸUB"/>
      <family val="3"/>
      <charset val="128"/>
    </font>
    <font>
      <b/>
      <sz val="26"/>
      <color rgb="FFFF0000"/>
      <name val="HGS創英角ｺﾞｼｯｸUB"/>
      <family val="3"/>
      <charset val="128"/>
    </font>
    <font>
      <sz val="20"/>
      <name val="游ゴシック"/>
      <family val="2"/>
      <scheme val="minor"/>
    </font>
    <font>
      <sz val="20"/>
      <name val="游ゴシック"/>
      <family val="3"/>
      <charset val="128"/>
      <scheme val="minor"/>
    </font>
    <font>
      <sz val="20"/>
      <color rgb="FFFF0000"/>
      <name val="游ゴシック"/>
      <family val="2"/>
      <scheme val="minor"/>
    </font>
    <font>
      <sz val="20"/>
      <color rgb="FFFF0000"/>
      <name val="游ゴシック"/>
      <family val="3"/>
      <charset val="128"/>
      <scheme val="minor"/>
    </font>
    <font>
      <sz val="36"/>
      <color rgb="FFFF0000"/>
      <name val="ＭＳ ゴシック"/>
      <family val="3"/>
      <charset val="128"/>
    </font>
    <font>
      <b/>
      <sz val="20"/>
      <name val="HGS創英角ｺﾞｼｯｸUB"/>
      <family val="3"/>
      <charset val="128"/>
    </font>
    <font>
      <sz val="18"/>
      <color rgb="FFFF0000"/>
      <name val="ＭＳ ゴシック"/>
      <family val="3"/>
      <charset val="128"/>
    </font>
    <font>
      <sz val="22"/>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9FF99"/>
        <bgColor indexed="64"/>
      </patternFill>
    </fill>
    <fill>
      <patternFill patternType="solid">
        <fgColor theme="4" tint="0.59999389629810485"/>
        <bgColor indexed="64"/>
      </patternFill>
    </fill>
  </fills>
  <borders count="9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style="double">
        <color auto="1"/>
      </left>
      <right style="thin">
        <color auto="1"/>
      </right>
      <top style="thin">
        <color auto="1"/>
      </top>
      <bottom style="hair">
        <color auto="1"/>
      </bottom>
      <diagonal/>
    </border>
    <border>
      <left style="double">
        <color auto="1"/>
      </left>
      <right style="thin">
        <color auto="1"/>
      </right>
      <top/>
      <bottom style="thin">
        <color auto="1"/>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auto="1"/>
      </top>
      <bottom/>
      <diagonal/>
    </border>
    <border>
      <left style="medium">
        <color indexed="64"/>
      </left>
      <right/>
      <top style="thin">
        <color auto="1"/>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thin">
        <color auto="1"/>
      </left>
      <right/>
      <top style="medium">
        <color indexed="64"/>
      </top>
      <bottom style="thin">
        <color auto="1"/>
      </bottom>
      <diagonal/>
    </border>
    <border diagonalUp="1">
      <left style="thin">
        <color auto="1"/>
      </left>
      <right style="thin">
        <color auto="1"/>
      </right>
      <top style="thin">
        <color auto="1"/>
      </top>
      <bottom style="thin">
        <color auto="1"/>
      </bottom>
      <diagonal style="thin">
        <color auto="1"/>
      </diagonal>
    </border>
    <border>
      <left/>
      <right style="double">
        <color indexed="64"/>
      </right>
      <top/>
      <bottom/>
      <diagonal/>
    </border>
    <border>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hair">
        <color indexed="64"/>
      </left>
      <right/>
      <top style="hair">
        <color indexed="64"/>
      </top>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right/>
      <top style="thin">
        <color auto="1"/>
      </top>
      <bottom/>
      <diagonal/>
    </border>
    <border>
      <left/>
      <right style="thin">
        <color indexed="64"/>
      </right>
      <top style="thin">
        <color indexed="64"/>
      </top>
      <bottom/>
      <diagonal/>
    </border>
    <border>
      <left/>
      <right style="thin">
        <color indexed="64"/>
      </right>
      <top style="hair">
        <color auto="1"/>
      </top>
      <bottom style="medium">
        <color indexed="64"/>
      </bottom>
      <diagonal/>
    </border>
    <border>
      <left style="thin">
        <color indexed="64"/>
      </left>
      <right/>
      <top style="hair">
        <color auto="1"/>
      </top>
      <bottom style="medium">
        <color indexed="64"/>
      </bottom>
      <diagonal/>
    </border>
    <border>
      <left style="double">
        <color indexed="64"/>
      </left>
      <right/>
      <top style="medium">
        <color indexed="64"/>
      </top>
      <bottom style="medium">
        <color indexed="64"/>
      </bottom>
      <diagonal/>
    </border>
  </borders>
  <cellStyleXfs count="7">
    <xf numFmtId="0" fontId="0" fillId="0" borderId="0"/>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3" fillId="0" borderId="0">
      <alignment vertical="center"/>
    </xf>
  </cellStyleXfs>
  <cellXfs count="581">
    <xf numFmtId="0" fontId="0" fillId="0" borderId="0" xfId="0"/>
    <xf numFmtId="0" fontId="12" fillId="0" borderId="0" xfId="0" applyFont="1"/>
    <xf numFmtId="0" fontId="16" fillId="0" borderId="0" xfId="0" applyFont="1" applyAlignment="1">
      <alignment horizontal="left"/>
    </xf>
    <xf numFmtId="0" fontId="16" fillId="0" borderId="0" xfId="0" applyFont="1"/>
    <xf numFmtId="0" fontId="18" fillId="0" borderId="0" xfId="0" applyFont="1"/>
    <xf numFmtId="0" fontId="19" fillId="0" borderId="0" xfId="0" applyFont="1"/>
    <xf numFmtId="0" fontId="20" fillId="0" borderId="0" xfId="0" applyFont="1" applyAlignment="1">
      <alignment horizontal="left"/>
    </xf>
    <xf numFmtId="0" fontId="25" fillId="0" borderId="0" xfId="0" applyFont="1"/>
    <xf numFmtId="0" fontId="21" fillId="0" borderId="0" xfId="0" applyFont="1" applyAlignment="1" applyProtection="1">
      <alignment horizontal="left"/>
      <protection locked="0"/>
    </xf>
    <xf numFmtId="0" fontId="27" fillId="0" borderId="0" xfId="0" applyFont="1"/>
    <xf numFmtId="0" fontId="29" fillId="0" borderId="0" xfId="0" applyFont="1" applyAlignment="1">
      <alignment horizontal="left"/>
    </xf>
    <xf numFmtId="0" fontId="29" fillId="0" borderId="0" xfId="0" applyFont="1"/>
    <xf numFmtId="0" fontId="29" fillId="3" borderId="17" xfId="0" applyFont="1" applyFill="1" applyBorder="1" applyAlignment="1">
      <alignment vertical="center"/>
    </xf>
    <xf numFmtId="0" fontId="29" fillId="3" borderId="37" xfId="0" applyFont="1" applyFill="1" applyBorder="1" applyAlignment="1">
      <alignment horizontal="center" vertical="center"/>
    </xf>
    <xf numFmtId="0" fontId="29" fillId="3" borderId="34" xfId="0" applyFont="1" applyFill="1" applyBorder="1" applyAlignment="1">
      <alignment horizontal="center" vertical="center"/>
    </xf>
    <xf numFmtId="0" fontId="29" fillId="3" borderId="36" xfId="0" applyFont="1" applyFill="1" applyBorder="1" applyAlignment="1">
      <alignment horizontal="center" vertical="center"/>
    </xf>
    <xf numFmtId="0" fontId="34" fillId="0" borderId="0" xfId="0" applyFont="1" applyAlignment="1" applyProtection="1">
      <alignment horizontal="left"/>
      <protection locked="0"/>
    </xf>
    <xf numFmtId="0" fontId="37" fillId="0" borderId="0" xfId="0" applyFont="1" applyAlignment="1">
      <alignment horizontal="left" vertical="center"/>
    </xf>
    <xf numFmtId="0" fontId="25" fillId="0" borderId="0" xfId="0" applyFont="1" applyAlignment="1">
      <alignment horizontal="center"/>
    </xf>
    <xf numFmtId="0" fontId="25"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wrapText="1"/>
    </xf>
    <xf numFmtId="0" fontId="29" fillId="0" borderId="0" xfId="0" applyFont="1" applyAlignment="1">
      <alignment horizontal="left" vertical="center"/>
    </xf>
    <xf numFmtId="0" fontId="29"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1" fillId="0" borderId="0" xfId="0" applyFont="1" applyAlignment="1">
      <alignment vertical="center"/>
    </xf>
    <xf numFmtId="0" fontId="32"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8" fillId="0" borderId="0" xfId="0" applyFont="1" applyAlignment="1">
      <alignment vertical="center"/>
    </xf>
    <xf numFmtId="0" fontId="12" fillId="0" borderId="0" xfId="0" applyFont="1" applyAlignment="1">
      <alignment vertical="top"/>
    </xf>
    <xf numFmtId="0" fontId="0" fillId="0" borderId="0" xfId="0" applyAlignment="1">
      <alignment vertical="top"/>
    </xf>
    <xf numFmtId="0" fontId="18" fillId="0" borderId="0" xfId="0" applyFont="1" applyAlignment="1">
      <alignment vertical="top"/>
    </xf>
    <xf numFmtId="0" fontId="6" fillId="0" borderId="0" xfId="5">
      <alignment vertical="center"/>
    </xf>
    <xf numFmtId="0" fontId="6" fillId="0" borderId="0" xfId="5" applyAlignment="1">
      <alignment vertical="center" wrapText="1"/>
    </xf>
    <xf numFmtId="0" fontId="34" fillId="0" borderId="0" xfId="0" applyFont="1" applyAlignment="1">
      <alignment horizontal="left" vertical="center"/>
    </xf>
    <xf numFmtId="0" fontId="35" fillId="0" borderId="0" xfId="0" applyFont="1" applyAlignment="1">
      <alignment horizontal="left" vertical="center"/>
    </xf>
    <xf numFmtId="0" fontId="33" fillId="3" borderId="38" xfId="0" applyFont="1" applyFill="1" applyBorder="1" applyAlignment="1">
      <alignment horizontal="center" vertical="center" wrapText="1"/>
    </xf>
    <xf numFmtId="0" fontId="33" fillId="3" borderId="45" xfId="0" applyFont="1" applyFill="1" applyBorder="1" applyAlignment="1">
      <alignment horizontal="center" wrapText="1"/>
    </xf>
    <xf numFmtId="0" fontId="6" fillId="0" borderId="0" xfId="5" applyAlignment="1">
      <alignment horizontal="center" vertical="center"/>
    </xf>
    <xf numFmtId="0" fontId="70" fillId="3" borderId="38" xfId="0" applyFont="1" applyFill="1" applyBorder="1" applyAlignment="1">
      <alignment horizontal="center" vertical="center" wrapText="1"/>
    </xf>
    <xf numFmtId="49" fontId="6" fillId="0" borderId="0" xfId="5" applyNumberFormat="1" applyAlignment="1">
      <alignment horizontal="left" vertical="center"/>
    </xf>
    <xf numFmtId="0" fontId="6" fillId="0" borderId="0" xfId="5" applyAlignment="1">
      <alignment horizontal="left" vertical="center"/>
    </xf>
    <xf numFmtId="49" fontId="3" fillId="5" borderId="0" xfId="5" applyNumberFormat="1" applyFont="1" applyFill="1" applyAlignment="1">
      <alignment horizontal="left" vertical="center"/>
    </xf>
    <xf numFmtId="49" fontId="6" fillId="5" borderId="0" xfId="5" applyNumberFormat="1" applyFill="1" applyAlignment="1">
      <alignment horizontal="left" vertical="center"/>
    </xf>
    <xf numFmtId="49" fontId="3" fillId="8" borderId="0" xfId="5" applyNumberFormat="1" applyFont="1" applyFill="1" applyAlignment="1">
      <alignment horizontal="left" vertical="center"/>
    </xf>
    <xf numFmtId="49" fontId="6" fillId="8" borderId="0" xfId="5" applyNumberFormat="1" applyFill="1" applyAlignment="1">
      <alignment horizontal="left" vertical="center"/>
    </xf>
    <xf numFmtId="0" fontId="3" fillId="5" borderId="26" xfId="5" applyFont="1" applyFill="1" applyBorder="1" applyAlignment="1">
      <alignment horizontal="left" vertical="center"/>
    </xf>
    <xf numFmtId="0" fontId="3" fillId="5" borderId="26" xfId="5" applyFont="1" applyFill="1" applyBorder="1">
      <alignment vertical="center"/>
    </xf>
    <xf numFmtId="49" fontId="3" fillId="6" borderId="0" xfId="5" applyNumberFormat="1" applyFont="1" applyFill="1" applyAlignment="1">
      <alignment horizontal="left" vertical="center"/>
    </xf>
    <xf numFmtId="49" fontId="6" fillId="6" borderId="0" xfId="5" applyNumberFormat="1" applyFill="1" applyAlignment="1">
      <alignment horizontal="left" vertical="center"/>
    </xf>
    <xf numFmtId="49" fontId="3" fillId="9" borderId="0" xfId="5" applyNumberFormat="1" applyFont="1" applyFill="1" applyAlignment="1">
      <alignment horizontal="left" vertical="center"/>
    </xf>
    <xf numFmtId="49" fontId="6" fillId="9" borderId="0" xfId="5" applyNumberFormat="1" applyFill="1" applyAlignment="1">
      <alignment horizontal="left" vertical="center"/>
    </xf>
    <xf numFmtId="0" fontId="3" fillId="9" borderId="26" xfId="5" applyFont="1" applyFill="1" applyBorder="1" applyAlignment="1">
      <alignment horizontal="left" vertical="center"/>
    </xf>
    <xf numFmtId="0" fontId="3" fillId="5" borderId="0" xfId="6" applyFill="1" applyAlignment="1">
      <alignment horizontal="center" vertical="center"/>
    </xf>
    <xf numFmtId="0" fontId="3" fillId="6" borderId="0" xfId="6" applyFill="1" applyAlignment="1">
      <alignment horizontal="center" vertical="center"/>
    </xf>
    <xf numFmtId="0" fontId="6" fillId="6" borderId="0" xfId="5" applyFill="1" applyAlignment="1">
      <alignment horizontal="center" vertical="center"/>
    </xf>
    <xf numFmtId="0" fontId="6" fillId="7" borderId="0" xfId="5" applyFill="1" applyAlignment="1">
      <alignment horizontal="center" vertical="center"/>
    </xf>
    <xf numFmtId="0" fontId="6" fillId="5" borderId="0" xfId="5" applyFill="1" applyAlignment="1">
      <alignment horizontal="center" vertical="center"/>
    </xf>
    <xf numFmtId="0" fontId="3" fillId="9" borderId="27" xfId="5" applyFont="1" applyFill="1" applyBorder="1" applyAlignment="1">
      <alignment horizontal="left" vertical="center"/>
    </xf>
    <xf numFmtId="0" fontId="3" fillId="9" borderId="28" xfId="5" applyFont="1" applyFill="1" applyBorder="1" applyAlignment="1">
      <alignment horizontal="left" vertical="center"/>
    </xf>
    <xf numFmtId="0" fontId="38" fillId="0" borderId="0" xfId="1" applyFont="1" applyAlignment="1">
      <alignment horizontal="left" vertical="center"/>
    </xf>
    <xf numFmtId="0" fontId="19" fillId="0" borderId="0" xfId="0" applyFont="1" applyAlignment="1">
      <alignment horizontal="left" vertical="center"/>
    </xf>
    <xf numFmtId="0" fontId="78" fillId="10" borderId="0" xfId="0" applyFont="1" applyFill="1" applyAlignment="1">
      <alignment horizontal="center"/>
    </xf>
    <xf numFmtId="0" fontId="81" fillId="0" borderId="0" xfId="1" applyFont="1" applyAlignment="1">
      <alignment horizontal="center" vertical="center"/>
    </xf>
    <xf numFmtId="0" fontId="82" fillId="0" borderId="0" xfId="0" applyFont="1" applyAlignment="1">
      <alignment horizontal="left"/>
    </xf>
    <xf numFmtId="0" fontId="83" fillId="0" borderId="0" xfId="0" applyFont="1" applyAlignment="1">
      <alignment horizontal="left" vertical="center"/>
    </xf>
    <xf numFmtId="0" fontId="45" fillId="0" borderId="0" xfId="1" applyFont="1" applyAlignment="1">
      <alignment horizontal="left" vertical="center"/>
    </xf>
    <xf numFmtId="0" fontId="92" fillId="10" borderId="0" xfId="0" applyFont="1" applyFill="1" applyAlignment="1">
      <alignment horizontal="center"/>
    </xf>
    <xf numFmtId="0" fontId="19" fillId="0" borderId="0" xfId="0" applyFont="1" applyProtection="1">
      <protection locked="0"/>
    </xf>
    <xf numFmtId="0" fontId="77" fillId="0" borderId="0" xfId="0" applyFont="1" applyAlignment="1" applyProtection="1">
      <alignment horizontal="left"/>
      <protection locked="0"/>
    </xf>
    <xf numFmtId="0" fontId="19" fillId="0" borderId="0" xfId="0" applyFont="1" applyAlignment="1" applyProtection="1">
      <alignment horizontal="left" vertical="center"/>
      <protection locked="0"/>
    </xf>
    <xf numFmtId="0" fontId="25" fillId="0" borderId="0" xfId="0" applyFont="1" applyProtection="1">
      <protection locked="0"/>
    </xf>
    <xf numFmtId="0" fontId="44" fillId="0" borderId="0" xfId="0" applyFont="1" applyProtection="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wrapText="1"/>
      <protection locked="0"/>
    </xf>
    <xf numFmtId="0" fontId="29" fillId="0" borderId="0" xfId="0" applyFont="1" applyAlignment="1" applyProtection="1">
      <alignment wrapText="1"/>
      <protection locked="0"/>
    </xf>
    <xf numFmtId="0" fontId="76" fillId="0" borderId="0" xfId="0" applyFont="1" applyAlignment="1" applyProtection="1">
      <alignment horizontal="left" vertical="center"/>
      <protection locked="0"/>
    </xf>
    <xf numFmtId="0" fontId="29" fillId="0" borderId="0" xfId="0" applyFont="1" applyProtection="1">
      <protection locked="0"/>
    </xf>
    <xf numFmtId="0" fontId="42" fillId="3" borderId="15" xfId="0" applyFont="1" applyFill="1" applyBorder="1" applyAlignment="1" applyProtection="1">
      <alignment vertical="center" wrapText="1"/>
      <protection locked="0"/>
    </xf>
    <xf numFmtId="0" fontId="42" fillId="3" borderId="16" xfId="0" applyFont="1" applyFill="1" applyBorder="1" applyAlignment="1" applyProtection="1">
      <alignment vertical="center" wrapText="1"/>
      <protection locked="0"/>
    </xf>
    <xf numFmtId="0" fontId="79" fillId="0" borderId="0" xfId="0" applyFont="1" applyAlignment="1" applyProtection="1">
      <alignment horizontal="center" wrapText="1"/>
      <protection locked="0"/>
    </xf>
    <xf numFmtId="0" fontId="97"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45" fillId="0" borderId="0" xfId="1" applyFont="1" applyProtection="1">
      <alignment vertical="center"/>
      <protection locked="0"/>
    </xf>
    <xf numFmtId="0" fontId="43" fillId="3" borderId="23" xfId="0" applyFont="1" applyFill="1" applyBorder="1" applyAlignment="1" applyProtection="1">
      <alignment horizontal="center" vertical="center" wrapText="1"/>
      <protection locked="0"/>
    </xf>
    <xf numFmtId="0" fontId="79" fillId="0" borderId="0" xfId="1" applyFont="1" applyAlignment="1" applyProtection="1">
      <alignment horizontal="center" vertical="center"/>
      <protection locked="0"/>
    </xf>
    <xf numFmtId="0" fontId="74" fillId="0" borderId="0" xfId="1" applyFont="1" applyAlignment="1" applyProtection="1">
      <alignment horizontal="left" vertical="center"/>
      <protection locked="0"/>
    </xf>
    <xf numFmtId="0" fontId="51" fillId="0" borderId="0" xfId="1" applyFont="1" applyAlignment="1" applyProtection="1">
      <alignment horizontal="center" vertical="center"/>
      <protection locked="0"/>
    </xf>
    <xf numFmtId="0" fontId="67" fillId="0" borderId="24" xfId="1" applyFont="1" applyBorder="1" applyAlignment="1" applyProtection="1">
      <alignment horizontal="center" vertical="center"/>
      <protection locked="0"/>
    </xf>
    <xf numFmtId="0" fontId="80" fillId="0" borderId="0" xfId="1" applyFont="1" applyAlignment="1" applyProtection="1">
      <alignment horizontal="center" vertical="center"/>
      <protection locked="0"/>
    </xf>
    <xf numFmtId="0" fontId="75" fillId="0" borderId="0" xfId="1" applyFont="1" applyAlignment="1" applyProtection="1">
      <alignment horizontal="left" vertical="center"/>
      <protection locked="0"/>
    </xf>
    <xf numFmtId="0" fontId="44" fillId="0" borderId="0" xfId="0" applyFont="1" applyAlignment="1" applyProtection="1">
      <alignment horizontal="left" vertical="center"/>
      <protection locked="0"/>
    </xf>
    <xf numFmtId="0" fontId="30" fillId="0" borderId="0" xfId="0" applyFont="1" applyAlignment="1" applyProtection="1">
      <alignment vertical="center" wrapText="1"/>
      <protection locked="0"/>
    </xf>
    <xf numFmtId="0" fontId="29" fillId="0" borderId="0" xfId="0" applyFont="1" applyAlignment="1" applyProtection="1">
      <alignment vertical="center" wrapText="1"/>
      <protection locked="0"/>
    </xf>
    <xf numFmtId="0" fontId="79" fillId="0" borderId="0" xfId="0" applyFont="1" applyAlignment="1" applyProtection="1">
      <alignment horizontal="center" vertical="center" wrapText="1"/>
      <protection locked="0"/>
    </xf>
    <xf numFmtId="0" fontId="29" fillId="0" borderId="0" xfId="0" applyFont="1" applyAlignment="1" applyProtection="1">
      <alignment horizontal="left" vertical="center"/>
      <protection locked="0"/>
    </xf>
    <xf numFmtId="0" fontId="43" fillId="0" borderId="0" xfId="0" applyFont="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29" fillId="0" borderId="0" xfId="0" applyFont="1" applyAlignment="1" applyProtection="1">
      <alignment horizontal="left" vertical="center" wrapText="1"/>
      <protection locked="0"/>
    </xf>
    <xf numFmtId="0" fontId="45" fillId="0" borderId="0" xfId="1" applyFont="1" applyAlignment="1" applyProtection="1">
      <alignment horizontal="center" vertical="center"/>
      <protection locked="0"/>
    </xf>
    <xf numFmtId="0" fontId="51" fillId="0" borderId="0" xfId="1" applyFont="1" applyProtection="1">
      <alignment vertical="center"/>
      <protection locked="0"/>
    </xf>
    <xf numFmtId="0" fontId="80" fillId="0" borderId="0" xfId="0" applyFont="1" applyAlignment="1" applyProtection="1">
      <alignment horizontal="center" vertical="center" wrapText="1"/>
      <protection locked="0"/>
    </xf>
    <xf numFmtId="0" fontId="46" fillId="2" borderId="0" xfId="0" applyFont="1" applyFill="1" applyAlignment="1" applyProtection="1">
      <alignment horizontal="center" vertical="center" wrapText="1"/>
      <protection locked="0"/>
    </xf>
    <xf numFmtId="0" fontId="43" fillId="0" borderId="0" xfId="0" applyFont="1" applyAlignment="1" applyProtection="1">
      <alignment vertical="center" wrapText="1"/>
      <protection locked="0"/>
    </xf>
    <xf numFmtId="0" fontId="46" fillId="0" borderId="0" xfId="0" applyFont="1" applyAlignment="1" applyProtection="1">
      <alignment vertical="top" wrapText="1"/>
      <protection locked="0"/>
    </xf>
    <xf numFmtId="0" fontId="51" fillId="2" borderId="0" xfId="0" applyFont="1" applyFill="1" applyAlignment="1" applyProtection="1">
      <alignment horizontal="left" vertical="center" wrapText="1"/>
      <protection locked="0"/>
    </xf>
    <xf numFmtId="0" fontId="46" fillId="0" borderId="0" xfId="0" applyFont="1" applyAlignment="1" applyProtection="1">
      <alignment horizontal="center" vertical="center" wrapText="1"/>
      <protection locked="0"/>
    </xf>
    <xf numFmtId="0" fontId="46" fillId="3" borderId="17" xfId="0" applyFont="1" applyFill="1" applyBorder="1" applyAlignment="1" applyProtection="1">
      <alignment horizontal="center" vertical="center" wrapText="1"/>
      <protection locked="0"/>
    </xf>
    <xf numFmtId="0" fontId="46" fillId="3" borderId="18" xfId="0" applyFont="1" applyFill="1" applyBorder="1" applyAlignment="1" applyProtection="1">
      <alignment horizontal="center" vertical="center" wrapText="1"/>
      <protection locked="0"/>
    </xf>
    <xf numFmtId="0" fontId="46" fillId="3" borderId="25" xfId="0" applyFont="1" applyFill="1" applyBorder="1" applyAlignment="1" applyProtection="1">
      <alignment horizontal="center" vertical="center" wrapText="1"/>
      <protection locked="0"/>
    </xf>
    <xf numFmtId="0" fontId="46" fillId="3" borderId="43" xfId="0" applyFont="1" applyFill="1" applyBorder="1" applyAlignment="1" applyProtection="1">
      <alignment horizontal="center" vertical="center" wrapText="1"/>
      <protection locked="0"/>
    </xf>
    <xf numFmtId="0" fontId="43" fillId="3" borderId="18" xfId="0" applyFont="1" applyFill="1" applyBorder="1" applyAlignment="1" applyProtection="1">
      <alignment horizontal="center" vertical="center" wrapText="1"/>
      <protection locked="0"/>
    </xf>
    <xf numFmtId="0" fontId="43" fillId="3" borderId="25" xfId="0" applyFont="1" applyFill="1" applyBorder="1" applyAlignment="1" applyProtection="1">
      <alignment horizontal="center" vertical="center" wrapText="1"/>
      <protection locked="0"/>
    </xf>
    <xf numFmtId="0" fontId="68" fillId="2" borderId="19" xfId="0" applyFont="1" applyFill="1" applyBorder="1" applyAlignment="1" applyProtection="1">
      <alignment horizontal="center" vertical="center" wrapText="1"/>
      <protection locked="0"/>
    </xf>
    <xf numFmtId="0" fontId="68" fillId="2" borderId="20" xfId="0" applyFont="1" applyFill="1" applyBorder="1" applyAlignment="1" applyProtection="1">
      <alignment horizontal="center" vertical="center" wrapText="1"/>
      <protection locked="0"/>
    </xf>
    <xf numFmtId="0" fontId="68" fillId="2" borderId="24" xfId="0" applyFont="1" applyFill="1" applyBorder="1" applyAlignment="1" applyProtection="1">
      <alignment horizontal="center" vertical="center" wrapText="1"/>
      <protection locked="0"/>
    </xf>
    <xf numFmtId="0" fontId="68" fillId="2" borderId="51" xfId="0" applyFont="1" applyFill="1" applyBorder="1" applyAlignment="1" applyProtection="1">
      <alignment horizontal="center" vertical="center" wrapText="1"/>
      <protection locked="0"/>
    </xf>
    <xf numFmtId="0" fontId="26" fillId="0" borderId="0" xfId="1" applyFont="1" applyProtection="1">
      <alignment vertical="center"/>
      <protection locked="0"/>
    </xf>
    <xf numFmtId="0" fontId="38" fillId="0" borderId="0" xfId="1" applyFont="1" applyProtection="1">
      <alignment vertical="center"/>
      <protection locked="0"/>
    </xf>
    <xf numFmtId="0" fontId="81" fillId="0" borderId="0" xfId="1" applyFont="1" applyAlignment="1" applyProtection="1">
      <alignment horizontal="center" vertical="center"/>
      <protection locked="0"/>
    </xf>
    <xf numFmtId="0" fontId="38" fillId="0" borderId="0" xfId="1" applyFont="1" applyAlignment="1" applyProtection="1">
      <alignment horizontal="left" vertical="center"/>
      <protection locked="0"/>
    </xf>
    <xf numFmtId="0" fontId="21" fillId="0" borderId="0" xfId="0" applyFont="1" applyProtection="1">
      <protection locked="0"/>
    </xf>
    <xf numFmtId="0" fontId="90" fillId="0" borderId="0" xfId="0" applyFont="1" applyAlignment="1" applyProtection="1">
      <alignment horizontal="center"/>
      <protection locked="0"/>
    </xf>
    <xf numFmtId="0" fontId="87" fillId="0" borderId="0" xfId="0" applyFont="1" applyProtection="1">
      <protection locked="0"/>
    </xf>
    <xf numFmtId="0" fontId="28" fillId="0" borderId="0" xfId="0" applyFont="1" applyProtection="1">
      <protection locked="0"/>
    </xf>
    <xf numFmtId="0" fontId="87" fillId="0" borderId="0" xfId="0" applyFont="1" applyAlignment="1" applyProtection="1">
      <alignment horizontal="center" vertical="center"/>
      <protection locked="0"/>
    </xf>
    <xf numFmtId="0" fontId="84" fillId="0" borderId="0" xfId="0" applyFont="1" applyAlignment="1" applyProtection="1">
      <alignment horizontal="center" vertical="center"/>
      <protection locked="0"/>
    </xf>
    <xf numFmtId="0" fontId="28" fillId="0" borderId="0" xfId="0" applyFont="1" applyAlignment="1" applyProtection="1">
      <alignment horizontal="left"/>
      <protection locked="0"/>
    </xf>
    <xf numFmtId="0" fontId="88" fillId="0" borderId="0" xfId="1" applyFont="1" applyAlignment="1" applyProtection="1">
      <alignment horizontal="center" vertical="center"/>
      <protection locked="0"/>
    </xf>
    <xf numFmtId="0" fontId="85" fillId="0" borderId="0" xfId="1" applyFont="1" applyAlignment="1" applyProtection="1">
      <alignment horizontal="left" vertical="center"/>
      <protection locked="0"/>
    </xf>
    <xf numFmtId="0" fontId="84" fillId="0" borderId="0" xfId="0" applyFont="1" applyProtection="1">
      <protection locked="0"/>
    </xf>
    <xf numFmtId="0" fontId="22" fillId="0" borderId="0" xfId="0" applyFont="1" applyAlignment="1" applyProtection="1">
      <alignment horizontal="center"/>
      <protection locked="0"/>
    </xf>
    <xf numFmtId="0" fontId="86" fillId="0" borderId="0" xfId="0" applyFont="1" applyAlignment="1" applyProtection="1">
      <alignment horizontal="left" vertical="center"/>
      <protection locked="0"/>
    </xf>
    <xf numFmtId="0" fontId="22"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21" fillId="0" borderId="0" xfId="0" applyFont="1" applyAlignment="1" applyProtection="1">
      <alignment horizontal="left" vertical="top"/>
      <protection locked="0"/>
    </xf>
    <xf numFmtId="0" fontId="21" fillId="0" borderId="0" xfId="0" applyFont="1" applyAlignment="1" applyProtection="1">
      <alignment vertical="center"/>
      <protection locked="0"/>
    </xf>
    <xf numFmtId="0" fontId="71"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91" fillId="0" borderId="0" xfId="0" applyFont="1" applyAlignment="1" applyProtection="1">
      <alignment horizontal="center" vertical="center"/>
      <protection locked="0"/>
    </xf>
    <xf numFmtId="0" fontId="89"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xf numFmtId="0" fontId="21" fillId="0" borderId="0" xfId="0" applyFont="1" applyAlignment="1" applyProtection="1">
      <alignment vertical="center" wrapText="1"/>
      <protection locked="0"/>
    </xf>
    <xf numFmtId="0" fontId="21" fillId="0" borderId="0" xfId="0" applyFont="1" applyAlignment="1" applyProtection="1">
      <alignment horizontal="left" vertical="center"/>
      <protection locked="0"/>
    </xf>
    <xf numFmtId="0" fontId="49" fillId="0" borderId="0" xfId="0" applyFont="1" applyProtection="1">
      <protection locked="0"/>
    </xf>
    <xf numFmtId="0" fontId="36" fillId="0" borderId="0" xfId="0" applyFont="1" applyProtection="1">
      <protection locked="0"/>
    </xf>
    <xf numFmtId="0" fontId="19" fillId="0" borderId="0" xfId="0" applyFont="1" applyAlignment="1" applyProtection="1">
      <alignment horizontal="left"/>
      <protection locked="0"/>
    </xf>
    <xf numFmtId="0" fontId="0" fillId="0" borderId="0" xfId="0" applyProtection="1">
      <protection locked="0"/>
    </xf>
    <xf numFmtId="0" fontId="34" fillId="0" borderId="0" xfId="0" applyFont="1" applyProtection="1">
      <protection locked="0"/>
    </xf>
    <xf numFmtId="0" fontId="14" fillId="0" borderId="0" xfId="0" applyFont="1" applyProtection="1">
      <protection locked="0"/>
    </xf>
    <xf numFmtId="0" fontId="21" fillId="0" borderId="0" xfId="0" applyFont="1" applyAlignment="1" applyProtection="1">
      <alignment horizontal="center"/>
      <protection locked="0"/>
    </xf>
    <xf numFmtId="0" fontId="57" fillId="0" borderId="0" xfId="0" applyFont="1" applyAlignment="1" applyProtection="1">
      <alignment horizontal="left" vertical="center" wrapText="1"/>
      <protection locked="0"/>
    </xf>
    <xf numFmtId="0" fontId="57" fillId="0" borderId="0" xfId="0" applyFont="1" applyAlignment="1" applyProtection="1">
      <alignment horizontal="left" vertical="center"/>
      <protection locked="0"/>
    </xf>
    <xf numFmtId="0" fontId="62" fillId="0" borderId="0" xfId="0" applyFont="1" applyAlignment="1" applyProtection="1">
      <alignment horizontal="left" vertical="center"/>
      <protection locked="0"/>
    </xf>
    <xf numFmtId="0" fontId="24" fillId="0" borderId="0" xfId="0" applyFont="1" applyAlignment="1" applyProtection="1">
      <alignment horizontal="left" vertical="top"/>
      <protection locked="0"/>
    </xf>
    <xf numFmtId="0" fontId="34" fillId="0" borderId="0" xfId="0" applyFont="1" applyAlignment="1" applyProtection="1">
      <alignment horizontal="center" vertical="center"/>
      <protection locked="0"/>
    </xf>
    <xf numFmtId="0" fontId="20" fillId="4" borderId="26" xfId="0" applyFont="1" applyFill="1" applyBorder="1" applyAlignment="1" applyProtection="1">
      <alignment horizontal="center" vertical="center" wrapText="1"/>
      <protection locked="0"/>
    </xf>
    <xf numFmtId="0" fontId="20" fillId="4" borderId="27" xfId="0" applyFont="1" applyFill="1" applyBorder="1" applyAlignment="1" applyProtection="1">
      <alignment horizontal="center" vertical="center" wrapText="1"/>
      <protection locked="0"/>
    </xf>
    <xf numFmtId="0" fontId="20" fillId="4" borderId="47" xfId="0" applyFont="1" applyFill="1" applyBorder="1" applyAlignment="1" applyProtection="1">
      <alignment horizontal="center" vertical="center" wrapText="1"/>
      <protection locked="0"/>
    </xf>
    <xf numFmtId="0" fontId="35" fillId="0" borderId="0" xfId="0" applyFont="1" applyAlignment="1" applyProtection="1">
      <alignment horizontal="center" vertical="center"/>
      <protection locked="0"/>
    </xf>
    <xf numFmtId="0" fontId="20" fillId="4" borderId="49" xfId="0" applyFont="1" applyFill="1" applyBorder="1" applyAlignment="1" applyProtection="1">
      <alignment horizontal="center" vertical="center" wrapText="1"/>
      <protection locked="0"/>
    </xf>
    <xf numFmtId="0" fontId="56" fillId="0" borderId="46" xfId="0" applyFont="1" applyBorder="1" applyAlignment="1" applyProtection="1">
      <alignment vertical="center" wrapText="1"/>
      <protection locked="0"/>
    </xf>
    <xf numFmtId="0" fontId="95" fillId="0" borderId="0" xfId="0" applyFont="1" applyProtection="1">
      <protection locked="0"/>
    </xf>
    <xf numFmtId="0" fontId="93" fillId="0" borderId="0" xfId="0" applyFont="1" applyProtection="1">
      <protection locked="0"/>
    </xf>
    <xf numFmtId="0" fontId="94" fillId="0" borderId="0" xfId="0" applyFont="1" applyProtection="1">
      <protection locked="0"/>
    </xf>
    <xf numFmtId="0" fontId="56" fillId="0" borderId="38" xfId="0" applyFont="1" applyBorder="1" applyAlignment="1" applyProtection="1">
      <alignment horizontal="left" vertical="center" wrapText="1"/>
      <protection locked="0"/>
    </xf>
    <xf numFmtId="0" fontId="20" fillId="4" borderId="50" xfId="0" applyFont="1" applyFill="1" applyBorder="1" applyAlignment="1" applyProtection="1">
      <alignment horizontal="center" vertical="center" wrapText="1"/>
      <protection locked="0"/>
    </xf>
    <xf numFmtId="0" fontId="96" fillId="0" borderId="0" xfId="0" applyFont="1" applyProtection="1">
      <protection locked="0"/>
    </xf>
    <xf numFmtId="0" fontId="64" fillId="4" borderId="49" xfId="0" applyFont="1" applyFill="1" applyBorder="1" applyAlignment="1" applyProtection="1">
      <alignment horizontal="center" vertical="center" wrapText="1"/>
      <protection locked="0"/>
    </xf>
    <xf numFmtId="0" fontId="64" fillId="4" borderId="50" xfId="0" applyFont="1" applyFill="1" applyBorder="1" applyAlignment="1" applyProtection="1">
      <alignment horizontal="center" vertical="center" wrapText="1"/>
      <protection locked="0"/>
    </xf>
    <xf numFmtId="0" fontId="20" fillId="0" borderId="46" xfId="0" applyFont="1" applyBorder="1" applyAlignment="1" applyProtection="1">
      <alignment vertical="center" wrapText="1"/>
      <protection locked="0"/>
    </xf>
    <xf numFmtId="0" fontId="20" fillId="0" borderId="38" xfId="0" applyFont="1" applyBorder="1" applyAlignment="1" applyProtection="1">
      <alignment horizontal="left" vertical="center" wrapText="1"/>
      <protection locked="0"/>
    </xf>
    <xf numFmtId="0" fontId="12" fillId="0" borderId="0" xfId="0" applyFont="1" applyProtection="1">
      <protection locked="0"/>
    </xf>
    <xf numFmtId="0" fontId="13" fillId="0" borderId="0" xfId="0" applyFont="1" applyProtection="1">
      <protection locked="0"/>
    </xf>
    <xf numFmtId="0" fontId="24" fillId="11" borderId="2" xfId="0" applyFont="1" applyFill="1" applyBorder="1" applyAlignment="1">
      <alignment horizontal="center" vertical="center"/>
    </xf>
    <xf numFmtId="0" fontId="98" fillId="0" borderId="0" xfId="0" applyFont="1" applyAlignment="1" applyProtection="1">
      <alignment horizontal="left"/>
      <protection locked="0"/>
    </xf>
    <xf numFmtId="0" fontId="99" fillId="0" borderId="0" xfId="0" applyFont="1" applyAlignment="1" applyProtection="1">
      <alignment horizontal="left" vertical="center"/>
      <protection locked="0"/>
    </xf>
    <xf numFmtId="0" fontId="61" fillId="0" borderId="26" xfId="5" applyFont="1" applyBorder="1" applyAlignment="1">
      <alignment horizontal="left" vertical="top" wrapText="1"/>
    </xf>
    <xf numFmtId="0" fontId="6" fillId="0" borderId="26" xfId="5" applyBorder="1" applyAlignment="1">
      <alignment horizontal="left" vertical="top" wrapText="1"/>
    </xf>
    <xf numFmtId="0" fontId="6" fillId="0" borderId="0" xfId="5" applyAlignment="1">
      <alignment horizontal="left" vertical="top" wrapText="1"/>
    </xf>
    <xf numFmtId="0" fontId="60" fillId="8" borderId="26" xfId="0" applyFont="1" applyFill="1" applyBorder="1" applyAlignment="1">
      <alignment vertical="top" wrapText="1"/>
    </xf>
    <xf numFmtId="0" fontId="6" fillId="5" borderId="26" xfId="5" applyFill="1" applyBorder="1" applyAlignment="1">
      <alignment vertical="top" wrapText="1"/>
    </xf>
    <xf numFmtId="0" fontId="5" fillId="5" borderId="26" xfId="5" applyFont="1" applyFill="1" applyBorder="1" applyAlignment="1">
      <alignment vertical="top" wrapText="1"/>
    </xf>
    <xf numFmtId="0" fontId="4" fillId="5" borderId="26" xfId="5" applyFont="1" applyFill="1" applyBorder="1" applyAlignment="1">
      <alignment vertical="top" wrapText="1"/>
    </xf>
    <xf numFmtId="0" fontId="65" fillId="5" borderId="26" xfId="5" applyFont="1" applyFill="1" applyBorder="1" applyAlignment="1">
      <alignment vertical="top" wrapText="1"/>
    </xf>
    <xf numFmtId="0" fontId="3" fillId="5" borderId="26" xfId="5" applyFont="1" applyFill="1" applyBorder="1" applyAlignment="1">
      <alignment vertical="top" wrapText="1"/>
    </xf>
    <xf numFmtId="0" fontId="38" fillId="5" borderId="26" xfId="5" applyFont="1" applyFill="1" applyBorder="1" applyAlignment="1">
      <alignment vertical="top" wrapText="1"/>
    </xf>
    <xf numFmtId="0" fontId="66" fillId="5" borderId="26" xfId="0" applyFont="1" applyFill="1" applyBorder="1" applyAlignment="1">
      <alignment vertical="top" wrapText="1"/>
    </xf>
    <xf numFmtId="0" fontId="3" fillId="6" borderId="26" xfId="5" applyFont="1" applyFill="1" applyBorder="1" applyAlignment="1">
      <alignment vertical="top" wrapText="1"/>
    </xf>
    <xf numFmtId="0" fontId="6" fillId="6" borderId="26" xfId="5" applyFill="1" applyBorder="1" applyAlignment="1">
      <alignment vertical="top" wrapText="1"/>
    </xf>
    <xf numFmtId="0" fontId="4" fillId="6" borderId="26" xfId="5" applyFont="1" applyFill="1" applyBorder="1" applyAlignment="1">
      <alignment vertical="top" wrapText="1"/>
    </xf>
    <xf numFmtId="0" fontId="65" fillId="6" borderId="26" xfId="5" applyFont="1" applyFill="1" applyBorder="1" applyAlignment="1">
      <alignment vertical="top" wrapText="1"/>
    </xf>
    <xf numFmtId="0" fontId="66" fillId="9" borderId="26" xfId="5" applyFont="1" applyFill="1" applyBorder="1" applyAlignment="1">
      <alignment vertical="top" wrapText="1"/>
    </xf>
    <xf numFmtId="0" fontId="66" fillId="0" borderId="0" xfId="5" applyFont="1" applyAlignment="1">
      <alignment vertical="top" wrapText="1"/>
    </xf>
    <xf numFmtId="0" fontId="67" fillId="2" borderId="62" xfId="0" applyFont="1" applyFill="1" applyBorder="1" applyAlignment="1" applyProtection="1">
      <alignment vertical="center"/>
      <protection locked="0"/>
    </xf>
    <xf numFmtId="0" fontId="42" fillId="3" borderId="22"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43" fillId="3" borderId="71" xfId="0" applyFont="1" applyFill="1" applyBorder="1" applyAlignment="1" applyProtection="1">
      <alignment vertical="center" wrapText="1"/>
      <protection locked="0"/>
    </xf>
    <xf numFmtId="0" fontId="43" fillId="3" borderId="6" xfId="0" applyFont="1" applyFill="1" applyBorder="1" applyAlignment="1" applyProtection="1">
      <alignment vertical="center" wrapText="1"/>
      <protection locked="0"/>
    </xf>
    <xf numFmtId="0" fontId="67" fillId="0" borderId="0" xfId="0" applyFont="1" applyAlignment="1" applyProtection="1">
      <alignment vertical="center"/>
      <protection locked="0"/>
    </xf>
    <xf numFmtId="0" fontId="43" fillId="0" borderId="0" xfId="0" applyFont="1" applyAlignment="1" applyProtection="1">
      <alignment vertical="center"/>
      <protection locked="0"/>
    </xf>
    <xf numFmtId="0" fontId="79" fillId="10" borderId="0" xfId="0" applyFont="1" applyFill="1" applyAlignment="1" applyProtection="1">
      <alignment horizontal="center"/>
      <protection locked="0"/>
    </xf>
    <xf numFmtId="0" fontId="1" fillId="5" borderId="26" xfId="5" applyFont="1" applyFill="1" applyBorder="1" applyAlignment="1">
      <alignment vertical="top" wrapText="1"/>
    </xf>
    <xf numFmtId="0" fontId="1" fillId="5" borderId="0" xfId="6" applyFont="1" applyFill="1" applyAlignment="1">
      <alignment horizontal="center" vertical="center"/>
    </xf>
    <xf numFmtId="0" fontId="6" fillId="5" borderId="26" xfId="5" applyFill="1" applyBorder="1">
      <alignment vertical="center"/>
    </xf>
    <xf numFmtId="0" fontId="67" fillId="0" borderId="0" xfId="0" applyFont="1" applyAlignment="1" applyProtection="1">
      <alignment horizontal="left" vertical="center"/>
      <protection locked="0"/>
    </xf>
    <xf numFmtId="0" fontId="38" fillId="0" borderId="0" xfId="5" applyFont="1">
      <alignment vertical="center"/>
    </xf>
    <xf numFmtId="0" fontId="38" fillId="0" borderId="0" xfId="5" applyFont="1" applyAlignment="1">
      <alignment vertical="center" wrapText="1"/>
    </xf>
    <xf numFmtId="0" fontId="42" fillId="3" borderId="0" xfId="0" applyFont="1" applyFill="1" applyAlignment="1" applyProtection="1">
      <alignment vertical="center"/>
      <protection locked="0"/>
    </xf>
    <xf numFmtId="0" fontId="43" fillId="3" borderId="0" xfId="1" applyFont="1" applyFill="1" applyProtection="1">
      <alignment vertical="center"/>
      <protection locked="0"/>
    </xf>
    <xf numFmtId="0" fontId="33" fillId="3" borderId="26" xfId="0" applyFont="1" applyFill="1" applyBorder="1" applyAlignment="1">
      <alignment horizontal="center" vertical="center" wrapText="1"/>
    </xf>
    <xf numFmtId="0" fontId="33" fillId="3" borderId="26" xfId="0" applyFont="1" applyFill="1" applyBorder="1" applyAlignment="1">
      <alignment horizontal="center" vertical="center"/>
    </xf>
    <xf numFmtId="0" fontId="54" fillId="0" borderId="26" xfId="0" applyFont="1" applyBorder="1" applyAlignment="1">
      <alignment horizontal="center" vertical="center"/>
    </xf>
    <xf numFmtId="0" fontId="54" fillId="0" borderId="26" xfId="0" applyFont="1" applyBorder="1" applyAlignment="1">
      <alignment horizontal="center" vertical="center" wrapText="1"/>
    </xf>
    <xf numFmtId="0" fontId="53" fillId="0" borderId="69" xfId="0" applyFont="1" applyBorder="1" applyAlignment="1">
      <alignment horizontal="center" vertical="center"/>
    </xf>
    <xf numFmtId="0" fontId="53" fillId="12" borderId="26" xfId="0" applyFont="1" applyFill="1" applyBorder="1" applyAlignment="1">
      <alignment horizontal="center" vertical="center"/>
    </xf>
    <xf numFmtId="0" fontId="33" fillId="12" borderId="26" xfId="0" applyFont="1" applyFill="1" applyBorder="1" applyAlignment="1">
      <alignment horizontal="center" vertical="center" wrapText="1"/>
    </xf>
    <xf numFmtId="0" fontId="32" fillId="0" borderId="0" xfId="0" applyFont="1" applyAlignment="1" applyProtection="1">
      <alignment horizontal="left" vertical="center"/>
      <protection locked="0"/>
    </xf>
    <xf numFmtId="0" fontId="29" fillId="0" borderId="5"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62" xfId="0" applyFont="1" applyBorder="1" applyAlignment="1">
      <alignment horizontal="left" vertical="center" wrapText="1"/>
    </xf>
    <xf numFmtId="0" fontId="29" fillId="0" borderId="10"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9" fillId="0" borderId="5" xfId="0" applyFont="1" applyBorder="1" applyAlignment="1">
      <alignment horizontal="left" vertical="top" wrapText="1"/>
    </xf>
    <xf numFmtId="0" fontId="29" fillId="0" borderId="15" xfId="0" applyFont="1" applyBorder="1" applyAlignment="1">
      <alignment horizontal="left" vertical="top" wrapText="1"/>
    </xf>
    <xf numFmtId="0" fontId="29" fillId="0" borderId="16" xfId="0" applyFont="1" applyBorder="1" applyAlignment="1">
      <alignment horizontal="left" vertical="top" wrapText="1"/>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29" fillId="0" borderId="62" xfId="0" applyFont="1" applyBorder="1" applyAlignment="1">
      <alignment horizontal="left" vertical="top" wrapText="1"/>
    </xf>
    <xf numFmtId="0" fontId="29" fillId="0" borderId="10" xfId="0" applyFont="1" applyBorder="1" applyAlignment="1">
      <alignment horizontal="left" vertical="top" wrapText="1"/>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0" fontId="24" fillId="5" borderId="1"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3" fillId="9" borderId="26" xfId="5" applyFont="1" applyFill="1" applyBorder="1" applyAlignment="1">
      <alignment horizontal="left" vertical="center"/>
    </xf>
    <xf numFmtId="0" fontId="3" fillId="9" borderId="27" xfId="5" applyFont="1" applyFill="1" applyBorder="1" applyAlignment="1">
      <alignment horizontal="left" vertical="center"/>
    </xf>
    <xf numFmtId="0" fontId="3" fillId="9" borderId="9" xfId="5" applyFont="1" applyFill="1" applyBorder="1" applyAlignment="1">
      <alignment horizontal="left" vertical="center"/>
    </xf>
    <xf numFmtId="0" fontId="3" fillId="9" borderId="28" xfId="5" applyFont="1" applyFill="1" applyBorder="1" applyAlignment="1">
      <alignment horizontal="left" vertical="center"/>
    </xf>
    <xf numFmtId="0" fontId="3" fillId="6" borderId="26" xfId="5" applyFont="1" applyFill="1" applyBorder="1" applyAlignment="1">
      <alignment horizontal="left" vertical="center"/>
    </xf>
    <xf numFmtId="0" fontId="6" fillId="0" borderId="0" xfId="5" applyAlignment="1">
      <alignment horizontal="center" vertical="center"/>
    </xf>
    <xf numFmtId="0" fontId="3" fillId="5" borderId="26" xfId="5" applyFont="1" applyFill="1" applyBorder="1" applyAlignment="1">
      <alignment horizontal="left" vertical="center"/>
    </xf>
    <xf numFmtId="0" fontId="6" fillId="5" borderId="26" xfId="5" applyFill="1" applyBorder="1" applyAlignment="1">
      <alignment horizontal="left" vertical="center"/>
    </xf>
    <xf numFmtId="0" fontId="2" fillId="5" borderId="26" xfId="5" applyFont="1" applyFill="1" applyBorder="1" applyAlignment="1">
      <alignment horizontal="left" vertical="center"/>
    </xf>
    <xf numFmtId="0" fontId="5" fillId="5" borderId="26" xfId="5" applyFont="1" applyFill="1" applyBorder="1" applyAlignment="1">
      <alignment horizontal="left" vertical="center"/>
    </xf>
    <xf numFmtId="0" fontId="3" fillId="5" borderId="27" xfId="5" applyFont="1" applyFill="1" applyBorder="1" applyAlignment="1">
      <alignment horizontal="left" vertical="center"/>
    </xf>
    <xf numFmtId="0" fontId="3" fillId="5" borderId="9" xfId="5" applyFont="1" applyFill="1" applyBorder="1" applyAlignment="1">
      <alignment horizontal="left" vertical="center"/>
    </xf>
    <xf numFmtId="0" fontId="3" fillId="5" borderId="28" xfId="5" applyFont="1" applyFill="1" applyBorder="1" applyAlignment="1">
      <alignment horizontal="left" vertical="center"/>
    </xf>
    <xf numFmtId="0" fontId="6" fillId="8" borderId="26" xfId="5" applyFill="1" applyBorder="1" applyAlignment="1">
      <alignment horizontal="left" vertical="center"/>
    </xf>
    <xf numFmtId="0" fontId="3" fillId="5" borderId="27" xfId="5" applyFont="1" applyFill="1" applyBorder="1" applyAlignment="1">
      <alignment horizontal="left" vertical="center" wrapText="1"/>
    </xf>
    <xf numFmtId="0" fontId="3" fillId="5" borderId="9" xfId="5" applyFont="1" applyFill="1" applyBorder="1" applyAlignment="1">
      <alignment horizontal="left" vertical="center" wrapText="1"/>
    </xf>
    <xf numFmtId="0" fontId="3" fillId="5" borderId="28" xfId="5" applyFont="1" applyFill="1" applyBorder="1" applyAlignment="1">
      <alignment horizontal="left" vertical="center" wrapText="1"/>
    </xf>
    <xf numFmtId="0" fontId="32" fillId="0" borderId="21"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48" fillId="0" borderId="0" xfId="0" applyFont="1" applyAlignment="1">
      <alignment horizontal="left" vertical="center"/>
    </xf>
    <xf numFmtId="0" fontId="30" fillId="0" borderId="13" xfId="0" applyFont="1" applyBorder="1" applyAlignment="1">
      <alignment horizontal="left" vertical="center" wrapText="1"/>
    </xf>
    <xf numFmtId="0" fontId="29" fillId="3" borderId="18" xfId="0" applyFont="1" applyFill="1" applyBorder="1" applyAlignment="1">
      <alignment horizontal="center" vertical="center"/>
    </xf>
    <xf numFmtId="0" fontId="29" fillId="3" borderId="25" xfId="0" applyFont="1" applyFill="1" applyBorder="1" applyAlignment="1">
      <alignment horizontal="center" vertical="center"/>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43" fillId="3" borderId="21" xfId="0" applyFont="1" applyFill="1" applyBorder="1" applyAlignment="1" applyProtection="1">
      <alignment horizontal="center" vertical="center" wrapText="1"/>
      <protection locked="0"/>
    </xf>
    <xf numFmtId="0" fontId="43" fillId="3" borderId="23" xfId="0" applyFont="1" applyFill="1" applyBorder="1" applyAlignment="1" applyProtection="1">
      <alignment horizontal="center" vertical="center" wrapText="1"/>
      <protection locked="0"/>
    </xf>
    <xf numFmtId="0" fontId="43" fillId="3" borderId="6" xfId="0" applyFont="1" applyFill="1" applyBorder="1" applyAlignment="1" applyProtection="1">
      <alignment horizontal="center" vertical="center" wrapText="1"/>
      <protection locked="0"/>
    </xf>
    <xf numFmtId="0" fontId="43" fillId="3" borderId="7" xfId="0" applyFont="1" applyFill="1" applyBorder="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0" fontId="43" fillId="3" borderId="17" xfId="0" applyFont="1" applyFill="1" applyBorder="1" applyAlignment="1" applyProtection="1">
      <alignment horizontal="center" vertical="center" wrapText="1"/>
      <protection locked="0"/>
    </xf>
    <xf numFmtId="0" fontId="43" fillId="3" borderId="18" xfId="0" applyFont="1" applyFill="1" applyBorder="1" applyAlignment="1" applyProtection="1">
      <alignment horizontal="center" vertical="center" wrapText="1"/>
      <protection locked="0"/>
    </xf>
    <xf numFmtId="0" fontId="67" fillId="0" borderId="19"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43" fillId="3" borderId="44" xfId="0" applyFont="1" applyFill="1" applyBorder="1" applyAlignment="1" applyProtection="1">
      <alignment horizontal="center" vertical="center" wrapText="1"/>
      <protection locked="0"/>
    </xf>
    <xf numFmtId="0" fontId="43" fillId="3" borderId="3" xfId="0" applyFont="1" applyFill="1" applyBorder="1" applyAlignment="1" applyProtection="1">
      <alignment horizontal="center" vertical="center" wrapText="1"/>
      <protection locked="0"/>
    </xf>
    <xf numFmtId="0" fontId="43" fillId="3" borderId="4" xfId="0" applyFont="1" applyFill="1" applyBorder="1" applyAlignment="1" applyProtection="1">
      <alignment horizontal="center" vertical="center" wrapText="1"/>
      <protection locked="0"/>
    </xf>
    <xf numFmtId="0" fontId="68" fillId="0" borderId="59" xfId="0" applyFont="1" applyBorder="1" applyAlignment="1" applyProtection="1">
      <alignment horizontal="center" vertical="center"/>
      <protection locked="0"/>
    </xf>
    <xf numFmtId="0" fontId="68" fillId="0" borderId="13" xfId="0" applyFont="1" applyBorder="1" applyAlignment="1" applyProtection="1">
      <alignment horizontal="center" vertical="center"/>
      <protection locked="0"/>
    </xf>
    <xf numFmtId="0" fontId="68" fillId="0" borderId="14" xfId="0" applyFont="1" applyBorder="1" applyAlignment="1" applyProtection="1">
      <alignment horizontal="center" vertical="center"/>
      <protection locked="0"/>
    </xf>
    <xf numFmtId="0" fontId="67" fillId="0" borderId="44"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8" fillId="0" borderId="20" xfId="0" applyFont="1" applyBorder="1" applyAlignment="1" applyProtection="1">
      <alignment horizontal="left" vertical="center" wrapText="1"/>
      <protection locked="0"/>
    </xf>
    <xf numFmtId="0" fontId="68" fillId="0" borderId="24" xfId="0" applyFont="1" applyBorder="1" applyAlignment="1" applyProtection="1">
      <alignment horizontal="left" vertical="center" wrapText="1"/>
      <protection locked="0"/>
    </xf>
    <xf numFmtId="0" fontId="43" fillId="3" borderId="5" xfId="0" applyFont="1" applyFill="1" applyBorder="1" applyAlignment="1" applyProtection="1">
      <alignment horizontal="center" vertical="center" wrapText="1"/>
      <protection locked="0"/>
    </xf>
    <xf numFmtId="0" fontId="43" fillId="3" borderId="16" xfId="0" applyFont="1" applyFill="1" applyBorder="1" applyAlignment="1" applyProtection="1">
      <alignment horizontal="center" vertical="center" wrapText="1"/>
      <protection locked="0"/>
    </xf>
    <xf numFmtId="0" fontId="43" fillId="3" borderId="10" xfId="0" applyFont="1" applyFill="1" applyBorder="1" applyAlignment="1" applyProtection="1">
      <alignment horizontal="center" vertical="center" wrapText="1"/>
      <protection locked="0"/>
    </xf>
    <xf numFmtId="0" fontId="43" fillId="3" borderId="14" xfId="0" applyFont="1" applyFill="1" applyBorder="1" applyAlignment="1" applyProtection="1">
      <alignment horizontal="center" vertical="center" wrapText="1"/>
      <protection locked="0"/>
    </xf>
    <xf numFmtId="0" fontId="67" fillId="2" borderId="20" xfId="0" applyFont="1" applyFill="1" applyBorder="1" applyAlignment="1" applyProtection="1">
      <alignment horizontal="center" vertical="center"/>
      <protection locked="0"/>
    </xf>
    <xf numFmtId="0" fontId="67" fillId="2" borderId="44" xfId="0" applyFont="1" applyFill="1" applyBorder="1" applyAlignment="1" applyProtection="1">
      <alignment horizontal="center" vertical="center"/>
      <protection locked="0"/>
    </xf>
    <xf numFmtId="0" fontId="67" fillId="2" borderId="43" xfId="0" applyFont="1" applyFill="1" applyBorder="1" applyAlignment="1" applyProtection="1">
      <alignment horizontal="center" vertical="center"/>
      <protection locked="0"/>
    </xf>
    <xf numFmtId="0" fontId="67" fillId="0" borderId="20" xfId="0" applyFont="1" applyBorder="1" applyAlignment="1" applyProtection="1">
      <alignment horizontal="center" vertical="center" wrapText="1"/>
      <protection locked="0"/>
    </xf>
    <xf numFmtId="0" fontId="69" fillId="2" borderId="58" xfId="0" applyFont="1" applyFill="1" applyBorder="1" applyAlignment="1" applyProtection="1">
      <alignment horizontal="center" vertical="center"/>
      <protection locked="0"/>
    </xf>
    <xf numFmtId="0" fontId="69" fillId="2" borderId="42" xfId="0" applyFont="1" applyFill="1" applyBorder="1" applyAlignment="1" applyProtection="1">
      <alignment horizontal="center" vertical="center"/>
      <protection locked="0"/>
    </xf>
    <xf numFmtId="0" fontId="69" fillId="2" borderId="21" xfId="0" applyFont="1" applyFill="1" applyBorder="1" applyAlignment="1" applyProtection="1">
      <alignment horizontal="center" vertical="center" wrapText="1"/>
      <protection locked="0"/>
    </xf>
    <xf numFmtId="0" fontId="69" fillId="2" borderId="21" xfId="0" applyFont="1" applyFill="1" applyBorder="1" applyAlignment="1" applyProtection="1">
      <alignment horizontal="center" vertical="center"/>
      <protection locked="0"/>
    </xf>
    <xf numFmtId="0" fontId="43" fillId="3" borderId="58" xfId="0" applyFont="1" applyFill="1" applyBorder="1" applyAlignment="1" applyProtection="1">
      <alignment horizontal="center" vertical="center" wrapText="1"/>
      <protection locked="0"/>
    </xf>
    <xf numFmtId="0" fontId="43" fillId="3" borderId="42" xfId="0" applyFont="1" applyFill="1" applyBorder="1" applyAlignment="1" applyProtection="1">
      <alignment horizontal="center" vertical="center" wrapText="1"/>
      <protection locked="0"/>
    </xf>
    <xf numFmtId="0" fontId="67" fillId="2" borderId="19" xfId="0" applyFont="1" applyFill="1" applyBorder="1" applyAlignment="1" applyProtection="1">
      <alignment horizontal="center" vertical="center"/>
      <protection locked="0"/>
    </xf>
    <xf numFmtId="0" fontId="43" fillId="3" borderId="36" xfId="0" applyFont="1" applyFill="1" applyBorder="1" applyAlignment="1" applyProtection="1">
      <alignment horizontal="center" vertical="center" wrapText="1"/>
      <protection locked="0"/>
    </xf>
    <xf numFmtId="0" fontId="45" fillId="3" borderId="17" xfId="1" applyFont="1" applyFill="1" applyBorder="1" applyAlignment="1" applyProtection="1">
      <alignment horizontal="center" vertical="center"/>
      <protection locked="0"/>
    </xf>
    <xf numFmtId="0" fontId="45" fillId="3" borderId="25" xfId="1" applyFont="1" applyFill="1" applyBorder="1" applyAlignment="1" applyProtection="1">
      <alignment horizontal="center" vertical="center"/>
      <protection locked="0"/>
    </xf>
    <xf numFmtId="0" fontId="43" fillId="3" borderId="37" xfId="0" applyFont="1" applyFill="1" applyBorder="1" applyAlignment="1" applyProtection="1">
      <alignment horizontal="center" vertical="center" wrapText="1"/>
      <protection locked="0"/>
    </xf>
    <xf numFmtId="0" fontId="43" fillId="3" borderId="39" xfId="0"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protection locked="0"/>
    </xf>
    <xf numFmtId="0" fontId="67" fillId="2" borderId="13" xfId="0" applyFont="1" applyFill="1" applyBorder="1" applyAlignment="1" applyProtection="1">
      <alignment horizontal="center" vertical="center"/>
      <protection locked="0"/>
    </xf>
    <xf numFmtId="0" fontId="43" fillId="3" borderId="25" xfId="0" applyFont="1" applyFill="1" applyBorder="1" applyAlignment="1" applyProtection="1">
      <alignment horizontal="center" vertical="center" wrapText="1"/>
      <protection locked="0"/>
    </xf>
    <xf numFmtId="0" fontId="69" fillId="0" borderId="38" xfId="0" applyFont="1" applyBorder="1" applyAlignment="1" applyProtection="1">
      <alignment horizontal="left" vertical="center" wrapText="1"/>
      <protection locked="0"/>
    </xf>
    <xf numFmtId="0" fontId="69" fillId="0" borderId="39" xfId="0" applyFont="1" applyBorder="1" applyAlignment="1" applyProtection="1">
      <alignment horizontal="left" vertical="center" wrapText="1"/>
      <protection locked="0"/>
    </xf>
    <xf numFmtId="0" fontId="69" fillId="2" borderId="21" xfId="0" applyFont="1" applyFill="1" applyBorder="1" applyAlignment="1" applyProtection="1">
      <alignment horizontal="left" vertical="center" wrapText="1"/>
      <protection locked="0"/>
    </xf>
    <xf numFmtId="0" fontId="69" fillId="2" borderId="23" xfId="0" applyFont="1" applyFill="1" applyBorder="1" applyAlignment="1" applyProtection="1">
      <alignment horizontal="left" vertical="center" wrapText="1"/>
      <protection locked="0"/>
    </xf>
    <xf numFmtId="0" fontId="43" fillId="3" borderId="43" xfId="0" applyFont="1" applyFill="1" applyBorder="1" applyAlignment="1" applyProtection="1">
      <alignment horizontal="center" vertical="center" wrapText="1"/>
      <protection locked="0"/>
    </xf>
    <xf numFmtId="0" fontId="69" fillId="0" borderId="30" xfId="0" applyFont="1" applyBorder="1" applyAlignment="1" applyProtection="1">
      <alignment horizontal="center" vertical="center" wrapText="1"/>
      <protection locked="0"/>
    </xf>
    <xf numFmtId="0" fontId="69" fillId="0" borderId="31" xfId="0" applyFont="1" applyBorder="1" applyAlignment="1" applyProtection="1">
      <alignment horizontal="center" vertical="center" wrapText="1"/>
      <protection locked="0"/>
    </xf>
    <xf numFmtId="0" fontId="69" fillId="2" borderId="58" xfId="0" applyFont="1" applyFill="1" applyBorder="1" applyAlignment="1" applyProtection="1">
      <alignment horizontal="center" vertical="center" wrapText="1"/>
      <protection locked="0"/>
    </xf>
    <xf numFmtId="0" fontId="69" fillId="2" borderId="42" xfId="0" applyFont="1" applyFill="1" applyBorder="1" applyAlignment="1" applyProtection="1">
      <alignment horizontal="center" vertical="center" wrapText="1"/>
      <protection locked="0"/>
    </xf>
    <xf numFmtId="0" fontId="69" fillId="0" borderId="38" xfId="0" applyFont="1" applyBorder="1" applyAlignment="1" applyProtection="1">
      <alignment horizontal="center" vertical="center" wrapText="1"/>
      <protection locked="0"/>
    </xf>
    <xf numFmtId="0" fontId="43" fillId="3" borderId="72" xfId="0" applyFont="1" applyFill="1" applyBorder="1" applyAlignment="1" applyProtection="1">
      <alignment horizontal="center" vertical="center" wrapText="1"/>
      <protection locked="0"/>
    </xf>
    <xf numFmtId="0" fontId="43" fillId="3" borderId="8" xfId="0" applyFont="1" applyFill="1" applyBorder="1" applyAlignment="1" applyProtection="1">
      <alignment horizontal="center" vertical="center" wrapText="1"/>
      <protection locked="0"/>
    </xf>
    <xf numFmtId="0" fontId="43" fillId="3" borderId="70" xfId="0" applyFont="1" applyFill="1" applyBorder="1" applyAlignment="1" applyProtection="1">
      <alignment horizontal="center" vertical="center" wrapText="1"/>
      <protection locked="0"/>
    </xf>
    <xf numFmtId="0" fontId="43" fillId="3" borderId="73" xfId="0" applyFont="1" applyFill="1" applyBorder="1" applyAlignment="1" applyProtection="1">
      <alignment horizontal="center" vertical="center" wrapText="1"/>
      <protection locked="0"/>
    </xf>
    <xf numFmtId="0" fontId="67" fillId="11" borderId="10" xfId="0" applyFont="1" applyFill="1" applyBorder="1" applyAlignment="1">
      <alignment horizontal="center" vertical="center"/>
    </xf>
    <xf numFmtId="0" fontId="67" fillId="11" borderId="73" xfId="0" applyFont="1" applyFill="1" applyBorder="1" applyAlignment="1">
      <alignment horizontal="center" vertical="center"/>
    </xf>
    <xf numFmtId="0" fontId="49" fillId="0" borderId="0" xfId="0" applyFont="1" applyAlignment="1" applyProtection="1">
      <alignment horizontal="left" vertical="center"/>
      <protection locked="0"/>
    </xf>
    <xf numFmtId="0" fontId="43" fillId="3" borderId="20" xfId="0" applyFont="1" applyFill="1" applyBorder="1" applyAlignment="1" applyProtection="1">
      <alignment horizontal="center" vertical="center" wrapText="1"/>
      <protection locked="0"/>
    </xf>
    <xf numFmtId="0" fontId="43" fillId="3" borderId="24" xfId="0" applyFont="1" applyFill="1" applyBorder="1" applyAlignment="1" applyProtection="1">
      <alignment horizontal="center" vertical="center" wrapText="1"/>
      <protection locked="0"/>
    </xf>
    <xf numFmtId="0" fontId="67" fillId="0" borderId="19" xfId="1" applyFont="1" applyBorder="1" applyAlignment="1" applyProtection="1">
      <alignment horizontal="center" vertical="center"/>
      <protection locked="0"/>
    </xf>
    <xf numFmtId="0" fontId="67" fillId="0" borderId="20" xfId="1" applyFont="1" applyBorder="1" applyAlignment="1" applyProtection="1">
      <alignment horizontal="center" vertical="center"/>
      <protection locked="0"/>
    </xf>
    <xf numFmtId="0" fontId="43" fillId="3" borderId="52" xfId="0" applyFont="1" applyFill="1" applyBorder="1" applyAlignment="1" applyProtection="1">
      <alignment horizontal="center" vertical="center"/>
      <protection locked="0"/>
    </xf>
    <xf numFmtId="0" fontId="43" fillId="3" borderId="32" xfId="0" applyFont="1" applyFill="1" applyBorder="1" applyAlignment="1" applyProtection="1">
      <alignment horizontal="center" vertical="center"/>
      <protection locked="0"/>
    </xf>
    <xf numFmtId="0" fontId="43" fillId="3" borderId="33" xfId="0" applyFont="1" applyFill="1" applyBorder="1" applyAlignment="1" applyProtection="1">
      <alignment horizontal="center" vertical="center"/>
      <protection locked="0"/>
    </xf>
    <xf numFmtId="0" fontId="43" fillId="3" borderId="34" xfId="0" applyFont="1" applyFill="1" applyBorder="1" applyAlignment="1" applyProtection="1">
      <alignment horizontal="center" vertical="center"/>
      <protection locked="0"/>
    </xf>
    <xf numFmtId="0" fontId="43" fillId="3" borderId="26" xfId="0" applyFont="1" applyFill="1" applyBorder="1" applyAlignment="1" applyProtection="1">
      <alignment horizontal="center" vertical="center"/>
      <protection locked="0"/>
    </xf>
    <xf numFmtId="0" fontId="43" fillId="3" borderId="35" xfId="0" applyFont="1" applyFill="1" applyBorder="1" applyAlignment="1" applyProtection="1">
      <alignment horizontal="center" vertical="center"/>
      <protection locked="0"/>
    </xf>
    <xf numFmtId="0" fontId="67" fillId="0" borderId="44" xfId="1" applyFont="1" applyBorder="1" applyAlignment="1" applyProtection="1">
      <alignment horizontal="center" vertical="center"/>
      <protection locked="0"/>
    </xf>
    <xf numFmtId="0" fontId="67" fillId="0" borderId="43" xfId="1" applyFont="1" applyBorder="1" applyAlignment="1" applyProtection="1">
      <alignment horizontal="center" vertical="center"/>
      <protection locked="0"/>
    </xf>
    <xf numFmtId="0" fontId="43" fillId="3" borderId="1" xfId="0" applyFont="1" applyFill="1" applyBorder="1" applyAlignment="1" applyProtection="1">
      <alignment horizontal="center" vertical="center" wrapText="1"/>
      <protection locked="0"/>
    </xf>
    <xf numFmtId="0" fontId="67" fillId="2" borderId="10" xfId="0" applyFont="1" applyFill="1" applyBorder="1" applyAlignment="1" applyProtection="1">
      <alignment horizontal="center" vertical="center"/>
      <protection locked="0"/>
    </xf>
    <xf numFmtId="0" fontId="67" fillId="2" borderId="14" xfId="0" applyFont="1" applyFill="1" applyBorder="1" applyAlignment="1" applyProtection="1">
      <alignment horizontal="center" vertical="center"/>
      <protection locked="0"/>
    </xf>
    <xf numFmtId="0" fontId="69" fillId="0" borderId="29" xfId="0" applyFont="1" applyBorder="1" applyAlignment="1" applyProtection="1">
      <alignment horizontal="center" vertical="center" wrapText="1"/>
      <protection locked="0"/>
    </xf>
    <xf numFmtId="0" fontId="69" fillId="2" borderId="11" xfId="0" applyFont="1" applyFill="1" applyBorder="1" applyAlignment="1" applyProtection="1">
      <alignment horizontal="center" vertical="center" wrapText="1"/>
      <protection locked="0"/>
    </xf>
    <xf numFmtId="0" fontId="43" fillId="3" borderId="15" xfId="0" applyFont="1" applyFill="1" applyBorder="1" applyAlignment="1" applyProtection="1">
      <alignment horizontal="center" vertical="center" wrapText="1"/>
      <protection locked="0"/>
    </xf>
    <xf numFmtId="0" fontId="43" fillId="3" borderId="13" xfId="0" applyFont="1" applyFill="1" applyBorder="1" applyAlignment="1" applyProtection="1">
      <alignment horizontal="center" vertical="center" wrapText="1"/>
      <protection locked="0"/>
    </xf>
    <xf numFmtId="0" fontId="67" fillId="2" borderId="1" xfId="0" applyFont="1" applyFill="1" applyBorder="1" applyAlignment="1" applyProtection="1">
      <alignment horizontal="center" vertical="center"/>
      <protection locked="0"/>
    </xf>
    <xf numFmtId="0" fontId="67" fillId="0" borderId="1" xfId="0" applyFont="1" applyBorder="1" applyAlignment="1" applyProtection="1">
      <alignment horizontal="center" vertical="center" wrapText="1"/>
      <protection locked="0"/>
    </xf>
    <xf numFmtId="0" fontId="67" fillId="0" borderId="4" xfId="0" applyFont="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14" xfId="0" applyFont="1" applyBorder="1" applyAlignment="1" applyProtection="1">
      <alignment horizontal="center" vertical="center" wrapText="1"/>
      <protection locked="0"/>
    </xf>
    <xf numFmtId="0" fontId="67" fillId="2" borderId="17" xfId="0" applyFont="1" applyFill="1" applyBorder="1" applyAlignment="1" applyProtection="1">
      <alignment horizontal="center" vertical="center" wrapText="1"/>
      <protection locked="0"/>
    </xf>
    <xf numFmtId="0" fontId="67" fillId="2" borderId="25" xfId="0" applyFont="1" applyFill="1" applyBorder="1" applyAlignment="1" applyProtection="1">
      <alignment horizontal="center" vertical="center" wrapText="1"/>
      <protection locked="0"/>
    </xf>
    <xf numFmtId="0" fontId="46" fillId="3" borderId="18" xfId="0" applyFont="1" applyFill="1" applyBorder="1" applyAlignment="1" applyProtection="1">
      <alignment horizontal="center" vertical="center" wrapText="1"/>
      <protection locked="0"/>
    </xf>
    <xf numFmtId="0" fontId="68" fillId="2" borderId="20" xfId="0" applyFont="1" applyFill="1" applyBorder="1" applyAlignment="1" applyProtection="1">
      <alignment horizontal="center" vertical="center" wrapText="1"/>
      <protection locked="0"/>
    </xf>
    <xf numFmtId="0" fontId="46" fillId="3" borderId="83" xfId="0" applyFont="1" applyFill="1" applyBorder="1" applyAlignment="1" applyProtection="1">
      <alignment horizontal="left" vertical="top" wrapText="1"/>
      <protection locked="0"/>
    </xf>
    <xf numFmtId="0" fontId="46" fillId="3" borderId="84" xfId="0" applyFont="1" applyFill="1" applyBorder="1" applyAlignment="1" applyProtection="1">
      <alignment horizontal="left" vertical="top" wrapText="1"/>
      <protection locked="0"/>
    </xf>
    <xf numFmtId="0" fontId="46" fillId="3" borderId="64" xfId="0" applyFont="1" applyFill="1" applyBorder="1" applyAlignment="1" applyProtection="1">
      <alignment horizontal="left" vertical="top" wrapText="1"/>
      <protection locked="0"/>
    </xf>
    <xf numFmtId="0" fontId="43" fillId="3" borderId="52" xfId="0" applyFont="1" applyFill="1" applyBorder="1" applyAlignment="1" applyProtection="1">
      <alignment horizontal="center" vertical="center" wrapText="1"/>
      <protection locked="0"/>
    </xf>
    <xf numFmtId="0" fontId="43" fillId="3" borderId="32" xfId="0" applyFont="1" applyFill="1" applyBorder="1" applyAlignment="1" applyProtection="1">
      <alignment horizontal="center" vertical="center" wrapText="1"/>
      <protection locked="0"/>
    </xf>
    <xf numFmtId="0" fontId="43" fillId="3" borderId="33" xfId="0" applyFont="1" applyFill="1" applyBorder="1" applyAlignment="1" applyProtection="1">
      <alignment horizontal="center" vertical="center" wrapText="1"/>
      <protection locked="0"/>
    </xf>
    <xf numFmtId="0" fontId="45" fillId="3" borderId="58" xfId="1" applyFont="1" applyFill="1" applyBorder="1" applyAlignment="1" applyProtection="1">
      <alignment horizontal="center" vertical="center"/>
      <protection locked="0"/>
    </xf>
    <xf numFmtId="0" fontId="45" fillId="3" borderId="11" xfId="1" applyFont="1" applyFill="1" applyBorder="1" applyAlignment="1" applyProtection="1">
      <alignment horizontal="center" vertical="center"/>
      <protection locked="0"/>
    </xf>
    <xf numFmtId="0" fontId="45" fillId="3" borderId="12" xfId="1" applyFont="1" applyFill="1" applyBorder="1" applyAlignment="1" applyProtection="1">
      <alignment horizontal="center" vertical="center"/>
      <protection locked="0"/>
    </xf>
    <xf numFmtId="0" fontId="68" fillId="2" borderId="44" xfId="0" applyFont="1" applyFill="1" applyBorder="1" applyAlignment="1" applyProtection="1">
      <alignment horizontal="center" vertical="center"/>
      <protection locked="0"/>
    </xf>
    <xf numFmtId="0" fontId="68" fillId="2" borderId="3" xfId="0" applyFont="1" applyFill="1" applyBorder="1" applyAlignment="1" applyProtection="1">
      <alignment horizontal="center" vertical="center"/>
      <protection locked="0"/>
    </xf>
    <xf numFmtId="0" fontId="68" fillId="2" borderId="4" xfId="0" applyFont="1" applyFill="1" applyBorder="1" applyAlignment="1" applyProtection="1">
      <alignment horizontal="center" vertical="center"/>
      <protection locked="0"/>
    </xf>
    <xf numFmtId="0" fontId="67" fillId="0" borderId="24" xfId="0" applyFont="1" applyBorder="1" applyAlignment="1" applyProtection="1">
      <alignment horizontal="center" vertical="center" wrapText="1"/>
      <protection locked="0"/>
    </xf>
    <xf numFmtId="0" fontId="44" fillId="3" borderId="15" xfId="0" applyFont="1" applyFill="1" applyBorder="1" applyAlignment="1" applyProtection="1">
      <alignment horizontal="center" vertical="center"/>
      <protection locked="0"/>
    </xf>
    <xf numFmtId="0" fontId="44" fillId="3" borderId="16" xfId="0" applyFont="1" applyFill="1" applyBorder="1" applyAlignment="1" applyProtection="1">
      <alignment horizontal="center" vertical="center"/>
      <protection locked="0"/>
    </xf>
    <xf numFmtId="0" fontId="67" fillId="11" borderId="10" xfId="0" applyFont="1" applyFill="1" applyBorder="1" applyAlignment="1">
      <alignment horizontal="center" vertical="center" wrapText="1"/>
    </xf>
    <xf numFmtId="0" fontId="67" fillId="11" borderId="13" xfId="0" applyFont="1" applyFill="1" applyBorder="1" applyAlignment="1">
      <alignment horizontal="center" vertical="center" wrapText="1"/>
    </xf>
    <xf numFmtId="0" fontId="43" fillId="3" borderId="77" xfId="0" applyFont="1" applyFill="1" applyBorder="1" applyAlignment="1" applyProtection="1">
      <alignment horizontal="left" vertical="top" wrapText="1"/>
      <protection locked="0"/>
    </xf>
    <xf numFmtId="0" fontId="43" fillId="3" borderId="78" xfId="0" applyFont="1" applyFill="1" applyBorder="1" applyAlignment="1" applyProtection="1">
      <alignment horizontal="left" vertical="top" wrapText="1"/>
      <protection locked="0"/>
    </xf>
    <xf numFmtId="0" fontId="43" fillId="3" borderId="79" xfId="0" applyFont="1" applyFill="1" applyBorder="1" applyAlignment="1" applyProtection="1">
      <alignment horizontal="left" vertical="top" wrapText="1"/>
      <protection locked="0"/>
    </xf>
    <xf numFmtId="0" fontId="46" fillId="3" borderId="85" xfId="0" applyFont="1" applyFill="1" applyBorder="1" applyAlignment="1" applyProtection="1">
      <alignment horizontal="left" vertical="top" wrapText="1"/>
      <protection locked="0"/>
    </xf>
    <xf numFmtId="0" fontId="46" fillId="3" borderId="81" xfId="0" applyFont="1" applyFill="1" applyBorder="1" applyAlignment="1" applyProtection="1">
      <alignment horizontal="left" vertical="top" wrapText="1"/>
      <protection locked="0"/>
    </xf>
    <xf numFmtId="0" fontId="46" fillId="3" borderId="82" xfId="0" applyFont="1" applyFill="1" applyBorder="1" applyAlignment="1" applyProtection="1">
      <alignment horizontal="left" vertical="top" wrapText="1"/>
      <protection locked="0"/>
    </xf>
    <xf numFmtId="0" fontId="46" fillId="3" borderId="80" xfId="0" applyFont="1" applyFill="1" applyBorder="1" applyAlignment="1" applyProtection="1">
      <alignment horizontal="left" vertical="top" wrapText="1"/>
      <protection locked="0"/>
    </xf>
    <xf numFmtId="0" fontId="43" fillId="3" borderId="5" xfId="0" applyFont="1" applyFill="1" applyBorder="1" applyAlignment="1" applyProtection="1">
      <alignment horizontal="left" vertical="top" wrapText="1"/>
      <protection locked="0"/>
    </xf>
    <xf numFmtId="0" fontId="43" fillId="3" borderId="15" xfId="0" applyFont="1" applyFill="1" applyBorder="1" applyAlignment="1" applyProtection="1">
      <alignment horizontal="left" vertical="top" wrapText="1"/>
      <protection locked="0"/>
    </xf>
    <xf numFmtId="0" fontId="43" fillId="3" borderId="16" xfId="0" applyFont="1" applyFill="1" applyBorder="1" applyAlignment="1" applyProtection="1">
      <alignment horizontal="left" vertical="top" wrapText="1"/>
      <protection locked="0"/>
    </xf>
    <xf numFmtId="0" fontId="67" fillId="11" borderId="13" xfId="0" applyFont="1" applyFill="1" applyBorder="1" applyAlignment="1">
      <alignment horizontal="center" vertical="center"/>
    </xf>
    <xf numFmtId="0" fontId="30" fillId="0" borderId="0" xfId="0" applyFont="1" applyAlignment="1" applyProtection="1">
      <alignment horizontal="left" vertical="center"/>
      <protection locked="0"/>
    </xf>
    <xf numFmtId="0" fontId="67" fillId="2" borderId="24" xfId="0" applyFont="1" applyFill="1" applyBorder="1" applyAlignment="1" applyProtection="1">
      <alignment horizontal="center" vertical="center"/>
      <protection locked="0"/>
    </xf>
    <xf numFmtId="0" fontId="43" fillId="3" borderId="11" xfId="0" applyFont="1" applyFill="1" applyBorder="1" applyAlignment="1" applyProtection="1">
      <alignment horizontal="center" vertical="center" wrapText="1"/>
      <protection locked="0"/>
    </xf>
    <xf numFmtId="0" fontId="67" fillId="2" borderId="3" xfId="0" applyFont="1" applyFill="1" applyBorder="1" applyAlignment="1" applyProtection="1">
      <alignment horizontal="center" vertical="center"/>
      <protection locked="0"/>
    </xf>
    <xf numFmtId="0" fontId="43" fillId="3" borderId="12" xfId="0" applyFont="1" applyFill="1" applyBorder="1" applyAlignment="1" applyProtection="1">
      <alignment horizontal="center" vertical="center" wrapText="1"/>
      <protection locked="0"/>
    </xf>
    <xf numFmtId="0" fontId="67" fillId="2" borderId="4" xfId="0" applyFont="1" applyFill="1" applyBorder="1" applyAlignment="1" applyProtection="1">
      <alignment horizontal="center" vertical="center"/>
      <protection locked="0"/>
    </xf>
    <xf numFmtId="0" fontId="43" fillId="3" borderId="91" xfId="0" applyFont="1" applyFill="1" applyBorder="1" applyAlignment="1" applyProtection="1">
      <alignment horizontal="center" vertical="center" wrapText="1"/>
      <protection locked="0"/>
    </xf>
    <xf numFmtId="0" fontId="43" fillId="3" borderId="90" xfId="0" applyFont="1" applyFill="1" applyBorder="1" applyAlignment="1" applyProtection="1">
      <alignment horizontal="center" vertical="center" wrapText="1"/>
      <protection locked="0"/>
    </xf>
    <xf numFmtId="0" fontId="100" fillId="3" borderId="65" xfId="0" applyFont="1" applyFill="1" applyBorder="1" applyAlignment="1" applyProtection="1">
      <alignment horizontal="center" vertical="center" wrapText="1"/>
      <protection locked="0"/>
    </xf>
    <xf numFmtId="0" fontId="100" fillId="3" borderId="66" xfId="0" applyFont="1" applyFill="1" applyBorder="1" applyAlignment="1" applyProtection="1">
      <alignment horizontal="center" vertical="center" wrapText="1"/>
      <protection locked="0"/>
    </xf>
    <xf numFmtId="0" fontId="100" fillId="3" borderId="67" xfId="0" applyFont="1" applyFill="1" applyBorder="1" applyAlignment="1" applyProtection="1">
      <alignment horizontal="center" vertical="center" wrapText="1"/>
      <protection locked="0"/>
    </xf>
    <xf numFmtId="0" fontId="43" fillId="3" borderId="64" xfId="0" applyFont="1" applyFill="1" applyBorder="1" applyAlignment="1" applyProtection="1">
      <alignment horizontal="center" vertical="center" wrapText="1"/>
      <protection locked="0"/>
    </xf>
    <xf numFmtId="0" fontId="43" fillId="3" borderId="0" xfId="0" applyFont="1" applyFill="1" applyAlignment="1" applyProtection="1">
      <alignment horizontal="center" vertical="center" wrapText="1"/>
      <protection locked="0"/>
    </xf>
    <xf numFmtId="0" fontId="43" fillId="3" borderId="63" xfId="0" applyFont="1" applyFill="1" applyBorder="1" applyAlignment="1" applyProtection="1">
      <alignment horizontal="center" vertical="center" wrapText="1"/>
      <protection locked="0"/>
    </xf>
    <xf numFmtId="0" fontId="43" fillId="3" borderId="59" xfId="0" applyFont="1" applyFill="1" applyBorder="1" applyAlignment="1" applyProtection="1">
      <alignment horizontal="center" vertical="center" wrapText="1"/>
      <protection locked="0"/>
    </xf>
    <xf numFmtId="0" fontId="43" fillId="3" borderId="51" xfId="0" applyFont="1" applyFill="1" applyBorder="1" applyAlignment="1" applyProtection="1">
      <alignment horizontal="center" vertical="center" wrapText="1"/>
      <protection locked="0"/>
    </xf>
    <xf numFmtId="0" fontId="67" fillId="11" borderId="44" xfId="0" applyFont="1" applyFill="1" applyBorder="1" applyAlignment="1">
      <alignment horizontal="center" vertical="center"/>
    </xf>
    <xf numFmtId="0" fontId="67" fillId="11" borderId="3" xfId="0" applyFont="1" applyFill="1" applyBorder="1" applyAlignment="1">
      <alignment horizontal="center" vertical="center"/>
    </xf>
    <xf numFmtId="0" fontId="67" fillId="11" borderId="43" xfId="0" applyFont="1" applyFill="1" applyBorder="1" applyAlignment="1">
      <alignment horizontal="center" vertical="center"/>
    </xf>
    <xf numFmtId="0" fontId="67" fillId="0" borderId="3" xfId="0" applyFont="1" applyBorder="1" applyAlignment="1" applyProtection="1">
      <alignment horizontal="center" vertical="center"/>
      <protection locked="0"/>
    </xf>
    <xf numFmtId="0" fontId="67" fillId="0" borderId="43" xfId="0" applyFont="1" applyBorder="1" applyAlignment="1" applyProtection="1">
      <alignment horizontal="center" vertical="center"/>
      <protection locked="0"/>
    </xf>
    <xf numFmtId="0" fontId="43" fillId="3" borderId="74" xfId="0" applyFont="1" applyFill="1" applyBorder="1" applyAlignment="1" applyProtection="1">
      <alignment horizontal="center" vertical="center" wrapText="1"/>
      <protection locked="0"/>
    </xf>
    <xf numFmtId="0" fontId="43" fillId="3" borderId="75" xfId="0" applyFont="1" applyFill="1" applyBorder="1" applyAlignment="1" applyProtection="1">
      <alignment horizontal="center" vertical="center" wrapText="1"/>
      <protection locked="0"/>
    </xf>
    <xf numFmtId="0" fontId="43" fillId="3" borderId="76" xfId="0" applyFont="1" applyFill="1" applyBorder="1" applyAlignment="1" applyProtection="1">
      <alignment horizontal="center" vertical="center" wrapText="1"/>
      <protection locked="0"/>
    </xf>
    <xf numFmtId="0" fontId="67" fillId="2" borderId="92" xfId="0" applyFont="1" applyFill="1" applyBorder="1" applyAlignment="1" applyProtection="1">
      <alignment horizontal="center" vertical="center"/>
      <protection locked="0"/>
    </xf>
    <xf numFmtId="0" fontId="43" fillId="3" borderId="48" xfId="0" applyFont="1" applyFill="1" applyBorder="1" applyAlignment="1" applyProtection="1">
      <alignment horizontal="center" vertical="center" wrapText="1"/>
      <protection locked="0"/>
    </xf>
    <xf numFmtId="0" fontId="43" fillId="3" borderId="88" xfId="0" applyFont="1" applyFill="1" applyBorder="1" applyAlignment="1" applyProtection="1">
      <alignment horizontal="center" vertical="center" wrapText="1"/>
      <protection locked="0"/>
    </xf>
    <xf numFmtId="0" fontId="43" fillId="3" borderId="89" xfId="0" applyFont="1" applyFill="1" applyBorder="1" applyAlignment="1" applyProtection="1">
      <alignment horizontal="center" vertical="center" wrapText="1"/>
      <protection locked="0"/>
    </xf>
    <xf numFmtId="0" fontId="43" fillId="3" borderId="55" xfId="0" applyFont="1" applyFill="1" applyBorder="1" applyAlignment="1" applyProtection="1">
      <alignment horizontal="center" vertical="center"/>
      <protection locked="0"/>
    </xf>
    <xf numFmtId="0" fontId="43" fillId="3" borderId="6" xfId="0" applyFont="1" applyFill="1" applyBorder="1" applyAlignment="1" applyProtection="1">
      <alignment horizontal="center" vertical="center"/>
      <protection locked="0"/>
    </xf>
    <xf numFmtId="0" fontId="43" fillId="3" borderId="7" xfId="0" applyFont="1" applyFill="1" applyBorder="1" applyAlignment="1" applyProtection="1">
      <alignment horizontal="center" vertical="center"/>
      <protection locked="0"/>
    </xf>
    <xf numFmtId="0" fontId="43" fillId="3" borderId="41" xfId="0" applyFont="1" applyFill="1" applyBorder="1" applyAlignment="1" applyProtection="1">
      <alignment horizontal="center" vertical="center" wrapText="1"/>
      <protection locked="0"/>
    </xf>
    <xf numFmtId="0" fontId="43" fillId="3" borderId="22" xfId="0" applyFont="1" applyFill="1" applyBorder="1" applyAlignment="1" applyProtection="1">
      <alignment horizontal="center" vertical="center" wrapText="1"/>
      <protection locked="0"/>
    </xf>
    <xf numFmtId="0" fontId="42" fillId="3" borderId="15" xfId="0" applyFont="1" applyFill="1" applyBorder="1" applyAlignment="1" applyProtection="1">
      <alignment horizontal="center" vertical="center" wrapText="1"/>
      <protection locked="0"/>
    </xf>
    <xf numFmtId="0" fontId="42" fillId="3" borderId="64" xfId="0" applyFont="1" applyFill="1" applyBorder="1" applyAlignment="1" applyProtection="1">
      <alignment horizontal="center" vertical="center" wrapText="1"/>
      <protection locked="0"/>
    </xf>
    <xf numFmtId="0" fontId="42" fillId="3" borderId="0" xfId="0" applyFont="1" applyFill="1" applyAlignment="1" applyProtection="1">
      <alignment horizontal="center" vertical="center" wrapText="1"/>
      <protection locked="0"/>
    </xf>
    <xf numFmtId="0" fontId="42" fillId="3" borderId="59" xfId="0" applyFont="1" applyFill="1" applyBorder="1" applyAlignment="1" applyProtection="1">
      <alignment horizontal="center" vertical="center" wrapText="1"/>
      <protection locked="0"/>
    </xf>
    <xf numFmtId="0" fontId="42" fillId="3" borderId="13" xfId="0" applyFont="1" applyFill="1" applyBorder="1" applyAlignment="1" applyProtection="1">
      <alignment horizontal="center" vertical="center" wrapText="1"/>
      <protection locked="0"/>
    </xf>
    <xf numFmtId="0" fontId="43" fillId="3" borderId="53" xfId="0" applyFont="1" applyFill="1" applyBorder="1" applyAlignment="1" applyProtection="1">
      <alignment horizontal="center" vertical="center" wrapText="1"/>
      <protection locked="0"/>
    </xf>
    <xf numFmtId="0" fontId="67" fillId="2" borderId="51" xfId="0" applyFont="1" applyFill="1" applyBorder="1" applyAlignment="1" applyProtection="1">
      <alignment horizontal="center" vertical="center"/>
      <protection locked="0"/>
    </xf>
    <xf numFmtId="0" fontId="43" fillId="3" borderId="87" xfId="0" applyFont="1" applyFill="1" applyBorder="1" applyAlignment="1" applyProtection="1">
      <alignment horizontal="center" vertical="center" wrapText="1"/>
      <protection locked="0"/>
    </xf>
    <xf numFmtId="0" fontId="43" fillId="3" borderId="86" xfId="0" applyFont="1" applyFill="1" applyBorder="1" applyAlignment="1" applyProtection="1">
      <alignment horizontal="center" vertical="center" wrapText="1"/>
      <protection locked="0"/>
    </xf>
    <xf numFmtId="0" fontId="33" fillId="3" borderId="26" xfId="0" applyFont="1" applyFill="1" applyBorder="1" applyAlignment="1">
      <alignment horizontal="center" vertical="center" wrapText="1"/>
    </xf>
    <xf numFmtId="0" fontId="33" fillId="3" borderId="26" xfId="0" applyFont="1" applyFill="1" applyBorder="1" applyAlignment="1">
      <alignment horizontal="center" vertical="center"/>
    </xf>
    <xf numFmtId="0" fontId="50" fillId="0" borderId="0" xfId="0" applyFont="1" applyAlignment="1">
      <alignment horizontal="left" vertical="center"/>
    </xf>
    <xf numFmtId="0" fontId="33" fillId="3" borderId="45"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33" fillId="3" borderId="45" xfId="0" applyFont="1" applyFill="1" applyBorder="1" applyAlignment="1">
      <alignment horizontal="left" vertical="center" wrapText="1"/>
    </xf>
    <xf numFmtId="0" fontId="33" fillId="3" borderId="84" xfId="0" applyFont="1" applyFill="1" applyBorder="1" applyAlignment="1">
      <alignment horizontal="left" vertical="center" wrapText="1"/>
    </xf>
    <xf numFmtId="0" fontId="33" fillId="3" borderId="38" xfId="0" applyFont="1" applyFill="1" applyBorder="1" applyAlignment="1">
      <alignment horizontal="left" vertical="center" wrapText="1"/>
    </xf>
    <xf numFmtId="0" fontId="72" fillId="0" borderId="42"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40" fillId="3" borderId="32" xfId="0" applyFont="1" applyFill="1" applyBorder="1" applyAlignment="1" applyProtection="1">
      <alignment horizontal="center" vertical="center" wrapText="1"/>
      <protection locked="0"/>
    </xf>
    <xf numFmtId="0" fontId="55" fillId="0" borderId="0" xfId="0" applyFont="1" applyAlignment="1" applyProtection="1">
      <alignment horizontal="left" vertical="center" wrapText="1"/>
      <protection locked="0"/>
    </xf>
    <xf numFmtId="0" fontId="55" fillId="0" borderId="0" xfId="0" applyFont="1" applyAlignment="1" applyProtection="1">
      <alignment horizontal="left" vertical="center"/>
      <protection locked="0"/>
    </xf>
    <xf numFmtId="0" fontId="22" fillId="3" borderId="32" xfId="0" applyFont="1" applyFill="1" applyBorder="1" applyAlignment="1" applyProtection="1">
      <alignment horizontal="center" vertical="center" wrapText="1"/>
      <protection locked="0"/>
    </xf>
    <xf numFmtId="0" fontId="22" fillId="3" borderId="32" xfId="0" applyFont="1" applyFill="1" applyBorder="1" applyAlignment="1" applyProtection="1">
      <alignment horizontal="center" vertical="center"/>
      <protection locked="0"/>
    </xf>
    <xf numFmtId="0" fontId="22" fillId="3" borderId="33" xfId="0" applyFont="1" applyFill="1" applyBorder="1" applyAlignment="1" applyProtection="1">
      <alignment horizontal="center" vertical="center"/>
      <protection locked="0"/>
    </xf>
    <xf numFmtId="0" fontId="22" fillId="3" borderId="41" xfId="0" applyFont="1" applyFill="1" applyBorder="1" applyAlignment="1" applyProtection="1">
      <alignment horizontal="center" vertical="center"/>
      <protection locked="0"/>
    </xf>
    <xf numFmtId="0" fontId="72" fillId="11" borderId="21" xfId="0" applyFont="1" applyFill="1" applyBorder="1" applyAlignment="1">
      <alignment horizontal="center" vertical="center"/>
    </xf>
    <xf numFmtId="0" fontId="72" fillId="11" borderId="23" xfId="0" applyFont="1" applyFill="1" applyBorder="1" applyAlignment="1">
      <alignment horizontal="center" vertical="center"/>
    </xf>
    <xf numFmtId="0" fontId="22" fillId="3" borderId="31" xfId="0" applyFont="1" applyFill="1" applyBorder="1" applyAlignment="1" applyProtection="1">
      <alignment horizontal="center" vertical="center"/>
      <protection locked="0"/>
    </xf>
    <xf numFmtId="0" fontId="22" fillId="3" borderId="38" xfId="0" applyFont="1" applyFill="1" applyBorder="1" applyAlignment="1" applyProtection="1">
      <alignment horizontal="center" vertical="center"/>
      <protection locked="0"/>
    </xf>
    <xf numFmtId="0" fontId="22" fillId="3" borderId="38" xfId="0" applyFont="1" applyFill="1" applyBorder="1" applyAlignment="1" applyProtection="1">
      <alignment horizontal="center" vertical="center" wrapText="1"/>
      <protection locked="0"/>
    </xf>
    <xf numFmtId="0" fontId="22" fillId="3" borderId="39" xfId="0" applyFont="1" applyFill="1" applyBorder="1" applyAlignment="1" applyProtection="1">
      <alignment horizontal="center" vertical="center"/>
      <protection locked="0"/>
    </xf>
    <xf numFmtId="0" fontId="73" fillId="0" borderId="37" xfId="0" applyFont="1" applyBorder="1" applyAlignment="1" applyProtection="1">
      <alignment horizontal="left" vertical="center"/>
      <protection locked="0"/>
    </xf>
    <xf numFmtId="0" fontId="73" fillId="0" borderId="38" xfId="0" applyFont="1" applyBorder="1" applyAlignment="1" applyProtection="1">
      <alignment horizontal="left" vertical="center"/>
      <protection locked="0"/>
    </xf>
    <xf numFmtId="0" fontId="73" fillId="0" borderId="39" xfId="0" applyFont="1" applyBorder="1" applyAlignment="1" applyProtection="1">
      <alignment horizontal="left" vertical="center"/>
      <protection locked="0"/>
    </xf>
    <xf numFmtId="0" fontId="72" fillId="0" borderId="23" xfId="0" applyFont="1" applyBorder="1" applyAlignment="1" applyProtection="1">
      <alignment horizontal="center" vertical="center"/>
      <protection locked="0"/>
    </xf>
    <xf numFmtId="0" fontId="40" fillId="3" borderId="41" xfId="0" applyFont="1" applyFill="1" applyBorder="1" applyAlignment="1" applyProtection="1">
      <alignment horizontal="center" vertical="center" wrapText="1"/>
      <protection locked="0"/>
    </xf>
    <xf numFmtId="0" fontId="22" fillId="3" borderId="52" xfId="0" applyFont="1" applyFill="1" applyBorder="1" applyAlignment="1" applyProtection="1">
      <alignment horizontal="center" vertical="center" wrapText="1"/>
      <protection locked="0"/>
    </xf>
    <xf numFmtId="0" fontId="22" fillId="3" borderId="33" xfId="0" applyFont="1" applyFill="1" applyBorder="1" applyAlignment="1" applyProtection="1">
      <alignment horizontal="center" vertical="center" wrapText="1"/>
      <protection locked="0"/>
    </xf>
    <xf numFmtId="0" fontId="22" fillId="3" borderId="36" xfId="0" applyFont="1" applyFill="1" applyBorder="1" applyAlignment="1" applyProtection="1">
      <alignment horizontal="center" vertical="center" wrapText="1"/>
      <protection locked="0"/>
    </xf>
    <xf numFmtId="0" fontId="22" fillId="3" borderId="23" xfId="0" applyFont="1" applyFill="1" applyBorder="1" applyAlignment="1" applyProtection="1">
      <alignment horizontal="center" vertical="center" wrapText="1"/>
      <protection locked="0"/>
    </xf>
    <xf numFmtId="0" fontId="72" fillId="0" borderId="58"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22" fillId="3" borderId="5" xfId="0" applyFont="1" applyFill="1" applyBorder="1" applyAlignment="1" applyProtection="1">
      <alignment horizontal="center" vertical="center" wrapText="1"/>
      <protection locked="0"/>
    </xf>
    <xf numFmtId="0" fontId="22" fillId="3" borderId="16" xfId="0" applyFont="1" applyFill="1" applyBorder="1" applyAlignment="1" applyProtection="1">
      <alignment horizontal="center" vertical="center" wrapText="1"/>
      <protection locked="0"/>
    </xf>
    <xf numFmtId="0" fontId="22" fillId="3" borderId="56" xfId="0" applyFont="1" applyFill="1" applyBorder="1" applyAlignment="1" applyProtection="1">
      <alignment horizontal="center" vertical="center" wrapText="1"/>
      <protection locked="0"/>
    </xf>
    <xf numFmtId="0" fontId="22" fillId="3" borderId="57" xfId="0" applyFont="1" applyFill="1" applyBorder="1" applyAlignment="1" applyProtection="1">
      <alignment horizontal="center" vertical="center" wrapText="1"/>
      <protection locked="0"/>
    </xf>
    <xf numFmtId="0" fontId="22" fillId="3" borderId="61" xfId="0" applyFont="1" applyFill="1" applyBorder="1" applyAlignment="1" applyProtection="1">
      <alignment horizontal="center" vertical="center" wrapText="1"/>
      <protection locked="0"/>
    </xf>
    <xf numFmtId="0" fontId="22" fillId="3" borderId="60" xfId="0"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22" fillId="3" borderId="14" xfId="0" applyFont="1" applyFill="1" applyBorder="1" applyAlignment="1" applyProtection="1">
      <alignment horizontal="center" vertical="center" wrapText="1"/>
      <protection locked="0"/>
    </xf>
    <xf numFmtId="0" fontId="22" fillId="3" borderId="52" xfId="0" applyFont="1" applyFill="1" applyBorder="1" applyAlignment="1" applyProtection="1">
      <alignment horizontal="center" vertical="center"/>
      <protection locked="0"/>
    </xf>
    <xf numFmtId="0" fontId="72" fillId="0" borderId="36" xfId="0" applyFont="1" applyBorder="1" applyAlignment="1" applyProtection="1">
      <alignment horizontal="center" vertical="center"/>
      <protection locked="0"/>
    </xf>
    <xf numFmtId="0" fontId="22" fillId="3" borderId="17"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22" fillId="3" borderId="25" xfId="0" applyFont="1" applyFill="1" applyBorder="1" applyAlignment="1" applyProtection="1">
      <alignment horizontal="center" vertical="center"/>
      <protection locked="0"/>
    </xf>
    <xf numFmtId="0" fontId="22" fillId="3" borderId="43" xfId="0" applyFont="1" applyFill="1" applyBorder="1" applyAlignment="1" applyProtection="1">
      <alignment horizontal="center" vertical="center"/>
      <protection locked="0"/>
    </xf>
    <xf numFmtId="0" fontId="73" fillId="0" borderId="19" xfId="0" applyFont="1" applyBorder="1" applyAlignment="1" applyProtection="1">
      <alignment horizontal="left" vertical="center"/>
      <protection locked="0"/>
    </xf>
    <xf numFmtId="0" fontId="73" fillId="0" borderId="20" xfId="0" applyFont="1" applyBorder="1" applyAlignment="1" applyProtection="1">
      <alignment horizontal="left" vertical="center"/>
      <protection locked="0"/>
    </xf>
    <xf numFmtId="0" fontId="73" fillId="0" borderId="24" xfId="0" applyFont="1" applyBorder="1" applyAlignment="1" applyProtection="1">
      <alignment horizontal="left" vertical="center"/>
      <protection locked="0"/>
    </xf>
    <xf numFmtId="0" fontId="22" fillId="3" borderId="1"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73" fillId="0" borderId="42" xfId="0" applyFont="1" applyBorder="1" applyAlignment="1" applyProtection="1">
      <alignment horizontal="left" vertical="center"/>
      <protection locked="0"/>
    </xf>
    <xf numFmtId="0" fontId="73" fillId="0" borderId="21" xfId="0" applyFont="1" applyBorder="1" applyAlignment="1" applyProtection="1">
      <alignment horizontal="left" vertical="center"/>
      <protection locked="0"/>
    </xf>
    <xf numFmtId="0" fontId="73" fillId="0" borderId="23" xfId="0" applyFont="1" applyBorder="1" applyAlignment="1" applyProtection="1">
      <alignment horizontal="left" vertical="center"/>
      <protection locked="0"/>
    </xf>
    <xf numFmtId="0" fontId="22" fillId="3" borderId="44" xfId="0" applyFont="1" applyFill="1" applyBorder="1" applyAlignment="1" applyProtection="1">
      <alignment horizontal="center" vertical="center"/>
      <protection locked="0"/>
    </xf>
    <xf numFmtId="0" fontId="22" fillId="3" borderId="37" xfId="0" applyFont="1" applyFill="1" applyBorder="1" applyAlignment="1" applyProtection="1">
      <alignment horizontal="center" vertical="center"/>
      <protection locked="0"/>
    </xf>
    <xf numFmtId="0" fontId="22" fillId="3" borderId="30" xfId="0" applyFont="1" applyFill="1" applyBorder="1" applyAlignment="1" applyProtection="1">
      <alignment horizontal="center" vertical="center"/>
      <protection locked="0"/>
    </xf>
    <xf numFmtId="0" fontId="22" fillId="3" borderId="34"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22" fillId="3" borderId="36" xfId="0" applyFont="1" applyFill="1" applyBorder="1" applyAlignment="1" applyProtection="1">
      <alignment horizontal="center" vertical="center"/>
      <protection locked="0"/>
    </xf>
    <xf numFmtId="0" fontId="22" fillId="3" borderId="21" xfId="0" applyFont="1" applyFill="1" applyBorder="1" applyAlignment="1" applyProtection="1">
      <alignment horizontal="center" vertical="center"/>
      <protection locked="0"/>
    </xf>
    <xf numFmtId="0" fontId="22" fillId="3" borderId="58" xfId="0" applyFont="1" applyFill="1" applyBorder="1" applyAlignment="1" applyProtection="1">
      <alignment horizontal="center" vertical="center"/>
      <protection locked="0"/>
    </xf>
    <xf numFmtId="0" fontId="73" fillId="0" borderId="31" xfId="0" applyFont="1" applyBorder="1" applyAlignment="1" applyProtection="1">
      <alignment horizontal="left" vertical="center"/>
      <protection locked="0"/>
    </xf>
    <xf numFmtId="0" fontId="73" fillId="0" borderId="28" xfId="0" applyFont="1" applyBorder="1" applyAlignment="1" applyProtection="1">
      <alignment horizontal="left" vertical="center"/>
      <protection locked="0"/>
    </xf>
    <xf numFmtId="0" fontId="73" fillId="0" borderId="26" xfId="0" applyFont="1" applyBorder="1" applyAlignment="1" applyProtection="1">
      <alignment horizontal="left" vertical="center"/>
      <protection locked="0"/>
    </xf>
    <xf numFmtId="0" fontId="73" fillId="0" borderId="35" xfId="0" applyFont="1" applyBorder="1" applyAlignment="1" applyProtection="1">
      <alignment horizontal="left" vertical="center"/>
      <protection locked="0"/>
    </xf>
    <xf numFmtId="0" fontId="21" fillId="0" borderId="27"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2" fillId="0" borderId="0" xfId="0" applyFont="1" applyProtection="1">
      <protection locked="0"/>
    </xf>
    <xf numFmtId="0" fontId="22" fillId="3" borderId="36" xfId="0" applyFont="1" applyFill="1" applyBorder="1" applyAlignment="1" applyProtection="1">
      <alignment horizontal="left" vertical="center"/>
      <protection locked="0"/>
    </xf>
    <xf numFmtId="0" fontId="22" fillId="3" borderId="21" xfId="0" applyFont="1" applyFill="1" applyBorder="1" applyAlignment="1" applyProtection="1">
      <alignment horizontal="left" vertical="center"/>
      <protection locked="0"/>
    </xf>
    <xf numFmtId="0" fontId="22" fillId="3" borderId="23" xfId="0" applyFont="1" applyFill="1" applyBorder="1" applyAlignment="1" applyProtection="1">
      <alignment horizontal="left" vertical="center"/>
      <protection locked="0"/>
    </xf>
    <xf numFmtId="0" fontId="73" fillId="0" borderId="36" xfId="0" applyFont="1" applyBorder="1" applyAlignment="1" applyProtection="1">
      <alignment horizontal="left" vertical="center"/>
      <protection locked="0"/>
    </xf>
    <xf numFmtId="0" fontId="73" fillId="0" borderId="58" xfId="0" applyFont="1" applyBorder="1" applyAlignment="1" applyProtection="1">
      <alignment horizontal="left" vertical="center"/>
      <protection locked="0"/>
    </xf>
    <xf numFmtId="0" fontId="22" fillId="3" borderId="34" xfId="0" applyFont="1" applyFill="1" applyBorder="1" applyAlignment="1" applyProtection="1">
      <alignment horizontal="left" vertical="center"/>
      <protection locked="0"/>
    </xf>
    <xf numFmtId="0" fontId="22" fillId="3" borderId="26" xfId="0" applyFont="1" applyFill="1" applyBorder="1" applyAlignment="1" applyProtection="1">
      <alignment horizontal="left" vertical="center"/>
      <protection locked="0"/>
    </xf>
    <xf numFmtId="0" fontId="22" fillId="3" borderId="35" xfId="0" applyFont="1" applyFill="1" applyBorder="1" applyAlignment="1" applyProtection="1">
      <alignment horizontal="left" vertical="center"/>
      <protection locked="0"/>
    </xf>
    <xf numFmtId="0" fontId="73" fillId="0" borderId="34" xfId="0" applyFont="1" applyBorder="1" applyAlignment="1" applyProtection="1">
      <alignment horizontal="left" vertical="center"/>
      <protection locked="0"/>
    </xf>
    <xf numFmtId="0" fontId="73" fillId="0" borderId="27" xfId="0" applyFont="1" applyBorder="1" applyAlignment="1" applyProtection="1">
      <alignment horizontal="left" vertical="center"/>
      <protection locked="0"/>
    </xf>
    <xf numFmtId="0" fontId="22" fillId="3" borderId="53"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12" xfId="0" applyFont="1" applyFill="1" applyBorder="1" applyAlignment="1" applyProtection="1">
      <alignment horizontal="left" vertical="center"/>
      <protection locked="0"/>
    </xf>
    <xf numFmtId="0" fontId="22" fillId="0" borderId="0" xfId="0" applyFont="1" applyAlignment="1" applyProtection="1">
      <alignment vertical="center"/>
      <protection locked="0"/>
    </xf>
    <xf numFmtId="0" fontId="47" fillId="0" borderId="0" xfId="0" applyFont="1" applyAlignment="1" applyProtection="1">
      <alignment horizontal="left"/>
      <protection locked="0"/>
    </xf>
    <xf numFmtId="0" fontId="22" fillId="3" borderId="19" xfId="0" applyFont="1" applyFill="1" applyBorder="1" applyAlignment="1" applyProtection="1">
      <alignment horizontal="center" vertical="center"/>
      <protection locked="0"/>
    </xf>
    <xf numFmtId="0" fontId="22" fillId="3" borderId="20" xfId="0" applyFont="1" applyFill="1" applyBorder="1" applyAlignment="1" applyProtection="1">
      <alignment horizontal="center" vertical="center"/>
      <protection locked="0"/>
    </xf>
    <xf numFmtId="0" fontId="22" fillId="3" borderId="24" xfId="0" applyFont="1" applyFill="1" applyBorder="1" applyAlignment="1" applyProtection="1">
      <alignment horizontal="center" vertical="center"/>
      <protection locked="0"/>
    </xf>
    <xf numFmtId="0" fontId="21" fillId="3" borderId="52" xfId="0" applyFont="1" applyFill="1" applyBorder="1" applyAlignment="1" applyProtection="1">
      <alignment horizontal="center" vertical="center"/>
      <protection locked="0"/>
    </xf>
    <xf numFmtId="0" fontId="21" fillId="3" borderId="32" xfId="0" applyFont="1" applyFill="1" applyBorder="1" applyAlignment="1" applyProtection="1">
      <alignment horizontal="center" vertical="center"/>
      <protection locked="0"/>
    </xf>
    <xf numFmtId="0" fontId="21" fillId="3" borderId="33" xfId="0" applyFont="1" applyFill="1" applyBorder="1" applyAlignment="1" applyProtection="1">
      <alignment horizontal="center" vertical="center"/>
      <protection locked="0"/>
    </xf>
    <xf numFmtId="0" fontId="22" fillId="3" borderId="68" xfId="0" applyFont="1" applyFill="1" applyBorder="1" applyAlignment="1" applyProtection="1">
      <alignment horizontal="center" vertical="center"/>
      <protection locked="0"/>
    </xf>
    <xf numFmtId="0" fontId="22" fillId="3" borderId="55" xfId="0" applyFont="1" applyFill="1" applyBorder="1" applyAlignment="1" applyProtection="1">
      <alignment horizontal="left" vertical="center"/>
      <protection locked="0"/>
    </xf>
    <xf numFmtId="0" fontId="22" fillId="3" borderId="6" xfId="0" applyFont="1" applyFill="1" applyBorder="1" applyAlignment="1" applyProtection="1">
      <alignment horizontal="left" vertical="center"/>
      <protection locked="0"/>
    </xf>
    <xf numFmtId="0" fontId="22" fillId="3" borderId="7" xfId="0" applyFont="1" applyFill="1" applyBorder="1" applyAlignment="1" applyProtection="1">
      <alignment horizontal="left" vertical="center"/>
      <protection locked="0"/>
    </xf>
    <xf numFmtId="0" fontId="22" fillId="3" borderId="54"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2" fillId="3" borderId="40" xfId="0" applyFont="1" applyFill="1" applyBorder="1" applyAlignment="1" applyProtection="1">
      <alignment horizontal="left" vertical="center"/>
      <protection locked="0"/>
    </xf>
    <xf numFmtId="0" fontId="72" fillId="0" borderId="51" xfId="0" applyFont="1" applyBorder="1" applyAlignment="1" applyProtection="1">
      <alignment horizontal="center" vertical="center"/>
      <protection locked="0"/>
    </xf>
    <xf numFmtId="0" fontId="72" fillId="0" borderId="20" xfId="0" applyFont="1" applyBorder="1" applyAlignment="1" applyProtection="1">
      <alignment horizontal="center" vertical="center"/>
      <protection locked="0"/>
    </xf>
    <xf numFmtId="0" fontId="72" fillId="0" borderId="24" xfId="0" applyFont="1" applyBorder="1" applyAlignment="1" applyProtection="1">
      <alignment horizontal="center" vertical="center"/>
      <protection locked="0"/>
    </xf>
    <xf numFmtId="0" fontId="55" fillId="0" borderId="0" xfId="0" applyFont="1" applyAlignment="1" applyProtection="1">
      <alignment horizontal="left" vertical="top" wrapText="1"/>
      <protection locked="0"/>
    </xf>
    <xf numFmtId="0" fontId="22" fillId="0" borderId="0" xfId="0" applyFont="1" applyAlignment="1" applyProtection="1">
      <alignment horizontal="left" vertical="center"/>
      <protection locked="0"/>
    </xf>
    <xf numFmtId="0" fontId="22" fillId="3" borderId="54" xfId="0" applyFont="1" applyFill="1" applyBorder="1" applyAlignment="1" applyProtection="1">
      <alignment horizontal="center" vertical="center"/>
      <protection locked="0"/>
    </xf>
    <xf numFmtId="0" fontId="22" fillId="3" borderId="9" xfId="0" applyFont="1" applyFill="1" applyBorder="1" applyAlignment="1" applyProtection="1">
      <alignment horizontal="center" vertical="center"/>
      <protection locked="0"/>
    </xf>
    <xf numFmtId="0" fontId="22" fillId="3" borderId="40" xfId="0" applyFont="1" applyFill="1" applyBorder="1" applyAlignment="1" applyProtection="1">
      <alignment horizontal="center" vertical="center"/>
      <protection locked="0"/>
    </xf>
    <xf numFmtId="0" fontId="72" fillId="0" borderId="54" xfId="0" applyFont="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0" fontId="72" fillId="0" borderId="40" xfId="0" applyFont="1" applyBorder="1" applyAlignment="1" applyProtection="1">
      <alignment horizontal="center" vertical="center"/>
      <protection locked="0"/>
    </xf>
    <xf numFmtId="0" fontId="22" fillId="3" borderId="53"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wrapText="1"/>
      <protection locked="0"/>
    </xf>
    <xf numFmtId="0" fontId="72" fillId="0" borderId="1" xfId="0" applyFont="1" applyBorder="1" applyAlignment="1" applyProtection="1">
      <alignment horizontal="center" vertical="center"/>
      <protection locked="0"/>
    </xf>
    <xf numFmtId="0" fontId="72" fillId="0" borderId="3" xfId="0" applyFont="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72" fillId="11" borderId="6" xfId="0" applyFont="1" applyFill="1" applyBorder="1" applyAlignment="1">
      <alignment horizontal="center" vertical="center"/>
    </xf>
    <xf numFmtId="0" fontId="72" fillId="11" borderId="7" xfId="0" applyFont="1" applyFill="1" applyBorder="1" applyAlignment="1">
      <alignment horizontal="center" vertical="center"/>
    </xf>
    <xf numFmtId="0" fontId="22" fillId="3" borderId="35" xfId="0" applyFont="1" applyFill="1" applyBorder="1" applyAlignment="1" applyProtection="1">
      <alignment horizontal="center" vertical="center"/>
      <protection locked="0"/>
    </xf>
    <xf numFmtId="0" fontId="22" fillId="3" borderId="34" xfId="0" applyFont="1" applyFill="1" applyBorder="1" applyAlignment="1" applyProtection="1">
      <alignment horizontal="center" vertical="center" wrapText="1"/>
      <protection locked="0"/>
    </xf>
    <xf numFmtId="0" fontId="22" fillId="3" borderId="26" xfId="0" applyFont="1" applyFill="1" applyBorder="1" applyAlignment="1" applyProtection="1">
      <alignment horizontal="center" vertical="center" wrapText="1"/>
      <protection locked="0"/>
    </xf>
    <xf numFmtId="0" fontId="22" fillId="3" borderId="35" xfId="0" applyFont="1" applyFill="1" applyBorder="1" applyAlignment="1" applyProtection="1">
      <alignment horizontal="center" vertical="center" wrapText="1"/>
      <protection locked="0"/>
    </xf>
    <xf numFmtId="0" fontId="22" fillId="3" borderId="56" xfId="0" applyFont="1" applyFill="1" applyBorder="1" applyAlignment="1" applyProtection="1">
      <alignment horizontal="center" vertical="center"/>
      <protection locked="0"/>
    </xf>
    <xf numFmtId="0" fontId="22" fillId="3" borderId="29" xfId="0" applyFont="1" applyFill="1" applyBorder="1" applyAlignment="1" applyProtection="1">
      <alignment horizontal="center" vertical="center"/>
      <protection locked="0"/>
    </xf>
    <xf numFmtId="0" fontId="22" fillId="3" borderId="57" xfId="0" applyFont="1" applyFill="1" applyBorder="1" applyAlignment="1" applyProtection="1">
      <alignment horizontal="center" vertical="center"/>
      <protection locked="0"/>
    </xf>
    <xf numFmtId="0" fontId="40" fillId="3" borderId="33" xfId="0" applyFont="1" applyFill="1" applyBorder="1" applyAlignment="1" applyProtection="1">
      <alignment horizontal="center" vertical="center" wrapText="1"/>
      <protection locked="0"/>
    </xf>
    <xf numFmtId="0" fontId="72" fillId="0" borderId="53"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20" fillId="11" borderId="45" xfId="0" applyFont="1" applyFill="1" applyBorder="1" applyAlignment="1">
      <alignment horizontal="center" vertical="center" wrapText="1"/>
    </xf>
    <xf numFmtId="0" fontId="20" fillId="11" borderId="38" xfId="0" applyFont="1" applyFill="1" applyBorder="1" applyAlignment="1">
      <alignment horizontal="center" vertical="center" wrapText="1"/>
    </xf>
    <xf numFmtId="0" fontId="20" fillId="0" borderId="48" xfId="0" applyFont="1" applyBorder="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0" fontId="56" fillId="0" borderId="48" xfId="0" applyFont="1" applyBorder="1" applyAlignment="1" applyProtection="1">
      <alignment horizontal="left" vertical="center" wrapText="1"/>
      <protection locked="0"/>
    </xf>
    <xf numFmtId="0" fontId="56" fillId="0" borderId="30" xfId="0" applyFont="1" applyBorder="1" applyAlignment="1" applyProtection="1">
      <alignment horizontal="left" vertical="center" wrapText="1"/>
      <protection locked="0"/>
    </xf>
    <xf numFmtId="0" fontId="20" fillId="0" borderId="45" xfId="0" applyFont="1" applyBorder="1" applyAlignment="1" applyProtection="1">
      <alignment horizontal="left" vertical="center" wrapText="1"/>
      <protection locked="0"/>
    </xf>
    <xf numFmtId="0" fontId="20" fillId="0" borderId="38" xfId="0" applyFont="1" applyBorder="1" applyAlignment="1" applyProtection="1">
      <alignment horizontal="left" vertical="center" wrapText="1"/>
      <protection locked="0"/>
    </xf>
    <xf numFmtId="0" fontId="57" fillId="0" borderId="0" xfId="0" applyFont="1" applyAlignment="1" applyProtection="1">
      <alignment horizontal="left" vertical="center" wrapText="1"/>
      <protection locked="0"/>
    </xf>
    <xf numFmtId="0" fontId="57" fillId="0" borderId="0" xfId="0" applyFont="1" applyAlignment="1" applyProtection="1">
      <alignment horizontal="left" vertical="center"/>
      <protection locked="0"/>
    </xf>
    <xf numFmtId="0" fontId="56" fillId="0" borderId="45" xfId="0" applyFont="1" applyBorder="1" applyAlignment="1" applyProtection="1">
      <alignment horizontal="left" vertical="center" wrapText="1"/>
      <protection locked="0"/>
    </xf>
    <xf numFmtId="0" fontId="56" fillId="0" borderId="38"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24" fillId="0" borderId="0" xfId="0" applyFont="1" applyAlignment="1" applyProtection="1">
      <alignment horizontal="left" vertical="top"/>
      <protection locked="0"/>
    </xf>
    <xf numFmtId="0" fontId="20" fillId="0" borderId="45" xfId="0" applyFont="1" applyBorder="1" applyAlignment="1" applyProtection="1">
      <alignment horizontal="center" vertical="center"/>
      <protection locked="0"/>
    </xf>
    <xf numFmtId="0" fontId="20" fillId="0" borderId="38" xfId="0" applyFont="1" applyBorder="1" applyAlignment="1" applyProtection="1">
      <alignment horizontal="center" vertical="center"/>
      <protection locked="0"/>
    </xf>
    <xf numFmtId="0" fontId="20" fillId="0" borderId="45" xfId="0" applyFont="1" applyBorder="1" applyAlignment="1" applyProtection="1">
      <alignment horizontal="center" vertical="center" wrapText="1"/>
      <protection locked="0"/>
    </xf>
    <xf numFmtId="0" fontId="20" fillId="0" borderId="38" xfId="0" applyFont="1" applyBorder="1" applyAlignment="1" applyProtection="1">
      <alignment horizontal="center" vertical="center" wrapText="1"/>
      <protection locked="0"/>
    </xf>
  </cellXfs>
  <cellStyles count="7">
    <cellStyle name="標準" xfId="0" builtinId="0"/>
    <cellStyle name="標準 2" xfId="1" xr:uid="{5A49CEE8-4A1D-466E-BD78-0CC1B2975747}"/>
    <cellStyle name="標準 3" xfId="2" xr:uid="{4CF0F9A7-89CD-4E0F-A8CE-5AE0EA5D61DB}"/>
    <cellStyle name="標準 4" xfId="3" xr:uid="{512AB79C-EEF7-4912-8936-7B50450D7F73}"/>
    <cellStyle name="標準 5" xfId="4" xr:uid="{B0C0A8E4-BFA4-4D26-B762-7548ED668B63}"/>
    <cellStyle name="標準 6" xfId="5" xr:uid="{E1F545F9-BA37-4E7B-98E3-4C31F9EE67A0}"/>
    <cellStyle name="標準 7" xfId="6" xr:uid="{5BA268F4-3B8D-4799-87ED-3DAE34A31C52}"/>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99FF99"/>
      <color rgb="FF99FFCC"/>
      <color rgb="FFFFCCCC"/>
      <color rgb="FFFFFF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3238500</xdr:colOff>
      <xdr:row>19</xdr:row>
      <xdr:rowOff>261936</xdr:rowOff>
    </xdr:from>
    <xdr:to>
      <xdr:col>5</xdr:col>
      <xdr:colOff>2285999</xdr:colOff>
      <xdr:row>32</xdr:row>
      <xdr:rowOff>334584</xdr:rowOff>
    </xdr:to>
    <xdr:pic>
      <xdr:nvPicPr>
        <xdr:cNvPr id="76" name="図 75">
          <a:extLst>
            <a:ext uri="{FF2B5EF4-FFF2-40B4-BE49-F238E27FC236}">
              <a16:creationId xmlns:a16="http://schemas.microsoft.com/office/drawing/2014/main" id="{24829282-A1DB-A4EB-90A1-AC4294672297}"/>
            </a:ext>
          </a:extLst>
        </xdr:cNvPr>
        <xdr:cNvPicPr>
          <a:picLocks noChangeAspect="1"/>
        </xdr:cNvPicPr>
      </xdr:nvPicPr>
      <xdr:blipFill>
        <a:blip xmlns:r="http://schemas.openxmlformats.org/officeDocument/2006/relationships" r:embed="rId1"/>
        <a:stretch>
          <a:fillRect/>
        </a:stretch>
      </xdr:blipFill>
      <xdr:spPr>
        <a:xfrm>
          <a:off x="3619500" y="11168061"/>
          <a:ext cx="12596812" cy="6883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441960</xdr:colOff>
      <xdr:row>4</xdr:row>
      <xdr:rowOff>213360</xdr:rowOff>
    </xdr:from>
    <xdr:to>
      <xdr:col>10</xdr:col>
      <xdr:colOff>1524000</xdr:colOff>
      <xdr:row>4</xdr:row>
      <xdr:rowOff>800100</xdr:rowOff>
    </xdr:to>
    <xdr:sp macro="" textlink="">
      <xdr:nvSpPr>
        <xdr:cNvPr id="3" name="正方形/長方形 2">
          <a:extLst>
            <a:ext uri="{FF2B5EF4-FFF2-40B4-BE49-F238E27FC236}">
              <a16:creationId xmlns:a16="http://schemas.microsoft.com/office/drawing/2014/main" id="{9946ED83-B96B-496A-BFFB-A5F592A4C3BB}"/>
            </a:ext>
          </a:extLst>
        </xdr:cNvPr>
        <xdr:cNvSpPr/>
      </xdr:nvSpPr>
      <xdr:spPr>
        <a:xfrm>
          <a:off x="19053810" y="2651760"/>
          <a:ext cx="1082040" cy="58674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685800</xdr:colOff>
      <xdr:row>3</xdr:row>
      <xdr:rowOff>914400</xdr:rowOff>
    </xdr:from>
    <xdr:to>
      <xdr:col>33</xdr:col>
      <xdr:colOff>2057400</xdr:colOff>
      <xdr:row>3</xdr:row>
      <xdr:rowOff>1752600</xdr:rowOff>
    </xdr:to>
    <xdr:sp macro="" textlink="">
      <xdr:nvSpPr>
        <xdr:cNvPr id="3" name="正方形/長方形 2">
          <a:extLst>
            <a:ext uri="{FF2B5EF4-FFF2-40B4-BE49-F238E27FC236}">
              <a16:creationId xmlns:a16="http://schemas.microsoft.com/office/drawing/2014/main" id="{6D557BB3-B76D-FC26-8B6C-7A21AF152055}"/>
            </a:ext>
          </a:extLst>
        </xdr:cNvPr>
        <xdr:cNvSpPr/>
      </xdr:nvSpPr>
      <xdr:spPr>
        <a:xfrm>
          <a:off x="48310800" y="2032000"/>
          <a:ext cx="1371600" cy="83820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730250</xdr:colOff>
      <xdr:row>3</xdr:row>
      <xdr:rowOff>3190875</xdr:rowOff>
    </xdr:from>
    <xdr:to>
      <xdr:col>33</xdr:col>
      <xdr:colOff>2101850</xdr:colOff>
      <xdr:row>5</xdr:row>
      <xdr:rowOff>76200</xdr:rowOff>
    </xdr:to>
    <xdr:sp macro="" textlink="">
      <xdr:nvSpPr>
        <xdr:cNvPr id="2" name="正方形/長方形 1">
          <a:extLst>
            <a:ext uri="{FF2B5EF4-FFF2-40B4-BE49-F238E27FC236}">
              <a16:creationId xmlns:a16="http://schemas.microsoft.com/office/drawing/2014/main" id="{7D4D7D0B-7EDF-4ECB-9FDA-7483FB776063}"/>
            </a:ext>
          </a:extLst>
        </xdr:cNvPr>
        <xdr:cNvSpPr/>
      </xdr:nvSpPr>
      <xdr:spPr>
        <a:xfrm>
          <a:off x="48307625" y="4333875"/>
          <a:ext cx="1371600" cy="838200"/>
        </a:xfrm>
        <a:prstGeom prst="rect">
          <a:avLst/>
        </a:prstGeom>
        <a:solidFill>
          <a:srgbClr val="99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476250</xdr:colOff>
      <xdr:row>15</xdr:row>
      <xdr:rowOff>127000</xdr:rowOff>
    </xdr:from>
    <xdr:to>
      <xdr:col>56</xdr:col>
      <xdr:colOff>381000</xdr:colOff>
      <xdr:row>22</xdr:row>
      <xdr:rowOff>1905000</xdr:rowOff>
    </xdr:to>
    <xdr:sp macro="" textlink="">
      <xdr:nvSpPr>
        <xdr:cNvPr id="4" name="テキスト ボックス 3">
          <a:extLst>
            <a:ext uri="{FF2B5EF4-FFF2-40B4-BE49-F238E27FC236}">
              <a16:creationId xmlns:a16="http://schemas.microsoft.com/office/drawing/2014/main" id="{D3D1352B-3F7C-19F0-BE3D-98AAE127916D}"/>
            </a:ext>
          </a:extLst>
        </xdr:cNvPr>
        <xdr:cNvSpPr txBox="1"/>
      </xdr:nvSpPr>
      <xdr:spPr>
        <a:xfrm>
          <a:off x="45910500" y="19431000"/>
          <a:ext cx="35210750" cy="93980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a:t>【</a:t>
          </a:r>
          <a:r>
            <a:rPr kumimoji="1" lang="ja-JP" altLang="en-US" sz="3600"/>
            <a:t>設問①及び②の補足説明</a:t>
          </a:r>
          <a:r>
            <a:rPr kumimoji="1" lang="en-US" altLang="ja-JP" sz="3600"/>
            <a:t>】</a:t>
          </a:r>
        </a:p>
        <a:p>
          <a:endParaRPr kumimoji="1" lang="en-US" altLang="ja-JP" sz="3600"/>
        </a:p>
        <a:p>
          <a:r>
            <a:rPr kumimoji="1" lang="en-US" altLang="ja-JP" sz="3600"/>
            <a:t>●</a:t>
          </a:r>
          <a:r>
            <a:rPr kumimoji="1" lang="ja-JP" altLang="en-US" sz="3600"/>
            <a:t>「</a:t>
          </a:r>
          <a:r>
            <a:rPr kumimoji="1" lang="en-US" altLang="ja-JP" sz="3600"/>
            <a:t>A</a:t>
          </a:r>
          <a:r>
            <a:rPr kumimoji="1" lang="ja-JP" altLang="en-US" sz="3600"/>
            <a:t>のうち本務者数」には、実施校のみで勤務する者を計上してください。</a:t>
          </a:r>
        </a:p>
        <a:p>
          <a:r>
            <a:rPr kumimoji="1" lang="ja-JP" altLang="en-US" sz="3600"/>
            <a:t>●「実施校における通信制の課程の生徒の教育に従事する時間」は、実施校で勤務する時間としてください。</a:t>
          </a:r>
          <a:endParaRPr kumimoji="1" lang="en-US" altLang="ja-JP" sz="3600"/>
        </a:p>
        <a:p>
          <a:r>
            <a:rPr kumimoji="1" lang="ja-JP" altLang="en-US" sz="3600"/>
            <a:t>例：週</a:t>
          </a:r>
          <a:r>
            <a:rPr kumimoji="1" lang="en-US" altLang="ja-JP" sz="3600"/>
            <a:t>32</a:t>
          </a:r>
          <a:r>
            <a:rPr kumimoji="1" lang="ja-JP" altLang="en-US" sz="3600"/>
            <a:t>時間を学習等支援施設で勤務し、週</a:t>
          </a:r>
          <a:r>
            <a:rPr kumimoji="1" lang="en-US" altLang="ja-JP" sz="3600"/>
            <a:t>8</a:t>
          </a:r>
          <a:r>
            <a:rPr kumimoji="1" lang="ja-JP" altLang="en-US" sz="3600"/>
            <a:t>時間を実施校で勤務する者⇒週０～</a:t>
          </a:r>
          <a:r>
            <a:rPr kumimoji="1" lang="en-US" altLang="ja-JP" sz="3600"/>
            <a:t>10</a:t>
          </a:r>
          <a:r>
            <a:rPr kumimoji="1" lang="ja-JP" altLang="en-US" sz="3600"/>
            <a:t>時間未満勤務の者の欄に計上</a:t>
          </a:r>
          <a:endParaRPr kumimoji="1" lang="en-US" altLang="ja-JP" sz="3600"/>
        </a:p>
        <a:p>
          <a:r>
            <a:rPr kumimoji="1" lang="ja-JP" altLang="en-US" sz="3600"/>
            <a:t>例：週</a:t>
          </a:r>
          <a:r>
            <a:rPr kumimoji="1" lang="en-US" altLang="ja-JP" sz="3600"/>
            <a:t>32</a:t>
          </a:r>
          <a:r>
            <a:rPr kumimoji="1" lang="ja-JP" altLang="en-US" sz="3600"/>
            <a:t>時間を面接指導等実施施設で勤務し、週</a:t>
          </a:r>
          <a:r>
            <a:rPr kumimoji="1" lang="en-US" altLang="ja-JP" sz="3600"/>
            <a:t>8</a:t>
          </a:r>
          <a:r>
            <a:rPr kumimoji="1" lang="ja-JP" altLang="en-US" sz="3600"/>
            <a:t>時間を実施校で勤務する者⇒週０～</a:t>
          </a:r>
          <a:r>
            <a:rPr kumimoji="1" lang="en-US" altLang="ja-JP" sz="3600"/>
            <a:t>10</a:t>
          </a:r>
          <a:r>
            <a:rPr kumimoji="1" lang="ja-JP" altLang="en-US" sz="3600"/>
            <a:t>時間未満勤務の者の欄に計上</a:t>
          </a:r>
          <a:endParaRPr kumimoji="1" lang="en-US" altLang="ja-JP" sz="3600"/>
        </a:p>
        <a:p>
          <a:r>
            <a:rPr kumimoji="1" lang="ja-JP" altLang="en-US" sz="3600"/>
            <a:t>例：週</a:t>
          </a:r>
          <a:r>
            <a:rPr kumimoji="1" lang="en-US" altLang="ja-JP" sz="3600"/>
            <a:t>32</a:t>
          </a:r>
          <a:r>
            <a:rPr kumimoji="1" lang="ja-JP" altLang="en-US" sz="3600"/>
            <a:t>時間を貴校の全日制課程で勤務し、週８時間を通信制課程で勤務する者⇒週０～</a:t>
          </a:r>
          <a:r>
            <a:rPr kumimoji="1" lang="en-US" altLang="ja-JP" sz="3600"/>
            <a:t>10</a:t>
          </a:r>
          <a:r>
            <a:rPr kumimoji="1" lang="ja-JP" altLang="en-US" sz="3600"/>
            <a:t>時間未満勤務の者の欄に計上</a:t>
          </a:r>
          <a:endParaRPr kumimoji="1" lang="en-US" altLang="ja-JP" sz="3600"/>
        </a:p>
        <a:p>
          <a:r>
            <a:rPr kumimoji="1" lang="ja-JP" altLang="en-US" sz="3600"/>
            <a:t>●「兼務者（</a:t>
          </a:r>
          <a:r>
            <a:rPr kumimoji="1" lang="en-US" altLang="ja-JP" sz="3600"/>
            <a:t>B</a:t>
          </a:r>
          <a:r>
            <a:rPr kumimoji="1" lang="ja-JP" altLang="en-US" sz="3600"/>
            <a:t>）について、実施校の通信制課程以外で主に在籍する課程や施設ごとの数」について、</a:t>
          </a:r>
          <a:endParaRPr kumimoji="1" lang="en-US" altLang="ja-JP" sz="3600"/>
        </a:p>
        <a:p>
          <a:r>
            <a:rPr kumimoji="1" lang="ja-JP" altLang="en-US" sz="3600"/>
            <a:t>実施校以外に複数課程や施設で勤務する者については、勤務時間の長い課程や施設に計上してください。</a:t>
          </a:r>
          <a:endParaRPr kumimoji="1" lang="en-US" altLang="ja-JP" sz="3600"/>
        </a:p>
        <a:p>
          <a:r>
            <a:rPr kumimoji="1" lang="ja-JP" altLang="en-US" sz="3600"/>
            <a:t>例：週</a:t>
          </a:r>
          <a:r>
            <a:rPr kumimoji="1" lang="en-US" altLang="ja-JP" sz="3600"/>
            <a:t>20</a:t>
          </a:r>
          <a:r>
            <a:rPr kumimoji="1" lang="ja-JP" altLang="en-US" sz="3600"/>
            <a:t>時間を学習等支援施設で勤務し、週</a:t>
          </a:r>
          <a:r>
            <a:rPr kumimoji="1" lang="en-US" altLang="ja-JP" sz="3600"/>
            <a:t>12</a:t>
          </a:r>
          <a:r>
            <a:rPr kumimoji="1" lang="ja-JP" altLang="en-US" sz="3600"/>
            <a:t>時間を面接指導等実施施設で勤務、週</a:t>
          </a:r>
          <a:r>
            <a:rPr kumimoji="1" lang="en-US" altLang="ja-JP" sz="3600"/>
            <a:t>8</a:t>
          </a:r>
          <a:r>
            <a:rPr kumimoji="1" lang="ja-JP" altLang="en-US" sz="3600"/>
            <a:t>時間を実施校で勤務する者⇒貴校と連携する学習等支援施設の欄に計上</a:t>
          </a:r>
        </a:p>
      </xdr:txBody>
    </xdr:sp>
    <xdr:clientData/>
  </xdr:twoCellAnchor>
  <xdr:twoCellAnchor>
    <xdr:from>
      <xdr:col>32</xdr:col>
      <xdr:colOff>349250</xdr:colOff>
      <xdr:row>25</xdr:row>
      <xdr:rowOff>2000250</xdr:rowOff>
    </xdr:from>
    <xdr:to>
      <xdr:col>56</xdr:col>
      <xdr:colOff>317500</xdr:colOff>
      <xdr:row>29</xdr:row>
      <xdr:rowOff>31750</xdr:rowOff>
    </xdr:to>
    <xdr:sp macro="" textlink="">
      <xdr:nvSpPr>
        <xdr:cNvPr id="5" name="テキスト ボックス 4">
          <a:extLst>
            <a:ext uri="{FF2B5EF4-FFF2-40B4-BE49-F238E27FC236}">
              <a16:creationId xmlns:a16="http://schemas.microsoft.com/office/drawing/2014/main" id="{AA424B99-BC43-40A7-A0E0-2A061FBB11E3}"/>
            </a:ext>
          </a:extLst>
        </xdr:cNvPr>
        <xdr:cNvSpPr txBox="1"/>
      </xdr:nvSpPr>
      <xdr:spPr>
        <a:xfrm>
          <a:off x="48641000" y="34353500"/>
          <a:ext cx="35274250" cy="74295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a:t>【</a:t>
          </a:r>
          <a:r>
            <a:rPr kumimoji="1" lang="ja-JP" altLang="en-US" sz="3600"/>
            <a:t>設問⑤の補足説明</a:t>
          </a:r>
          <a:r>
            <a:rPr kumimoji="1" lang="en-US" altLang="ja-JP" sz="3600"/>
            <a:t>】</a:t>
          </a:r>
          <a:endParaRPr kumimoji="1" lang="ja-JP" altLang="en-US" sz="3600"/>
        </a:p>
        <a:p>
          <a:endParaRPr kumimoji="1" lang="ja-JP" altLang="en-US" sz="3600"/>
        </a:p>
        <a:p>
          <a:r>
            <a:rPr kumimoji="1" lang="ja-JP" altLang="en-US" sz="3600"/>
            <a:t>●例：週５コース内に大学進学コースと普通科コース等の複数のコースがあり、週当たりの面接指導の回数が異なる場合は、大学進学コースと普通科コースのそれぞれの面接指導の回数を記入してください。</a:t>
          </a:r>
        </a:p>
        <a:p>
          <a:endParaRPr kumimoji="1" lang="ja-JP" altLang="en-US" sz="3600"/>
        </a:p>
        <a:p>
          <a:r>
            <a:rPr kumimoji="1" lang="ja-JP" altLang="en-US" sz="3600"/>
            <a:t>●例：週３コースだが、面接指導は集中スクーリングで行う場合は、「当該コースにおける週当たりの面接指導の回数」欄の「週３通学コース」欄に、「集中スクーリング（○泊○日）」と記載してください。</a:t>
          </a:r>
        </a:p>
        <a:p>
          <a:endParaRPr kumimoji="1" lang="ja-JP" altLang="en-US" sz="3600"/>
        </a:p>
        <a:p>
          <a:r>
            <a:rPr kumimoji="1" lang="ja-JP" altLang="en-US" sz="3600"/>
            <a:t>●例：月１～２回コースがある場合は、その他の欄に、（週当たりではなく）月あたりの面接指導回数を記入してください。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171450</xdr:colOff>
      <xdr:row>5</xdr:row>
      <xdr:rowOff>500062</xdr:rowOff>
    </xdr:from>
    <xdr:to>
      <xdr:col>43</xdr:col>
      <xdr:colOff>209550</xdr:colOff>
      <xdr:row>5</xdr:row>
      <xdr:rowOff>1338262</xdr:rowOff>
    </xdr:to>
    <xdr:sp macro="" textlink="">
      <xdr:nvSpPr>
        <xdr:cNvPr id="3" name="正方形/長方形 2">
          <a:extLst>
            <a:ext uri="{FF2B5EF4-FFF2-40B4-BE49-F238E27FC236}">
              <a16:creationId xmlns:a16="http://schemas.microsoft.com/office/drawing/2014/main" id="{E90D8B71-57D7-4069-B397-BD3290FB2201}"/>
            </a:ext>
          </a:extLst>
        </xdr:cNvPr>
        <xdr:cNvSpPr/>
      </xdr:nvSpPr>
      <xdr:spPr>
        <a:xfrm>
          <a:off x="66155888" y="3476625"/>
          <a:ext cx="1371600" cy="83820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261937</xdr:colOff>
      <xdr:row>6</xdr:row>
      <xdr:rowOff>261937</xdr:rowOff>
    </xdr:from>
    <xdr:to>
      <xdr:col>43</xdr:col>
      <xdr:colOff>300037</xdr:colOff>
      <xdr:row>6</xdr:row>
      <xdr:rowOff>1100137</xdr:rowOff>
    </xdr:to>
    <xdr:sp macro="" textlink="">
      <xdr:nvSpPr>
        <xdr:cNvPr id="2" name="正方形/長方形 1">
          <a:extLst>
            <a:ext uri="{FF2B5EF4-FFF2-40B4-BE49-F238E27FC236}">
              <a16:creationId xmlns:a16="http://schemas.microsoft.com/office/drawing/2014/main" id="{DF087FFA-8776-420C-B664-7644B9441F90}"/>
            </a:ext>
          </a:extLst>
        </xdr:cNvPr>
        <xdr:cNvSpPr/>
      </xdr:nvSpPr>
      <xdr:spPr>
        <a:xfrm>
          <a:off x="60031312" y="6000750"/>
          <a:ext cx="1371600" cy="838200"/>
        </a:xfrm>
        <a:prstGeom prst="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685800</xdr:colOff>
      <xdr:row>3</xdr:row>
      <xdr:rowOff>914400</xdr:rowOff>
    </xdr:from>
    <xdr:to>
      <xdr:col>34</xdr:col>
      <xdr:colOff>2057400</xdr:colOff>
      <xdr:row>3</xdr:row>
      <xdr:rowOff>1752600</xdr:rowOff>
    </xdr:to>
    <xdr:sp macro="" textlink="">
      <xdr:nvSpPr>
        <xdr:cNvPr id="2" name="正方形/長方形 1">
          <a:extLst>
            <a:ext uri="{FF2B5EF4-FFF2-40B4-BE49-F238E27FC236}">
              <a16:creationId xmlns:a16="http://schemas.microsoft.com/office/drawing/2014/main" id="{7BD07EAE-8BF6-48F2-91F7-1713672B8F01}"/>
            </a:ext>
          </a:extLst>
        </xdr:cNvPr>
        <xdr:cNvSpPr/>
      </xdr:nvSpPr>
      <xdr:spPr>
        <a:xfrm>
          <a:off x="67261740" y="7825740"/>
          <a:ext cx="0" cy="838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180160</xdr:colOff>
      <xdr:row>3</xdr:row>
      <xdr:rowOff>127907</xdr:rowOff>
    </xdr:from>
    <xdr:to>
      <xdr:col>33</xdr:col>
      <xdr:colOff>925285</xdr:colOff>
      <xdr:row>3</xdr:row>
      <xdr:rowOff>500743</xdr:rowOff>
    </xdr:to>
    <xdr:sp macro="" textlink="">
      <xdr:nvSpPr>
        <xdr:cNvPr id="3" name="正方形/長方形 2">
          <a:extLst>
            <a:ext uri="{FF2B5EF4-FFF2-40B4-BE49-F238E27FC236}">
              <a16:creationId xmlns:a16="http://schemas.microsoft.com/office/drawing/2014/main" id="{E9807B76-CD38-45E4-9D6A-C841C4136C94}"/>
            </a:ext>
          </a:extLst>
        </xdr:cNvPr>
        <xdr:cNvSpPr/>
      </xdr:nvSpPr>
      <xdr:spPr>
        <a:xfrm>
          <a:off x="18032731" y="846364"/>
          <a:ext cx="745125" cy="37283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190500</xdr:colOff>
      <xdr:row>4</xdr:row>
      <xdr:rowOff>95250</xdr:rowOff>
    </xdr:from>
    <xdr:to>
      <xdr:col>33</xdr:col>
      <xdr:colOff>935625</xdr:colOff>
      <xdr:row>5</xdr:row>
      <xdr:rowOff>55336</xdr:rowOff>
    </xdr:to>
    <xdr:sp macro="" textlink="">
      <xdr:nvSpPr>
        <xdr:cNvPr id="4" name="正方形/長方形 3">
          <a:extLst>
            <a:ext uri="{FF2B5EF4-FFF2-40B4-BE49-F238E27FC236}">
              <a16:creationId xmlns:a16="http://schemas.microsoft.com/office/drawing/2014/main" id="{EF638B74-BB2F-4B02-950D-8A46AAF71046}"/>
            </a:ext>
          </a:extLst>
        </xdr:cNvPr>
        <xdr:cNvSpPr/>
      </xdr:nvSpPr>
      <xdr:spPr>
        <a:xfrm>
          <a:off x="18351500" y="1412875"/>
          <a:ext cx="745125" cy="372836"/>
        </a:xfrm>
        <a:prstGeom prst="rect">
          <a:avLst/>
        </a:prstGeom>
        <a:solidFill>
          <a:srgbClr val="99FF9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E7A74-55EF-43B1-B11E-AC0BF7D90ECF}">
  <sheetPr codeName="Sheet1">
    <tabColor theme="5"/>
    <pageSetUpPr fitToPage="1"/>
  </sheetPr>
  <dimension ref="A1:BJ61"/>
  <sheetViews>
    <sheetView view="pageBreakPreview" zoomScale="40" zoomScaleNormal="100" zoomScaleSheetLayoutView="40" workbookViewId="0"/>
  </sheetViews>
  <sheetFormatPr defaultRowHeight="18.75"/>
  <cols>
    <col min="1" max="1" width="4.875" style="1" customWidth="1"/>
    <col min="2" max="2" width="80.375" style="4" customWidth="1"/>
    <col min="3" max="8" width="32.5" style="4" customWidth="1"/>
    <col min="9" max="9" width="4.25" style="4" customWidth="1"/>
    <col min="10" max="12" width="5.75" style="1" customWidth="1"/>
    <col min="13" max="13" width="4.75" style="1" customWidth="1"/>
    <col min="14" max="21" width="5.75" style="1" hidden="1" customWidth="1"/>
    <col min="22" max="27" width="5.75" style="1" customWidth="1"/>
    <col min="28" max="28" width="7.125" style="1" customWidth="1"/>
    <col min="29" max="29" width="0.75" style="1" customWidth="1"/>
    <col min="30" max="32" width="2.75" customWidth="1"/>
    <col min="33" max="62" width="2.75" hidden="1" customWidth="1"/>
    <col min="63" max="78" width="2.75" customWidth="1"/>
  </cols>
  <sheetData>
    <row r="1" spans="1:62" ht="19.5" thickBot="1"/>
    <row r="2" spans="1:62" ht="57.75" customHeight="1" thickBot="1">
      <c r="A2" s="5"/>
      <c r="B2" s="239" t="s">
        <v>163</v>
      </c>
      <c r="C2" s="240"/>
      <c r="D2" s="240"/>
      <c r="E2" s="240"/>
      <c r="F2" s="240"/>
      <c r="G2" s="240"/>
      <c r="H2" s="241"/>
      <c r="I2" s="9"/>
      <c r="J2" s="3"/>
      <c r="K2" s="3"/>
      <c r="L2" s="3"/>
      <c r="M2" s="3"/>
      <c r="N2" s="3"/>
      <c r="O2" s="3"/>
      <c r="P2" s="3"/>
      <c r="Q2" s="3"/>
      <c r="R2" s="3"/>
      <c r="S2" s="3"/>
      <c r="T2" s="3"/>
      <c r="U2" s="3"/>
      <c r="V2" s="3"/>
      <c r="W2" s="3"/>
      <c r="X2" s="3"/>
      <c r="Y2" s="3"/>
      <c r="Z2" s="3"/>
      <c r="AA2" s="3"/>
      <c r="AB2" s="3"/>
      <c r="AC2" s="3"/>
    </row>
    <row r="3" spans="1:62" ht="21.75" customHeight="1">
      <c r="A3" s="5"/>
      <c r="B3" s="6"/>
      <c r="C3" s="6"/>
      <c r="D3" s="6"/>
      <c r="E3" s="6"/>
      <c r="F3" s="6"/>
      <c r="G3" s="5"/>
      <c r="H3" s="5"/>
      <c r="I3" s="5"/>
      <c r="J3" s="3"/>
      <c r="K3" s="3"/>
      <c r="L3" s="3"/>
      <c r="M3" s="3"/>
      <c r="N3" s="3"/>
      <c r="O3" s="3"/>
      <c r="P3" s="3"/>
      <c r="Q3" s="3"/>
      <c r="R3" s="3"/>
      <c r="S3" s="3"/>
      <c r="T3" s="3"/>
      <c r="U3" s="3"/>
      <c r="V3" s="3"/>
      <c r="W3" s="3"/>
      <c r="X3" s="3"/>
      <c r="Y3" s="3"/>
      <c r="Z3" s="3"/>
      <c r="AA3" s="3"/>
      <c r="AB3" s="3"/>
      <c r="AC3" s="3"/>
    </row>
    <row r="4" spans="1:62" ht="43.5" customHeight="1" thickBot="1">
      <c r="A4" s="11"/>
      <c r="B4" s="20" t="s">
        <v>181</v>
      </c>
      <c r="C4" s="23"/>
      <c r="D4" s="23"/>
      <c r="E4" s="23"/>
      <c r="F4" s="23"/>
      <c r="G4" s="23"/>
      <c r="H4" s="23"/>
      <c r="I4" s="11"/>
    </row>
    <row r="5" spans="1:62" s="29" customFormat="1" ht="55.5" customHeight="1">
      <c r="A5" s="26"/>
      <c r="B5" s="221" t="s">
        <v>1364</v>
      </c>
      <c r="C5" s="222"/>
      <c r="D5" s="222"/>
      <c r="E5" s="222"/>
      <c r="F5" s="222"/>
      <c r="G5" s="222"/>
      <c r="H5" s="223"/>
      <c r="I5" s="27"/>
      <c r="J5" s="28"/>
      <c r="K5" s="28"/>
      <c r="L5" s="28"/>
      <c r="M5" s="28"/>
      <c r="N5" s="28"/>
      <c r="O5" s="28"/>
      <c r="P5" s="28"/>
      <c r="Q5" s="28"/>
      <c r="R5" s="28"/>
      <c r="S5" s="28"/>
      <c r="T5" s="28"/>
      <c r="U5" s="28"/>
      <c r="V5" s="28"/>
      <c r="W5" s="28"/>
      <c r="X5" s="28"/>
      <c r="Y5" s="28"/>
      <c r="Z5" s="28"/>
      <c r="AA5" s="28"/>
      <c r="AB5" s="28"/>
      <c r="AC5" s="28"/>
    </row>
    <row r="6" spans="1:62" s="30" customFormat="1" ht="55.5" customHeight="1">
      <c r="A6" s="28"/>
      <c r="B6" s="224"/>
      <c r="C6" s="225"/>
      <c r="D6" s="225"/>
      <c r="E6" s="225"/>
      <c r="F6" s="225"/>
      <c r="G6" s="225"/>
      <c r="H6" s="226"/>
      <c r="J6" s="28"/>
      <c r="K6" s="28"/>
      <c r="L6" s="28"/>
      <c r="M6" s="28"/>
      <c r="N6" s="28"/>
      <c r="O6" s="28"/>
      <c r="P6" s="28"/>
      <c r="Q6" s="28"/>
      <c r="R6" s="28"/>
      <c r="S6" s="28"/>
      <c r="T6" s="28"/>
      <c r="U6" s="28"/>
      <c r="V6" s="28"/>
      <c r="W6" s="28"/>
      <c r="X6" s="28"/>
      <c r="Y6" s="28"/>
      <c r="Z6" s="28"/>
      <c r="AA6" s="28"/>
      <c r="AB6" s="28"/>
      <c r="AC6" s="28"/>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row>
    <row r="7" spans="1:62" s="30" customFormat="1" ht="55.5" customHeight="1">
      <c r="A7" s="28"/>
      <c r="B7" s="224"/>
      <c r="C7" s="225"/>
      <c r="D7" s="225"/>
      <c r="E7" s="225"/>
      <c r="F7" s="225"/>
      <c r="G7" s="225"/>
      <c r="H7" s="226"/>
      <c r="J7" s="28"/>
      <c r="K7" s="28"/>
      <c r="L7" s="28"/>
      <c r="M7" s="28"/>
      <c r="N7" s="28"/>
      <c r="O7" s="28"/>
      <c r="P7" s="28"/>
      <c r="Q7" s="28"/>
      <c r="R7" s="28"/>
      <c r="S7" s="28"/>
      <c r="T7" s="28"/>
      <c r="U7" s="28"/>
      <c r="V7" s="28"/>
      <c r="W7" s="28"/>
      <c r="X7" s="28"/>
      <c r="Y7" s="28"/>
      <c r="Z7" s="28"/>
      <c r="AA7" s="28"/>
      <c r="AB7" s="28"/>
      <c r="AC7" s="28"/>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row>
    <row r="8" spans="1:62" s="30" customFormat="1" ht="55.5" customHeight="1">
      <c r="A8" s="28"/>
      <c r="B8" s="224"/>
      <c r="C8" s="225"/>
      <c r="D8" s="225"/>
      <c r="E8" s="225"/>
      <c r="F8" s="225"/>
      <c r="G8" s="225"/>
      <c r="H8" s="226"/>
      <c r="J8" s="28"/>
      <c r="K8" s="28"/>
      <c r="L8" s="28"/>
      <c r="M8" s="28"/>
      <c r="N8" s="28"/>
      <c r="O8" s="28"/>
      <c r="P8" s="28"/>
      <c r="Q8" s="28"/>
      <c r="R8" s="28"/>
      <c r="S8" s="28"/>
      <c r="T8" s="28"/>
      <c r="U8" s="28"/>
      <c r="V8" s="28"/>
      <c r="W8" s="28"/>
      <c r="X8" s="28"/>
      <c r="Y8" s="28"/>
      <c r="Z8" s="28"/>
      <c r="AA8" s="28"/>
      <c r="AB8" s="28"/>
      <c r="AC8" s="28"/>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row>
    <row r="9" spans="1:62" s="30" customFormat="1" ht="55.5" customHeight="1">
      <c r="A9" s="28"/>
      <c r="B9" s="224"/>
      <c r="C9" s="225"/>
      <c r="D9" s="225"/>
      <c r="E9" s="225"/>
      <c r="F9" s="225"/>
      <c r="G9" s="225"/>
      <c r="H9" s="226"/>
      <c r="J9" s="28"/>
      <c r="K9" s="28"/>
      <c r="L9" s="28"/>
      <c r="M9" s="28"/>
      <c r="N9" s="28"/>
      <c r="O9" s="28"/>
      <c r="P9" s="28"/>
      <c r="Q9" s="28"/>
      <c r="R9" s="28"/>
      <c r="S9" s="28"/>
      <c r="T9" s="28"/>
      <c r="U9" s="28"/>
      <c r="V9" s="28"/>
      <c r="W9" s="28"/>
      <c r="X9" s="28"/>
      <c r="Y9" s="28"/>
      <c r="Z9" s="28"/>
      <c r="AA9" s="28"/>
      <c r="AB9" s="28"/>
      <c r="AC9" s="28"/>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row>
    <row r="10" spans="1:62" s="30" customFormat="1" ht="55.5" customHeight="1">
      <c r="A10" s="28"/>
      <c r="B10" s="224"/>
      <c r="C10" s="225"/>
      <c r="D10" s="225"/>
      <c r="E10" s="225"/>
      <c r="F10" s="225"/>
      <c r="G10" s="225"/>
      <c r="H10" s="226"/>
      <c r="J10" s="28"/>
      <c r="K10" s="28"/>
      <c r="L10" s="28"/>
      <c r="M10" s="28"/>
      <c r="N10" s="28"/>
      <c r="O10" s="28"/>
      <c r="P10" s="28"/>
      <c r="Q10" s="28"/>
      <c r="R10" s="28"/>
      <c r="S10" s="28"/>
      <c r="T10" s="28"/>
      <c r="U10" s="28"/>
      <c r="V10" s="28"/>
      <c r="W10" s="28"/>
      <c r="X10" s="28"/>
      <c r="Y10" s="28"/>
      <c r="Z10" s="28"/>
      <c r="AA10" s="28"/>
      <c r="AB10" s="28"/>
      <c r="AC10" s="28"/>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row>
    <row r="11" spans="1:62" s="30" customFormat="1" ht="55.5" customHeight="1">
      <c r="A11" s="28"/>
      <c r="B11" s="224"/>
      <c r="C11" s="225"/>
      <c r="D11" s="225"/>
      <c r="E11" s="225"/>
      <c r="F11" s="225"/>
      <c r="G11" s="225"/>
      <c r="H11" s="226"/>
      <c r="J11" s="28"/>
      <c r="K11" s="28"/>
      <c r="L11" s="28"/>
      <c r="M11" s="28"/>
      <c r="N11" s="28"/>
      <c r="O11" s="28"/>
      <c r="P11" s="28"/>
      <c r="Q11" s="28"/>
      <c r="R11" s="28"/>
      <c r="S11" s="28"/>
      <c r="T11" s="28"/>
      <c r="U11" s="28"/>
      <c r="V11" s="28"/>
      <c r="W11" s="28"/>
      <c r="X11" s="28"/>
      <c r="Y11" s="28"/>
      <c r="Z11" s="28"/>
      <c r="AA11" s="28"/>
      <c r="AB11" s="28"/>
      <c r="AC11" s="28"/>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row>
    <row r="12" spans="1:62" s="30" customFormat="1" ht="55.5" customHeight="1" thickBot="1">
      <c r="A12" s="28"/>
      <c r="B12" s="227"/>
      <c r="C12" s="228"/>
      <c r="D12" s="228"/>
      <c r="E12" s="228"/>
      <c r="F12" s="228"/>
      <c r="G12" s="228"/>
      <c r="H12" s="229"/>
      <c r="J12" s="28"/>
      <c r="K12" s="28"/>
      <c r="L12" s="28"/>
      <c r="M12" s="28"/>
      <c r="N12" s="28"/>
      <c r="O12" s="28"/>
      <c r="P12" s="28"/>
      <c r="Q12" s="28"/>
      <c r="R12" s="28"/>
      <c r="S12" s="28"/>
      <c r="T12" s="28"/>
      <c r="U12" s="28"/>
      <c r="V12" s="28"/>
      <c r="W12" s="28"/>
      <c r="X12" s="28"/>
      <c r="Y12" s="28"/>
      <c r="Z12" s="28"/>
      <c r="AA12" s="28"/>
      <c r="AB12" s="28"/>
      <c r="AC12" s="28"/>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row>
    <row r="13" spans="1:62" s="4" customFormat="1" ht="23.25" customHeight="1">
      <c r="A13" s="1"/>
      <c r="B13" s="24" t="s">
        <v>183</v>
      </c>
      <c r="C13" s="24"/>
      <c r="D13" s="24"/>
      <c r="E13" s="24"/>
      <c r="F13" s="24"/>
      <c r="G13" s="24"/>
      <c r="H13" s="24"/>
      <c r="J13" s="1"/>
      <c r="K13" s="1"/>
      <c r="L13" s="1"/>
      <c r="M13" s="1"/>
      <c r="N13" s="1"/>
      <c r="O13" s="1"/>
      <c r="P13" s="1"/>
      <c r="Q13" s="1"/>
      <c r="R13" s="1"/>
      <c r="S13" s="1"/>
      <c r="T13" s="1"/>
      <c r="U13" s="1"/>
      <c r="V13" s="1"/>
      <c r="W13" s="1"/>
      <c r="X13" s="1"/>
      <c r="Y13" s="1"/>
      <c r="Z13" s="1"/>
      <c r="AA13" s="1"/>
      <c r="AB13" s="1"/>
      <c r="AC13" s="1"/>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1:62" s="4" customFormat="1" ht="37.5" customHeight="1" thickBot="1">
      <c r="A14" s="1"/>
      <c r="B14" s="25" t="s">
        <v>182</v>
      </c>
      <c r="C14" s="23"/>
      <c r="D14" s="23"/>
      <c r="E14" s="23"/>
      <c r="F14" s="23"/>
      <c r="G14" s="23"/>
      <c r="H14" s="23"/>
      <c r="J14" s="1"/>
      <c r="K14" s="1"/>
      <c r="L14" s="1"/>
      <c r="M14" s="1"/>
      <c r="N14" s="1"/>
      <c r="O14" s="1"/>
      <c r="P14" s="1"/>
      <c r="Q14" s="1"/>
      <c r="R14" s="1"/>
      <c r="S14" s="1"/>
      <c r="T14" s="1"/>
      <c r="U14" s="1"/>
      <c r="V14" s="1"/>
      <c r="W14" s="1"/>
      <c r="X14" s="1"/>
      <c r="Y14" s="1"/>
      <c r="Z14" s="1"/>
      <c r="AA14" s="1"/>
      <c r="AB14" s="1"/>
      <c r="AC14" s="1"/>
      <c r="AD14"/>
      <c r="AE14"/>
      <c r="AF14"/>
      <c r="AG14"/>
      <c r="AH14"/>
      <c r="AI14"/>
      <c r="AJ14"/>
      <c r="AK14"/>
      <c r="AL14"/>
      <c r="AM14"/>
      <c r="AN14"/>
      <c r="AO14"/>
      <c r="AP14"/>
      <c r="AQ14"/>
      <c r="AR14"/>
      <c r="AS14"/>
      <c r="AT14"/>
      <c r="AU14"/>
      <c r="AV14"/>
      <c r="AW14"/>
      <c r="AX14"/>
      <c r="AY14"/>
      <c r="AZ14"/>
      <c r="BA14"/>
      <c r="BB14"/>
      <c r="BC14"/>
      <c r="BD14"/>
      <c r="BE14"/>
      <c r="BF14"/>
      <c r="BG14"/>
      <c r="BH14"/>
      <c r="BI14"/>
      <c r="BJ14"/>
    </row>
    <row r="15" spans="1:62" s="33" customFormat="1" ht="41.25" customHeight="1">
      <c r="A15" s="31"/>
      <c r="B15" s="230" t="s">
        <v>1365</v>
      </c>
      <c r="C15" s="231"/>
      <c r="D15" s="231"/>
      <c r="E15" s="231"/>
      <c r="F15" s="231"/>
      <c r="G15" s="231"/>
      <c r="H15" s="232"/>
      <c r="J15" s="31"/>
      <c r="K15" s="31"/>
      <c r="L15" s="31"/>
      <c r="M15" s="31"/>
      <c r="N15" s="31"/>
      <c r="O15" s="31"/>
      <c r="P15" s="31"/>
      <c r="Q15" s="31"/>
      <c r="R15" s="31"/>
      <c r="S15" s="31"/>
      <c r="T15" s="31"/>
      <c r="U15" s="31"/>
      <c r="V15" s="31"/>
      <c r="W15" s="31"/>
      <c r="X15" s="31"/>
      <c r="Y15" s="31"/>
      <c r="Z15" s="31"/>
      <c r="AA15" s="31"/>
      <c r="AB15" s="31"/>
      <c r="AC15" s="31"/>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row>
    <row r="16" spans="1:62" s="33" customFormat="1" ht="41.25" customHeight="1">
      <c r="A16" s="31"/>
      <c r="B16" s="233"/>
      <c r="C16" s="234"/>
      <c r="D16" s="234"/>
      <c r="E16" s="234"/>
      <c r="F16" s="234"/>
      <c r="G16" s="234"/>
      <c r="H16" s="235"/>
      <c r="J16" s="31"/>
      <c r="K16" s="31"/>
      <c r="L16" s="31"/>
      <c r="M16" s="31"/>
      <c r="N16" s="31"/>
      <c r="O16" s="31"/>
      <c r="P16" s="31"/>
      <c r="Q16" s="31"/>
      <c r="R16" s="31"/>
      <c r="S16" s="31"/>
      <c r="T16" s="31"/>
      <c r="U16" s="31"/>
      <c r="V16" s="31"/>
      <c r="W16" s="31"/>
      <c r="X16" s="31"/>
      <c r="Y16" s="31"/>
      <c r="Z16" s="31"/>
      <c r="AA16" s="31"/>
      <c r="AB16" s="31"/>
      <c r="AC16" s="31"/>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row>
    <row r="17" spans="1:29" s="32" customFormat="1" ht="41.25" customHeight="1">
      <c r="A17" s="31"/>
      <c r="B17" s="233"/>
      <c r="C17" s="234"/>
      <c r="D17" s="234"/>
      <c r="E17" s="234"/>
      <c r="F17" s="234"/>
      <c r="G17" s="234"/>
      <c r="H17" s="235"/>
      <c r="I17" s="33"/>
      <c r="J17" s="31"/>
      <c r="K17" s="31"/>
      <c r="L17" s="31"/>
      <c r="M17" s="31"/>
      <c r="N17" s="31"/>
      <c r="O17" s="31"/>
      <c r="P17" s="31"/>
      <c r="Q17" s="31"/>
      <c r="R17" s="31"/>
      <c r="S17" s="31"/>
      <c r="T17" s="31"/>
      <c r="U17" s="31"/>
      <c r="V17" s="31"/>
      <c r="W17" s="31"/>
      <c r="X17" s="31"/>
      <c r="Y17" s="31"/>
      <c r="Z17" s="31"/>
      <c r="AA17" s="31"/>
      <c r="AB17" s="31"/>
      <c r="AC17" s="31"/>
    </row>
    <row r="18" spans="1:29" s="32" customFormat="1" ht="41.25" customHeight="1">
      <c r="A18" s="31"/>
      <c r="B18" s="233"/>
      <c r="C18" s="234"/>
      <c r="D18" s="234"/>
      <c r="E18" s="234"/>
      <c r="F18" s="234"/>
      <c r="G18" s="234"/>
      <c r="H18" s="235"/>
      <c r="I18" s="33"/>
      <c r="J18" s="31"/>
      <c r="K18" s="31"/>
      <c r="L18" s="31"/>
      <c r="M18" s="31"/>
      <c r="N18" s="31"/>
      <c r="O18" s="31"/>
      <c r="P18" s="31"/>
      <c r="Q18" s="31"/>
      <c r="R18" s="31"/>
      <c r="S18" s="31"/>
      <c r="T18" s="31"/>
      <c r="U18" s="31"/>
      <c r="V18" s="31"/>
      <c r="W18" s="31"/>
      <c r="X18" s="31"/>
      <c r="Y18" s="31"/>
      <c r="Z18" s="31"/>
      <c r="AA18" s="31"/>
      <c r="AB18" s="31"/>
      <c r="AC18" s="31"/>
    </row>
    <row r="19" spans="1:29" s="32" customFormat="1" ht="41.25" customHeight="1">
      <c r="A19" s="31"/>
      <c r="B19" s="233"/>
      <c r="C19" s="234"/>
      <c r="D19" s="234"/>
      <c r="E19" s="234"/>
      <c r="F19" s="234"/>
      <c r="G19" s="234"/>
      <c r="H19" s="235"/>
      <c r="I19" s="33"/>
      <c r="J19" s="31"/>
      <c r="K19" s="31"/>
      <c r="L19" s="31"/>
      <c r="M19" s="31"/>
      <c r="N19" s="31"/>
      <c r="O19" s="31"/>
      <c r="P19" s="31"/>
      <c r="Q19" s="31"/>
      <c r="R19" s="31"/>
      <c r="S19" s="31"/>
      <c r="T19" s="31"/>
      <c r="U19" s="31"/>
      <c r="V19" s="31"/>
      <c r="W19" s="31"/>
      <c r="X19" s="31"/>
      <c r="Y19" s="31"/>
      <c r="Z19" s="31"/>
      <c r="AA19" s="31"/>
      <c r="AB19" s="31"/>
      <c r="AC19" s="31"/>
    </row>
    <row r="20" spans="1:29" s="32" customFormat="1" ht="41.25" customHeight="1">
      <c r="A20" s="31"/>
      <c r="B20" s="233"/>
      <c r="C20" s="234"/>
      <c r="D20" s="234"/>
      <c r="E20" s="234"/>
      <c r="F20" s="234"/>
      <c r="G20" s="234"/>
      <c r="H20" s="235"/>
      <c r="I20" s="33"/>
      <c r="J20" s="31"/>
      <c r="K20" s="31"/>
      <c r="L20" s="31"/>
      <c r="M20" s="31"/>
      <c r="N20" s="31"/>
      <c r="O20" s="31"/>
      <c r="P20" s="31"/>
      <c r="Q20" s="31"/>
      <c r="R20" s="31"/>
      <c r="S20" s="31"/>
      <c r="T20" s="31"/>
      <c r="U20" s="31"/>
      <c r="V20" s="31"/>
      <c r="W20" s="31"/>
      <c r="X20" s="31"/>
      <c r="Y20" s="31"/>
      <c r="Z20" s="31"/>
      <c r="AA20" s="31"/>
      <c r="AB20" s="31"/>
      <c r="AC20" s="31"/>
    </row>
    <row r="21" spans="1:29" s="32" customFormat="1" ht="41.25" customHeight="1">
      <c r="A21" s="31"/>
      <c r="B21" s="233"/>
      <c r="C21" s="234"/>
      <c r="D21" s="234"/>
      <c r="E21" s="234"/>
      <c r="F21" s="234"/>
      <c r="G21" s="234"/>
      <c r="H21" s="235"/>
      <c r="I21" s="33"/>
      <c r="J21" s="31"/>
      <c r="K21" s="31"/>
      <c r="L21" s="31"/>
      <c r="M21" s="31"/>
      <c r="N21" s="31"/>
      <c r="O21" s="31"/>
      <c r="P21" s="31"/>
      <c r="Q21" s="31"/>
      <c r="R21" s="31"/>
      <c r="S21" s="31"/>
      <c r="T21" s="31"/>
      <c r="U21" s="31"/>
      <c r="V21" s="31"/>
      <c r="W21" s="31"/>
      <c r="X21" s="31"/>
      <c r="Y21" s="31"/>
      <c r="Z21" s="31"/>
      <c r="AA21" s="31"/>
      <c r="AB21" s="31"/>
      <c r="AC21" s="31"/>
    </row>
    <row r="22" spans="1:29" s="32" customFormat="1" ht="41.25" customHeight="1">
      <c r="A22" s="31"/>
      <c r="B22" s="233"/>
      <c r="C22" s="234"/>
      <c r="D22" s="234"/>
      <c r="E22" s="234"/>
      <c r="F22" s="234"/>
      <c r="G22" s="234"/>
      <c r="H22" s="235"/>
      <c r="I22" s="33"/>
      <c r="J22" s="31"/>
      <c r="K22" s="31"/>
      <c r="L22" s="31"/>
      <c r="M22" s="31"/>
      <c r="N22" s="31"/>
      <c r="O22" s="31"/>
      <c r="P22" s="31"/>
      <c r="Q22" s="31"/>
      <c r="R22" s="31"/>
      <c r="S22" s="31"/>
      <c r="T22" s="31"/>
      <c r="U22" s="31"/>
      <c r="V22" s="31"/>
      <c r="W22" s="31"/>
      <c r="X22" s="31"/>
      <c r="Y22" s="31"/>
      <c r="Z22" s="31"/>
      <c r="AA22" s="31"/>
      <c r="AB22" s="31"/>
      <c r="AC22" s="31"/>
    </row>
    <row r="23" spans="1:29" s="32" customFormat="1" ht="41.25" customHeight="1">
      <c r="A23" s="31"/>
      <c r="B23" s="233"/>
      <c r="C23" s="234"/>
      <c r="D23" s="234"/>
      <c r="E23" s="234"/>
      <c r="F23" s="234"/>
      <c r="G23" s="234"/>
      <c r="H23" s="235"/>
      <c r="I23" s="33"/>
      <c r="J23" s="31"/>
      <c r="K23" s="31"/>
      <c r="L23" s="31"/>
      <c r="M23" s="31"/>
      <c r="N23" s="31"/>
      <c r="O23" s="31"/>
      <c r="P23" s="31"/>
      <c r="Q23" s="31"/>
      <c r="R23" s="31"/>
      <c r="S23" s="31"/>
      <c r="T23" s="31"/>
      <c r="U23" s="31"/>
      <c r="V23" s="31"/>
      <c r="W23" s="31"/>
      <c r="X23" s="31"/>
      <c r="Y23" s="31"/>
      <c r="Z23" s="31"/>
      <c r="AA23" s="31"/>
      <c r="AB23" s="31"/>
      <c r="AC23" s="31"/>
    </row>
    <row r="24" spans="1:29" s="32" customFormat="1" ht="41.25" customHeight="1">
      <c r="A24" s="31"/>
      <c r="B24" s="233"/>
      <c r="C24" s="234"/>
      <c r="D24" s="234"/>
      <c r="E24" s="234"/>
      <c r="F24" s="234"/>
      <c r="G24" s="234"/>
      <c r="H24" s="235"/>
      <c r="I24" s="33"/>
      <c r="J24" s="31"/>
      <c r="K24" s="31"/>
      <c r="L24" s="31"/>
      <c r="M24" s="31"/>
      <c r="N24" s="31"/>
      <c r="O24" s="31"/>
      <c r="P24" s="31"/>
      <c r="Q24" s="31"/>
      <c r="R24" s="31"/>
      <c r="S24" s="31"/>
      <c r="T24" s="31"/>
      <c r="U24" s="31"/>
      <c r="V24" s="31"/>
      <c r="W24" s="31"/>
      <c r="X24" s="31"/>
      <c r="Y24" s="31"/>
      <c r="Z24" s="31"/>
      <c r="AA24" s="31"/>
      <c r="AB24" s="31"/>
      <c r="AC24" s="31"/>
    </row>
    <row r="25" spans="1:29" s="32" customFormat="1" ht="41.25" customHeight="1">
      <c r="A25" s="31"/>
      <c r="B25" s="233"/>
      <c r="C25" s="234"/>
      <c r="D25" s="234"/>
      <c r="E25" s="234"/>
      <c r="F25" s="234"/>
      <c r="G25" s="234"/>
      <c r="H25" s="235"/>
      <c r="I25" s="33"/>
      <c r="J25" s="31"/>
      <c r="K25" s="31"/>
      <c r="L25" s="31"/>
      <c r="M25" s="31"/>
      <c r="N25" s="31"/>
      <c r="O25" s="31"/>
      <c r="P25" s="31"/>
      <c r="Q25" s="31"/>
      <c r="R25" s="31"/>
      <c r="S25" s="31"/>
      <c r="T25" s="31"/>
      <c r="U25" s="31"/>
      <c r="V25" s="31"/>
      <c r="W25" s="31"/>
      <c r="X25" s="31"/>
      <c r="Y25" s="31"/>
      <c r="Z25" s="31"/>
      <c r="AA25" s="31"/>
      <c r="AB25" s="31"/>
      <c r="AC25" s="31"/>
    </row>
    <row r="26" spans="1:29" s="32" customFormat="1" ht="41.25" customHeight="1">
      <c r="A26" s="31"/>
      <c r="B26" s="233"/>
      <c r="C26" s="234"/>
      <c r="D26" s="234"/>
      <c r="E26" s="234"/>
      <c r="F26" s="234"/>
      <c r="G26" s="234"/>
      <c r="H26" s="235"/>
      <c r="I26" s="33"/>
      <c r="J26" s="31"/>
      <c r="K26" s="31"/>
      <c r="L26" s="31"/>
      <c r="M26" s="31"/>
      <c r="N26" s="31"/>
      <c r="O26" s="31"/>
      <c r="P26" s="31"/>
      <c r="Q26" s="31"/>
      <c r="R26" s="31"/>
      <c r="S26" s="31"/>
      <c r="T26" s="31"/>
      <c r="U26" s="31"/>
      <c r="V26" s="31"/>
      <c r="W26" s="31"/>
      <c r="X26" s="31"/>
      <c r="Y26" s="31"/>
      <c r="Z26" s="31"/>
      <c r="AA26" s="31"/>
      <c r="AB26" s="31"/>
      <c r="AC26" s="31"/>
    </row>
    <row r="27" spans="1:29" s="32" customFormat="1" ht="41.25" customHeight="1">
      <c r="A27" s="31"/>
      <c r="B27" s="233"/>
      <c r="C27" s="234"/>
      <c r="D27" s="234"/>
      <c r="E27" s="234"/>
      <c r="F27" s="234"/>
      <c r="G27" s="234"/>
      <c r="H27" s="235"/>
      <c r="I27" s="33"/>
      <c r="J27" s="31"/>
      <c r="K27" s="31"/>
      <c r="L27" s="31"/>
      <c r="M27" s="31"/>
      <c r="N27" s="31"/>
      <c r="O27" s="31"/>
      <c r="P27" s="31"/>
      <c r="Q27" s="31"/>
      <c r="R27" s="31"/>
      <c r="S27" s="31"/>
      <c r="T27" s="31"/>
      <c r="U27" s="31"/>
      <c r="V27" s="31"/>
      <c r="W27" s="31"/>
      <c r="X27" s="31"/>
      <c r="Y27" s="31"/>
      <c r="Z27" s="31"/>
      <c r="AA27" s="31"/>
      <c r="AB27" s="31"/>
      <c r="AC27" s="31"/>
    </row>
    <row r="28" spans="1:29" s="32" customFormat="1" ht="41.25" customHeight="1">
      <c r="A28" s="31"/>
      <c r="B28" s="233"/>
      <c r="C28" s="234"/>
      <c r="D28" s="234"/>
      <c r="E28" s="234"/>
      <c r="F28" s="234"/>
      <c r="G28" s="234"/>
      <c r="H28" s="235"/>
      <c r="I28" s="33"/>
      <c r="J28" s="31"/>
      <c r="K28" s="31"/>
      <c r="L28" s="31"/>
      <c r="M28" s="31"/>
      <c r="N28" s="31"/>
      <c r="O28" s="31"/>
      <c r="P28" s="31"/>
      <c r="Q28" s="31"/>
      <c r="R28" s="31"/>
      <c r="S28" s="31"/>
      <c r="T28" s="31"/>
      <c r="U28" s="31"/>
      <c r="V28" s="31"/>
      <c r="W28" s="31"/>
      <c r="X28" s="31"/>
      <c r="Y28" s="31"/>
      <c r="Z28" s="31"/>
      <c r="AA28" s="31"/>
      <c r="AB28" s="31"/>
      <c r="AC28" s="31"/>
    </row>
    <row r="29" spans="1:29" s="32" customFormat="1" ht="41.25" customHeight="1">
      <c r="A29" s="31"/>
      <c r="B29" s="233"/>
      <c r="C29" s="234"/>
      <c r="D29" s="234"/>
      <c r="E29" s="234"/>
      <c r="F29" s="234"/>
      <c r="G29" s="234"/>
      <c r="H29" s="235"/>
      <c r="I29" s="33"/>
      <c r="J29" s="31"/>
      <c r="K29" s="31"/>
      <c r="L29" s="31"/>
      <c r="M29" s="31"/>
      <c r="N29" s="31"/>
      <c r="O29" s="31"/>
      <c r="P29" s="31"/>
      <c r="Q29" s="31"/>
      <c r="R29" s="31"/>
      <c r="S29" s="31"/>
      <c r="T29" s="31"/>
      <c r="U29" s="31"/>
      <c r="V29" s="31"/>
      <c r="W29" s="31"/>
      <c r="X29" s="31"/>
      <c r="Y29" s="31"/>
      <c r="Z29" s="31"/>
      <c r="AA29" s="31"/>
      <c r="AB29" s="31"/>
      <c r="AC29" s="31"/>
    </row>
    <row r="30" spans="1:29" s="32" customFormat="1" ht="41.25" customHeight="1">
      <c r="A30" s="31"/>
      <c r="B30" s="233"/>
      <c r="C30" s="234"/>
      <c r="D30" s="234"/>
      <c r="E30" s="234"/>
      <c r="F30" s="234"/>
      <c r="G30" s="234"/>
      <c r="H30" s="235"/>
      <c r="I30" s="33"/>
      <c r="J30" s="31"/>
      <c r="K30" s="31"/>
      <c r="L30" s="31"/>
      <c r="M30" s="31"/>
      <c r="N30" s="31"/>
      <c r="O30" s="31"/>
      <c r="P30" s="31"/>
      <c r="Q30" s="31"/>
      <c r="R30" s="31"/>
      <c r="S30" s="31"/>
      <c r="T30" s="31"/>
      <c r="U30" s="31"/>
      <c r="V30" s="31"/>
      <c r="W30" s="31"/>
      <c r="X30" s="31"/>
      <c r="Y30" s="31"/>
      <c r="Z30" s="31"/>
      <c r="AA30" s="31"/>
      <c r="AB30" s="31"/>
      <c r="AC30" s="31"/>
    </row>
    <row r="31" spans="1:29" s="32" customFormat="1" ht="41.25" customHeight="1">
      <c r="A31" s="31"/>
      <c r="B31" s="233"/>
      <c r="C31" s="234"/>
      <c r="D31" s="234"/>
      <c r="E31" s="234"/>
      <c r="F31" s="234"/>
      <c r="G31" s="234"/>
      <c r="H31" s="235"/>
      <c r="I31" s="33"/>
      <c r="J31" s="31"/>
      <c r="K31" s="31"/>
      <c r="L31" s="31"/>
      <c r="M31" s="31"/>
      <c r="N31" s="31"/>
      <c r="O31" s="31"/>
      <c r="P31" s="31"/>
      <c r="Q31" s="31"/>
      <c r="R31" s="31"/>
      <c r="S31" s="31"/>
      <c r="T31" s="31"/>
      <c r="U31" s="31"/>
      <c r="V31" s="31"/>
      <c r="W31" s="31"/>
      <c r="X31" s="31"/>
      <c r="Y31" s="31"/>
      <c r="Z31" s="31"/>
      <c r="AA31" s="31"/>
      <c r="AB31" s="31"/>
      <c r="AC31" s="31"/>
    </row>
    <row r="32" spans="1:29" s="32" customFormat="1" ht="41.25" customHeight="1">
      <c r="A32" s="31"/>
      <c r="B32" s="233"/>
      <c r="C32" s="234"/>
      <c r="D32" s="234"/>
      <c r="E32" s="234"/>
      <c r="F32" s="234"/>
      <c r="G32" s="234"/>
      <c r="H32" s="235"/>
      <c r="I32" s="33"/>
      <c r="J32" s="31"/>
      <c r="K32" s="31"/>
      <c r="L32" s="31"/>
      <c r="M32" s="31"/>
      <c r="N32" s="31"/>
      <c r="O32" s="31"/>
      <c r="P32" s="31"/>
      <c r="Q32" s="31"/>
      <c r="R32" s="31"/>
      <c r="S32" s="31"/>
      <c r="T32" s="31"/>
      <c r="U32" s="31"/>
      <c r="V32" s="31"/>
      <c r="W32" s="31"/>
      <c r="X32" s="31"/>
      <c r="Y32" s="31"/>
      <c r="Z32" s="31"/>
      <c r="AA32" s="31"/>
      <c r="AB32" s="31"/>
      <c r="AC32" s="31"/>
    </row>
    <row r="33" spans="1:29" s="32" customFormat="1" ht="41.25" customHeight="1">
      <c r="A33" s="31"/>
      <c r="B33" s="233"/>
      <c r="C33" s="234"/>
      <c r="D33" s="234"/>
      <c r="E33" s="234"/>
      <c r="F33" s="234"/>
      <c r="G33" s="234"/>
      <c r="H33" s="235"/>
      <c r="I33" s="33"/>
      <c r="J33" s="31"/>
      <c r="K33" s="31"/>
      <c r="L33" s="31"/>
      <c r="M33" s="31"/>
      <c r="N33" s="31"/>
      <c r="O33" s="31"/>
      <c r="P33" s="31"/>
      <c r="Q33" s="31"/>
      <c r="R33" s="31"/>
      <c r="S33" s="31"/>
      <c r="T33" s="31"/>
      <c r="U33" s="31"/>
      <c r="V33" s="31"/>
      <c r="W33" s="31"/>
      <c r="X33" s="31"/>
      <c r="Y33" s="31"/>
      <c r="Z33" s="31"/>
      <c r="AA33" s="31"/>
      <c r="AB33" s="31"/>
      <c r="AC33" s="31"/>
    </row>
    <row r="34" spans="1:29" s="32" customFormat="1" ht="41.25" customHeight="1" thickBot="1">
      <c r="A34" s="31"/>
      <c r="B34" s="236"/>
      <c r="C34" s="237"/>
      <c r="D34" s="237"/>
      <c r="E34" s="237"/>
      <c r="F34" s="237"/>
      <c r="G34" s="237"/>
      <c r="H34" s="238"/>
      <c r="I34" s="33"/>
      <c r="J34" s="31"/>
      <c r="K34" s="31"/>
      <c r="L34" s="31"/>
      <c r="M34" s="31"/>
      <c r="N34" s="31"/>
      <c r="O34" s="31"/>
      <c r="P34" s="31"/>
      <c r="Q34" s="31"/>
      <c r="R34" s="31"/>
      <c r="S34" s="31"/>
      <c r="T34" s="31"/>
      <c r="U34" s="31"/>
      <c r="V34" s="31"/>
      <c r="W34" s="31"/>
      <c r="X34" s="31"/>
      <c r="Y34" s="31"/>
      <c r="Z34" s="31"/>
      <c r="AA34" s="31"/>
      <c r="AB34" s="31"/>
      <c r="AC34" s="31"/>
    </row>
    <row r="35" spans="1:29" ht="41.25" customHeight="1"/>
    <row r="36" spans="1:29" ht="41.25" customHeight="1"/>
    <row r="37" spans="1:29" ht="41.25" customHeight="1"/>
    <row r="38" spans="1:29" ht="41.25" customHeight="1"/>
    <row r="39" spans="1:29" ht="41.25" customHeight="1"/>
    <row r="40" spans="1:29" ht="41.25" customHeight="1"/>
    <row r="41" spans="1:29" ht="41.25" customHeight="1"/>
    <row r="42" spans="1:29" ht="41.25" customHeight="1"/>
    <row r="43" spans="1:29" ht="41.25" customHeight="1"/>
    <row r="44" spans="1:29" ht="41.25" customHeight="1"/>
    <row r="45" spans="1:29" ht="41.25" customHeight="1"/>
    <row r="46" spans="1:29" ht="41.25" customHeight="1"/>
    <row r="47" spans="1:29" ht="41.25" customHeight="1"/>
    <row r="48" spans="1:29" ht="41.25" customHeight="1"/>
    <row r="49" ht="41.25" customHeight="1"/>
    <row r="50" ht="41.25" customHeight="1"/>
    <row r="51" ht="41.25" customHeight="1"/>
    <row r="52" ht="41.25" customHeight="1"/>
    <row r="53" ht="41.25" customHeight="1"/>
    <row r="54" ht="41.25" customHeight="1"/>
    <row r="55" ht="41.25" customHeight="1"/>
    <row r="56" ht="41.25" customHeight="1"/>
    <row r="57" ht="41.25" customHeight="1"/>
    <row r="58" ht="41.25" customHeight="1"/>
    <row r="59" ht="41.25" customHeight="1"/>
    <row r="60" ht="41.25" customHeight="1"/>
    <row r="61" ht="41.25" customHeight="1"/>
  </sheetData>
  <mergeCells count="3">
    <mergeCell ref="B5:H12"/>
    <mergeCell ref="B15:H34"/>
    <mergeCell ref="B2:H2"/>
  </mergeCells>
  <phoneticPr fontId="11"/>
  <pageMargins left="0.7" right="0.7" top="0.75" bottom="0.75" header="0.3" footer="0.3"/>
  <pageSetup paperSize="8"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258A9-572F-432C-8FE7-63AB1060D37E}">
  <sheetPr codeName="Sheet8">
    <tabColor theme="0" tint="-0.499984740745262"/>
  </sheetPr>
  <dimension ref="A1:AJB10"/>
  <sheetViews>
    <sheetView view="pageBreakPreview" topLeftCell="A13" zoomScale="85" zoomScaleNormal="100" zoomScaleSheetLayoutView="85" workbookViewId="0">
      <selection activeCell="A4" sqref="A4:XFD4"/>
    </sheetView>
  </sheetViews>
  <sheetFormatPr defaultColWidth="9" defaultRowHeight="18.75"/>
  <cols>
    <col min="1" max="10" width="10.875" style="34" customWidth="1"/>
    <col min="11" max="33" width="10.875" style="35" customWidth="1"/>
    <col min="34" max="34" width="10.875" style="34" customWidth="1"/>
    <col min="35" max="36" width="10.625" style="34" customWidth="1"/>
    <col min="37" max="38" width="23.625" style="34" customWidth="1"/>
    <col min="39" max="39" width="25.25" style="34" customWidth="1"/>
    <col min="40" max="40" width="22.125" style="34" customWidth="1"/>
    <col min="41" max="41" width="23.25" style="34" customWidth="1"/>
    <col min="42" max="42" width="21.375" style="34" customWidth="1"/>
    <col min="43" max="46" width="12.625" style="34" customWidth="1"/>
    <col min="47" max="47" width="11.875" style="34" customWidth="1"/>
    <col min="48" max="48" width="12.625" style="34" customWidth="1"/>
    <col min="49" max="49" width="53.5" style="34" customWidth="1"/>
    <col min="50" max="50" width="21.125" style="34" customWidth="1"/>
    <col min="51" max="53" width="12.625" style="34" customWidth="1"/>
    <col min="54" max="54" width="13.875" style="34" customWidth="1"/>
    <col min="55" max="55" width="12.625" style="34" customWidth="1"/>
    <col min="56" max="56" width="59.375" style="34" customWidth="1"/>
    <col min="57" max="63" width="12.625" style="34" customWidth="1"/>
    <col min="64" max="64" width="14.5" style="34" customWidth="1"/>
    <col min="65" max="65" width="27.25" style="34" customWidth="1"/>
    <col min="66" max="66" width="12.625" style="34" customWidth="1"/>
    <col min="67" max="67" width="24.625" style="34" customWidth="1"/>
    <col min="68" max="78" width="12.625" style="34" customWidth="1"/>
    <col min="79" max="98" width="9" style="34"/>
    <col min="99" max="99" width="8.875" style="34" customWidth="1"/>
    <col min="100" max="100" width="9" style="34"/>
    <col min="101" max="101" width="16.75" style="34" customWidth="1"/>
    <col min="102" max="107" width="9" style="34"/>
    <col min="108" max="108" width="12.25" style="34" customWidth="1"/>
    <col min="109" max="109" width="9" style="34"/>
    <col min="110" max="110" width="15.125" style="34" customWidth="1"/>
    <col min="111" max="112" width="9" style="34"/>
    <col min="113" max="113" width="10" style="34" customWidth="1"/>
    <col min="114" max="114" width="11.375" style="34" customWidth="1"/>
    <col min="115" max="115" width="23.25" style="34" customWidth="1"/>
    <col min="116" max="902" width="9" style="34"/>
    <col min="903" max="903" width="22.25" style="34" customWidth="1"/>
    <col min="904" max="16384" width="9" style="34"/>
  </cols>
  <sheetData>
    <row r="1" spans="1:938" s="42" customFormat="1">
      <c r="A1" s="46" t="s">
        <v>386</v>
      </c>
      <c r="B1" s="47"/>
      <c r="C1" s="47"/>
      <c r="D1" s="47"/>
      <c r="E1" s="47"/>
      <c r="F1" s="47"/>
      <c r="G1" s="47"/>
      <c r="H1" s="47"/>
      <c r="I1" s="47"/>
      <c r="J1" s="47"/>
      <c r="K1" s="44" t="s">
        <v>394</v>
      </c>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50" t="s">
        <v>426</v>
      </c>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c r="IW1" s="51"/>
      <c r="IX1" s="51"/>
      <c r="IY1" s="51"/>
      <c r="IZ1" s="51"/>
      <c r="JA1" s="51"/>
      <c r="JB1" s="51"/>
      <c r="JC1" s="51"/>
      <c r="JD1" s="51"/>
      <c r="JE1" s="51"/>
      <c r="JF1" s="51"/>
      <c r="JG1" s="51"/>
      <c r="JH1" s="51"/>
      <c r="JI1" s="51"/>
      <c r="JJ1" s="51"/>
      <c r="JK1" s="51"/>
      <c r="JL1" s="51"/>
      <c r="JM1" s="51"/>
      <c r="JN1" s="51"/>
      <c r="JO1" s="51"/>
      <c r="JP1" s="51"/>
      <c r="JQ1" s="51"/>
      <c r="JR1" s="51"/>
      <c r="JS1" s="51"/>
      <c r="JT1" s="51"/>
      <c r="JU1" s="51"/>
      <c r="JV1" s="51"/>
      <c r="JW1" s="51"/>
      <c r="JX1" s="51"/>
      <c r="JY1" s="51"/>
      <c r="JZ1" s="51"/>
      <c r="KA1" s="51"/>
      <c r="KB1" s="51"/>
      <c r="KC1" s="51"/>
      <c r="KD1" s="51"/>
      <c r="KE1" s="51"/>
      <c r="KF1" s="51"/>
      <c r="KG1" s="51"/>
      <c r="KH1" s="51"/>
      <c r="KI1" s="51"/>
      <c r="KJ1" s="51"/>
      <c r="KK1" s="51"/>
      <c r="KL1" s="51"/>
      <c r="KM1" s="51"/>
      <c r="KN1" s="51"/>
      <c r="KO1" s="51"/>
      <c r="KP1" s="51"/>
      <c r="KQ1" s="51"/>
      <c r="KR1" s="51"/>
      <c r="KS1" s="51"/>
      <c r="KT1" s="51"/>
      <c r="KU1" s="51"/>
      <c r="KV1" s="51"/>
      <c r="KW1" s="51"/>
      <c r="KX1" s="51"/>
      <c r="KY1" s="51"/>
      <c r="KZ1" s="51"/>
      <c r="LA1" s="51"/>
      <c r="LB1" s="51"/>
      <c r="LC1" s="51"/>
      <c r="LD1" s="51"/>
      <c r="LE1" s="51"/>
      <c r="LF1" s="51"/>
      <c r="LG1" s="51"/>
      <c r="LH1" s="51"/>
      <c r="LI1" s="51"/>
      <c r="LJ1" s="51"/>
      <c r="LK1" s="51"/>
      <c r="LL1" s="51"/>
      <c r="LM1" s="51"/>
      <c r="LN1" s="51"/>
      <c r="LO1" s="51"/>
      <c r="LP1" s="51"/>
      <c r="LQ1" s="51"/>
      <c r="LR1" s="51"/>
      <c r="LS1" s="51"/>
      <c r="LT1" s="51"/>
      <c r="LU1" s="51"/>
      <c r="LV1" s="51"/>
      <c r="LW1" s="51"/>
      <c r="LX1" s="51"/>
      <c r="LY1" s="51"/>
      <c r="LZ1" s="51"/>
      <c r="MA1" s="51"/>
      <c r="MB1" s="51"/>
      <c r="MC1" s="51"/>
      <c r="MD1" s="51"/>
      <c r="ME1" s="51"/>
      <c r="MF1" s="51"/>
      <c r="MG1" s="51"/>
      <c r="MH1" s="51"/>
      <c r="MI1" s="51"/>
      <c r="MJ1" s="51"/>
      <c r="MK1" s="51"/>
      <c r="ML1" s="51"/>
      <c r="MM1" s="51"/>
      <c r="MN1" s="51"/>
      <c r="MO1" s="51"/>
      <c r="MP1" s="51"/>
      <c r="MQ1" s="51"/>
      <c r="MR1" s="51"/>
      <c r="MS1" s="51"/>
      <c r="MT1" s="51"/>
      <c r="MU1" s="51"/>
      <c r="MV1" s="51"/>
      <c r="MW1" s="51"/>
      <c r="MX1" s="51"/>
      <c r="MY1" s="51"/>
      <c r="MZ1" s="51"/>
      <c r="NA1" s="51"/>
      <c r="NB1" s="51"/>
      <c r="NC1" s="51"/>
      <c r="ND1" s="51"/>
      <c r="NE1" s="51"/>
      <c r="NF1" s="51"/>
      <c r="NG1" s="51"/>
      <c r="NH1" s="51"/>
      <c r="NI1" s="51"/>
      <c r="NJ1" s="51"/>
      <c r="NK1" s="51"/>
      <c r="NL1" s="51"/>
      <c r="NM1" s="51"/>
      <c r="NN1" s="51"/>
      <c r="NO1" s="51"/>
      <c r="NP1" s="51"/>
      <c r="NQ1" s="51"/>
      <c r="NR1" s="51"/>
      <c r="NS1" s="51"/>
      <c r="NT1" s="51"/>
      <c r="NU1" s="51"/>
      <c r="NV1" s="51"/>
      <c r="NW1" s="51"/>
      <c r="NX1" s="51"/>
      <c r="NY1" s="51"/>
      <c r="NZ1" s="51"/>
      <c r="OA1" s="51"/>
      <c r="OB1" s="51"/>
      <c r="OC1" s="51"/>
      <c r="OD1" s="51"/>
      <c r="OE1" s="51"/>
      <c r="OF1" s="51"/>
      <c r="OG1" s="51"/>
      <c r="OH1" s="51"/>
      <c r="OI1" s="51"/>
      <c r="OJ1" s="51"/>
      <c r="OK1" s="51"/>
      <c r="OL1" s="51"/>
      <c r="OM1" s="51"/>
      <c r="ON1" s="51"/>
      <c r="OO1" s="51"/>
      <c r="OP1" s="51"/>
      <c r="OQ1" s="51"/>
      <c r="OR1" s="51"/>
      <c r="OS1" s="51"/>
      <c r="OT1" s="51"/>
      <c r="OU1" s="51"/>
      <c r="OV1" s="51"/>
      <c r="OW1" s="51"/>
      <c r="OX1" s="51"/>
      <c r="OY1" s="51"/>
      <c r="OZ1" s="51"/>
      <c r="PA1" s="51"/>
      <c r="PB1" s="51"/>
      <c r="PC1" s="51"/>
      <c r="PD1" s="51"/>
      <c r="PE1" s="51"/>
      <c r="PF1" s="51"/>
      <c r="PG1" s="51"/>
      <c r="PH1" s="51"/>
      <c r="PI1" s="51"/>
      <c r="PJ1" s="51"/>
      <c r="PK1" s="51"/>
      <c r="PL1" s="51"/>
      <c r="PM1" s="51"/>
      <c r="PN1" s="51"/>
      <c r="PO1" s="51"/>
      <c r="PP1" s="51"/>
      <c r="PQ1" s="51"/>
      <c r="PR1" s="51"/>
      <c r="PS1" s="51"/>
      <c r="PT1" s="51"/>
      <c r="PU1" s="51"/>
      <c r="PV1" s="51"/>
      <c r="PW1" s="51"/>
      <c r="PX1" s="51"/>
      <c r="PY1" s="51"/>
      <c r="PZ1" s="51"/>
      <c r="QA1" s="51"/>
      <c r="QB1" s="51"/>
      <c r="QC1" s="51"/>
      <c r="QD1" s="51"/>
      <c r="QE1" s="51"/>
      <c r="QF1" s="51"/>
      <c r="QG1" s="51"/>
      <c r="QH1" s="51"/>
      <c r="QI1" s="51"/>
      <c r="QJ1" s="51"/>
      <c r="QK1" s="51"/>
      <c r="QL1" s="51"/>
      <c r="QM1" s="51"/>
      <c r="QN1" s="51"/>
      <c r="QO1" s="51"/>
      <c r="QP1" s="51"/>
      <c r="QQ1" s="51"/>
      <c r="QR1" s="51"/>
      <c r="QS1" s="51"/>
      <c r="QT1" s="51"/>
      <c r="QU1" s="51"/>
      <c r="QV1" s="51"/>
      <c r="QW1" s="51"/>
      <c r="QX1" s="51"/>
      <c r="QY1" s="51"/>
      <c r="QZ1" s="51"/>
      <c r="RA1" s="51"/>
      <c r="RB1" s="51"/>
      <c r="RC1" s="51"/>
      <c r="RD1" s="51"/>
      <c r="RE1" s="51"/>
      <c r="RF1" s="51"/>
      <c r="RG1" s="51"/>
      <c r="RH1" s="51"/>
      <c r="RI1" s="51"/>
      <c r="RJ1" s="51"/>
      <c r="RK1" s="51"/>
      <c r="RL1" s="51"/>
      <c r="RM1" s="51"/>
      <c r="RN1" s="51"/>
      <c r="RO1" s="51"/>
      <c r="RP1" s="51"/>
      <c r="RQ1" s="51"/>
      <c r="RR1" s="51"/>
      <c r="RS1" s="51"/>
      <c r="RT1" s="51"/>
      <c r="RU1" s="51"/>
      <c r="RV1" s="51"/>
      <c r="RW1" s="51"/>
      <c r="RX1" s="51"/>
      <c r="RY1" s="51"/>
      <c r="RZ1" s="51"/>
      <c r="SA1" s="51"/>
      <c r="SB1" s="51"/>
      <c r="SC1" s="51"/>
      <c r="SD1" s="51"/>
      <c r="SE1" s="51"/>
      <c r="SF1" s="51"/>
      <c r="SG1" s="51"/>
      <c r="SH1" s="51"/>
      <c r="SI1" s="51"/>
      <c r="SJ1" s="51"/>
      <c r="SK1" s="51"/>
      <c r="SL1" s="51"/>
      <c r="SM1" s="51"/>
      <c r="SN1" s="51"/>
      <c r="SO1" s="51"/>
      <c r="SP1" s="51"/>
      <c r="SQ1" s="51"/>
      <c r="SR1" s="51"/>
      <c r="SS1" s="51"/>
      <c r="ST1" s="51"/>
      <c r="SU1" s="51"/>
      <c r="SV1" s="51"/>
      <c r="SW1" s="51"/>
      <c r="SX1" s="51"/>
      <c r="SY1" s="51"/>
      <c r="SZ1" s="51"/>
      <c r="TA1" s="51"/>
      <c r="TB1" s="51"/>
      <c r="TC1" s="51"/>
      <c r="TD1" s="51"/>
      <c r="TE1" s="51"/>
      <c r="TF1" s="51"/>
      <c r="TG1" s="51"/>
      <c r="TH1" s="51"/>
      <c r="TI1" s="51"/>
      <c r="TJ1" s="51"/>
      <c r="TK1" s="51"/>
      <c r="TL1" s="51"/>
      <c r="TM1" s="51"/>
      <c r="TN1" s="51"/>
      <c r="TO1" s="51"/>
      <c r="TP1" s="51"/>
      <c r="TQ1" s="51"/>
      <c r="TR1" s="51"/>
      <c r="TS1" s="51"/>
      <c r="TT1" s="51"/>
      <c r="TU1" s="51"/>
      <c r="TV1" s="51"/>
      <c r="TW1" s="51"/>
      <c r="TX1" s="51"/>
      <c r="TY1" s="51"/>
      <c r="TZ1" s="51"/>
      <c r="UA1" s="51"/>
      <c r="UB1" s="51"/>
      <c r="UC1" s="51"/>
      <c r="UD1" s="51"/>
      <c r="UE1" s="51"/>
      <c r="UF1" s="51"/>
      <c r="UG1" s="51"/>
      <c r="UH1" s="51"/>
      <c r="UI1" s="51"/>
      <c r="UJ1" s="51"/>
      <c r="UK1" s="51"/>
      <c r="UL1" s="51"/>
      <c r="UM1" s="51"/>
      <c r="UN1" s="51"/>
      <c r="UO1" s="51"/>
      <c r="UP1" s="51"/>
      <c r="UQ1" s="51"/>
      <c r="UR1" s="51"/>
      <c r="US1" s="51"/>
      <c r="UT1" s="51"/>
      <c r="UU1" s="51"/>
      <c r="UV1" s="51"/>
      <c r="UW1" s="51"/>
      <c r="UX1" s="51"/>
      <c r="UY1" s="51"/>
      <c r="UZ1" s="51"/>
      <c r="VA1" s="51"/>
      <c r="VB1" s="51"/>
      <c r="VC1" s="51"/>
      <c r="VD1" s="51"/>
      <c r="VE1" s="51"/>
      <c r="VF1" s="51"/>
      <c r="VG1" s="51"/>
      <c r="VH1" s="51"/>
      <c r="VI1" s="51"/>
      <c r="VJ1" s="51"/>
      <c r="VK1" s="51"/>
      <c r="VL1" s="51"/>
      <c r="VM1" s="51"/>
      <c r="VN1" s="51"/>
      <c r="VO1" s="51"/>
      <c r="VP1" s="51"/>
      <c r="VQ1" s="51"/>
      <c r="VR1" s="51"/>
      <c r="VS1" s="51"/>
      <c r="VT1" s="51"/>
      <c r="VU1" s="51"/>
      <c r="VV1" s="51"/>
      <c r="VW1" s="51"/>
      <c r="VX1" s="51"/>
      <c r="VY1" s="51"/>
      <c r="VZ1" s="51"/>
      <c r="WA1" s="51"/>
      <c r="WB1" s="51"/>
      <c r="WC1" s="51"/>
      <c r="WD1" s="51"/>
      <c r="WE1" s="51"/>
      <c r="WF1" s="51"/>
      <c r="WG1" s="51"/>
      <c r="WH1" s="51"/>
      <c r="WI1" s="51"/>
      <c r="WJ1" s="51"/>
      <c r="WK1" s="51"/>
      <c r="WL1" s="51"/>
      <c r="WM1" s="51"/>
      <c r="WN1" s="51"/>
      <c r="WO1" s="51"/>
      <c r="WP1" s="51"/>
      <c r="WQ1" s="51"/>
      <c r="WR1" s="51"/>
      <c r="WS1" s="51"/>
      <c r="WT1" s="51"/>
      <c r="WU1" s="51"/>
      <c r="WV1" s="51"/>
      <c r="WW1" s="51"/>
      <c r="WX1" s="51"/>
      <c r="WY1" s="51"/>
      <c r="WZ1" s="51"/>
      <c r="XA1" s="51"/>
      <c r="XB1" s="51"/>
      <c r="XC1" s="51"/>
      <c r="XD1" s="51"/>
      <c r="XE1" s="51"/>
      <c r="XF1" s="51"/>
      <c r="XG1" s="51"/>
      <c r="XH1" s="51"/>
      <c r="XI1" s="51"/>
      <c r="XJ1" s="51"/>
      <c r="XK1" s="51"/>
      <c r="XL1" s="51"/>
      <c r="XM1" s="51"/>
      <c r="XN1" s="51"/>
      <c r="XO1" s="51"/>
      <c r="XP1" s="51"/>
      <c r="XQ1" s="51"/>
      <c r="XR1" s="51"/>
      <c r="XS1" s="51"/>
      <c r="XT1" s="51"/>
      <c r="XU1" s="51"/>
      <c r="XV1" s="51"/>
      <c r="XW1" s="51"/>
      <c r="XX1" s="51"/>
      <c r="XY1" s="51"/>
      <c r="XZ1" s="51"/>
      <c r="YA1" s="51"/>
      <c r="YB1" s="51"/>
      <c r="YC1" s="51"/>
      <c r="YD1" s="51"/>
      <c r="YE1" s="51"/>
      <c r="YF1" s="51"/>
      <c r="YG1" s="51"/>
      <c r="YH1" s="51"/>
      <c r="YI1" s="51"/>
      <c r="YJ1" s="51"/>
      <c r="YK1" s="51"/>
      <c r="YL1" s="51"/>
      <c r="YM1" s="51"/>
      <c r="YN1" s="51"/>
      <c r="YO1" s="51"/>
      <c r="YP1" s="51"/>
      <c r="YQ1" s="51"/>
      <c r="YR1" s="51"/>
      <c r="YS1" s="51"/>
      <c r="YT1" s="51"/>
      <c r="YU1" s="51"/>
      <c r="YV1" s="51"/>
      <c r="YW1" s="51"/>
      <c r="YX1" s="51"/>
      <c r="YY1" s="51"/>
      <c r="YZ1" s="51"/>
      <c r="ZA1" s="51"/>
      <c r="ZB1" s="51"/>
      <c r="ZC1" s="51"/>
      <c r="ZD1" s="51"/>
      <c r="ZE1" s="51"/>
      <c r="ZF1" s="51"/>
      <c r="ZG1" s="51"/>
      <c r="ZH1" s="51"/>
      <c r="ZI1" s="51"/>
      <c r="ZJ1" s="51"/>
      <c r="ZK1" s="51"/>
      <c r="ZL1" s="51"/>
      <c r="ZM1" s="51"/>
      <c r="ZN1" s="51"/>
      <c r="ZO1" s="51"/>
      <c r="ZP1" s="51"/>
      <c r="ZQ1" s="51"/>
      <c r="ZR1" s="51"/>
      <c r="ZS1" s="51"/>
      <c r="ZT1" s="51"/>
      <c r="ZU1" s="51"/>
      <c r="ZV1" s="51"/>
      <c r="ZW1" s="51"/>
      <c r="ZX1" s="51"/>
      <c r="ZY1" s="51"/>
      <c r="ZZ1" s="51"/>
      <c r="AAA1" s="51"/>
      <c r="AAB1" s="51"/>
      <c r="AAC1" s="51"/>
      <c r="AAD1" s="51"/>
      <c r="AAE1" s="51"/>
      <c r="AAF1" s="51"/>
      <c r="AAG1" s="51"/>
      <c r="AAH1" s="51"/>
      <c r="AAI1" s="51"/>
      <c r="AAJ1" s="51"/>
      <c r="AAK1" s="51"/>
      <c r="AAL1" s="51"/>
      <c r="AAM1" s="51"/>
      <c r="AAN1" s="51"/>
      <c r="AAO1" s="51"/>
      <c r="AAP1" s="51"/>
      <c r="AAQ1" s="51"/>
      <c r="AAR1" s="51"/>
      <c r="AAS1" s="51"/>
      <c r="AAT1" s="51"/>
      <c r="AAU1" s="51"/>
      <c r="AAV1" s="51"/>
      <c r="AAW1" s="51"/>
      <c r="AAX1" s="51"/>
      <c r="AAY1" s="51"/>
      <c r="AAZ1" s="51"/>
      <c r="ABA1" s="51"/>
      <c r="ABB1" s="51"/>
      <c r="ABC1" s="51"/>
      <c r="ABD1" s="51"/>
      <c r="ABE1" s="51"/>
      <c r="ABF1" s="51"/>
      <c r="ABG1" s="51"/>
      <c r="ABH1" s="51"/>
      <c r="ABI1" s="51"/>
      <c r="ABJ1" s="51"/>
      <c r="ABK1" s="51"/>
      <c r="ABL1" s="51"/>
      <c r="ABM1" s="51"/>
      <c r="ABN1" s="51"/>
      <c r="ABO1" s="51"/>
      <c r="ABP1" s="51"/>
      <c r="ABQ1" s="51"/>
      <c r="ABR1" s="51"/>
      <c r="ABS1" s="51"/>
      <c r="ABT1" s="51"/>
      <c r="ABU1" s="51"/>
      <c r="ABV1" s="51"/>
      <c r="ABW1" s="51"/>
      <c r="ABX1" s="51"/>
      <c r="ABY1" s="51"/>
      <c r="ABZ1" s="51"/>
      <c r="ACA1" s="51"/>
      <c r="ACB1" s="51"/>
      <c r="ACC1" s="51"/>
      <c r="ACD1" s="51"/>
      <c r="ACE1" s="51"/>
      <c r="ACF1" s="51"/>
      <c r="ACG1" s="51"/>
      <c r="ACH1" s="51"/>
      <c r="ACI1" s="51"/>
      <c r="ACJ1" s="51"/>
      <c r="ACK1" s="51"/>
      <c r="ACL1" s="51"/>
      <c r="ACM1" s="51"/>
      <c r="ACN1" s="51"/>
      <c r="ACO1" s="51"/>
      <c r="ACP1" s="51"/>
      <c r="ACQ1" s="51"/>
      <c r="ACR1" s="51"/>
      <c r="ACS1" s="51"/>
      <c r="ACT1" s="51"/>
      <c r="ACU1" s="51"/>
      <c r="ACV1" s="51"/>
      <c r="ACW1" s="51"/>
      <c r="ACX1" s="51"/>
      <c r="ACY1" s="51"/>
      <c r="ACZ1" s="51"/>
      <c r="ADA1" s="51"/>
      <c r="ADB1" s="51"/>
      <c r="ADC1" s="51"/>
      <c r="ADD1" s="51"/>
      <c r="ADE1" s="51"/>
      <c r="ADF1" s="51"/>
      <c r="ADG1" s="51"/>
      <c r="ADH1" s="51"/>
      <c r="ADI1" s="51"/>
      <c r="ADJ1" s="51"/>
      <c r="ADK1" s="51"/>
      <c r="ADL1" s="51"/>
      <c r="ADM1" s="51"/>
      <c r="ADN1" s="51"/>
      <c r="ADO1" s="51"/>
      <c r="ADP1" s="51"/>
      <c r="ADQ1" s="51"/>
      <c r="ADR1" s="51"/>
      <c r="ADS1" s="51"/>
      <c r="ADT1" s="51"/>
      <c r="ADU1" s="51"/>
      <c r="ADV1" s="51"/>
      <c r="ADW1" s="51"/>
      <c r="ADX1" s="51"/>
      <c r="ADY1" s="51"/>
      <c r="ADZ1" s="51"/>
      <c r="AEA1" s="51"/>
      <c r="AEB1" s="51"/>
      <c r="AEC1" s="51"/>
      <c r="AED1" s="51"/>
      <c r="AEE1" s="51"/>
      <c r="AEF1" s="51"/>
      <c r="AEG1" s="51"/>
      <c r="AEH1" s="51"/>
      <c r="AEI1" s="51"/>
      <c r="AEJ1" s="51"/>
      <c r="AEK1" s="51"/>
      <c r="AEL1" s="51"/>
      <c r="AEM1" s="51"/>
      <c r="AEN1" s="51"/>
      <c r="AEO1" s="51"/>
      <c r="AEP1" s="51"/>
      <c r="AEQ1" s="51"/>
      <c r="AER1" s="51"/>
      <c r="AES1" s="51"/>
      <c r="AET1" s="51"/>
      <c r="AEU1" s="51"/>
      <c r="AEV1" s="51"/>
      <c r="AEW1" s="51"/>
      <c r="AEX1" s="51"/>
      <c r="AEY1" s="51"/>
      <c r="AEZ1" s="51"/>
      <c r="AFA1" s="51"/>
      <c r="AFB1" s="51"/>
      <c r="AFC1" s="51"/>
      <c r="AFD1" s="51"/>
      <c r="AFE1" s="51"/>
      <c r="AFF1" s="51"/>
      <c r="AFG1" s="51"/>
      <c r="AFH1" s="51"/>
      <c r="AFI1" s="51"/>
      <c r="AFJ1" s="51"/>
      <c r="AFK1" s="51"/>
      <c r="AFL1" s="51"/>
      <c r="AFM1" s="51"/>
      <c r="AFN1" s="51"/>
      <c r="AFO1" s="51"/>
      <c r="AFP1" s="51"/>
      <c r="AFQ1" s="51"/>
      <c r="AFR1" s="51"/>
      <c r="AFS1" s="51"/>
      <c r="AFT1" s="51"/>
      <c r="AFU1" s="51"/>
      <c r="AFV1" s="51"/>
      <c r="AFW1" s="51"/>
      <c r="AFX1" s="51"/>
      <c r="AFY1" s="51"/>
      <c r="AFZ1" s="51"/>
      <c r="AGA1" s="51"/>
      <c r="AGB1" s="51"/>
      <c r="AGC1" s="51"/>
      <c r="AGD1" s="51"/>
      <c r="AGE1" s="51"/>
      <c r="AGF1" s="51"/>
      <c r="AGG1" s="51"/>
      <c r="AGH1" s="52" t="s">
        <v>1186</v>
      </c>
      <c r="AGI1" s="53"/>
      <c r="AGJ1" s="53"/>
      <c r="AGK1" s="53"/>
      <c r="AGL1" s="53"/>
      <c r="AGM1" s="53"/>
      <c r="AGN1" s="53"/>
      <c r="AGO1" s="53"/>
      <c r="AGP1" s="53"/>
      <c r="AGQ1" s="53"/>
      <c r="AGR1" s="53"/>
      <c r="AGS1" s="53"/>
      <c r="AGT1" s="53"/>
      <c r="AGU1" s="53"/>
      <c r="AGV1" s="53"/>
      <c r="AGW1" s="53"/>
      <c r="AGX1" s="53"/>
      <c r="AGY1" s="53"/>
      <c r="AGZ1" s="53"/>
      <c r="AHA1" s="53"/>
      <c r="AHB1" s="53"/>
      <c r="AHC1" s="53"/>
      <c r="AHD1" s="53"/>
      <c r="AHE1" s="53"/>
      <c r="AHF1" s="53"/>
      <c r="AHG1" s="53"/>
      <c r="AHH1" s="53"/>
      <c r="AHI1" s="53"/>
      <c r="AHJ1" s="53"/>
      <c r="AHK1" s="53"/>
      <c r="AHL1" s="53"/>
      <c r="AHM1" s="53"/>
      <c r="AHN1" s="53"/>
      <c r="AHO1" s="53"/>
      <c r="AHP1" s="53"/>
      <c r="AHQ1" s="53"/>
      <c r="AHR1" s="53"/>
      <c r="AHS1" s="53"/>
      <c r="AHT1" s="53"/>
      <c r="AHU1" s="53"/>
      <c r="AHV1" s="53"/>
      <c r="AHW1" s="53"/>
      <c r="AHX1" s="53"/>
      <c r="AHY1" s="53"/>
      <c r="AHZ1" s="53"/>
      <c r="AIA1" s="53"/>
      <c r="AIB1" s="53"/>
      <c r="AIC1" s="53"/>
      <c r="AID1" s="53"/>
      <c r="AIE1" s="53"/>
      <c r="AIF1" s="53"/>
      <c r="AIG1" s="53"/>
      <c r="AIH1" s="53"/>
      <c r="AII1" s="53"/>
      <c r="AIJ1" s="53"/>
      <c r="AIK1" s="53"/>
      <c r="AIL1" s="53"/>
      <c r="AIM1" s="53"/>
      <c r="AIN1" s="53"/>
      <c r="AIO1" s="53"/>
      <c r="AIP1" s="53"/>
      <c r="AIQ1" s="53"/>
      <c r="AIR1" s="53"/>
      <c r="AIS1" s="53"/>
      <c r="AIT1" s="53"/>
      <c r="AIU1" s="53"/>
      <c r="AIV1" s="53"/>
      <c r="AIW1" s="53"/>
      <c r="AIX1" s="53"/>
      <c r="AIY1" s="53"/>
      <c r="AIZ1" s="53"/>
      <c r="AJA1" s="53"/>
      <c r="AJB1" s="53"/>
    </row>
    <row r="2" spans="1:938" s="43" customFormat="1" ht="18.75" customHeight="1">
      <c r="A2" s="255" t="s">
        <v>269</v>
      </c>
      <c r="B2" s="255"/>
      <c r="C2" s="255"/>
      <c r="D2" s="255"/>
      <c r="E2" s="255"/>
      <c r="F2" s="255" t="s">
        <v>71</v>
      </c>
      <c r="G2" s="255"/>
      <c r="H2" s="255"/>
      <c r="I2" s="255"/>
      <c r="J2" s="255"/>
      <c r="K2" s="256" t="s">
        <v>389</v>
      </c>
      <c r="L2" s="257"/>
      <c r="M2" s="257"/>
      <c r="N2" s="257"/>
      <c r="O2" s="257"/>
      <c r="P2" s="257"/>
      <c r="Q2" s="257"/>
      <c r="R2" s="257"/>
      <c r="S2" s="257"/>
      <c r="T2" s="257"/>
      <c r="U2" s="257"/>
      <c r="V2" s="257"/>
      <c r="W2" s="258"/>
      <c r="X2" s="252" t="s">
        <v>390</v>
      </c>
      <c r="Y2" s="253"/>
      <c r="Z2" s="253"/>
      <c r="AA2" s="253"/>
      <c r="AB2" s="253"/>
      <c r="AC2" s="253"/>
      <c r="AD2" s="253"/>
      <c r="AE2" s="253"/>
      <c r="AF2" s="253"/>
      <c r="AG2" s="253"/>
      <c r="AH2" s="253"/>
      <c r="AI2" s="254"/>
      <c r="AJ2" s="207"/>
      <c r="AK2" s="248" t="s">
        <v>391</v>
      </c>
      <c r="AL2" s="249"/>
      <c r="AM2" s="248" t="s">
        <v>392</v>
      </c>
      <c r="AN2" s="249"/>
      <c r="AO2" s="251" t="s">
        <v>37</v>
      </c>
      <c r="AP2" s="249"/>
      <c r="AQ2" s="248" t="s">
        <v>393</v>
      </c>
      <c r="AR2" s="248"/>
      <c r="AS2" s="248"/>
      <c r="AT2" s="248"/>
      <c r="AU2" s="248"/>
      <c r="AV2" s="248"/>
      <c r="AW2" s="248"/>
      <c r="AX2" s="249" t="s">
        <v>388</v>
      </c>
      <c r="AY2" s="249"/>
      <c r="AZ2" s="249"/>
      <c r="BA2" s="249"/>
      <c r="BB2" s="249"/>
      <c r="BC2" s="249"/>
      <c r="BD2" s="249"/>
      <c r="BE2" s="250" t="s">
        <v>1215</v>
      </c>
      <c r="BF2" s="248"/>
      <c r="BG2" s="248"/>
      <c r="BH2" s="248"/>
      <c r="BI2" s="248"/>
      <c r="BJ2" s="248"/>
      <c r="BK2" s="248"/>
      <c r="BL2" s="248"/>
      <c r="BM2" s="248"/>
      <c r="BN2" s="248"/>
      <c r="BO2" s="248"/>
      <c r="BP2" s="250" t="s">
        <v>1216</v>
      </c>
      <c r="BQ2" s="248"/>
      <c r="BR2" s="248"/>
      <c r="BS2" s="248"/>
      <c r="BT2" s="248"/>
      <c r="BU2" s="248"/>
      <c r="BV2" s="248"/>
      <c r="BW2" s="248"/>
      <c r="BX2" s="248"/>
      <c r="BY2" s="248"/>
      <c r="BZ2" s="248"/>
      <c r="CA2" s="248" t="s">
        <v>411</v>
      </c>
      <c r="CB2" s="248"/>
      <c r="CC2" s="248"/>
      <c r="CD2" s="248"/>
      <c r="CE2" s="248"/>
      <c r="CF2" s="248"/>
      <c r="CG2" s="248"/>
      <c r="CH2" s="248"/>
      <c r="CI2" s="248"/>
      <c r="CJ2" s="248"/>
      <c r="CK2" s="248" t="s">
        <v>1207</v>
      </c>
      <c r="CL2" s="248"/>
      <c r="CM2" s="248"/>
      <c r="CN2" s="248"/>
      <c r="CO2" s="248" t="s">
        <v>1206</v>
      </c>
      <c r="CP2" s="248"/>
      <c r="CQ2" s="248"/>
      <c r="CR2" s="248"/>
      <c r="CS2" s="248"/>
      <c r="CT2" s="248"/>
      <c r="CU2" s="248"/>
      <c r="CV2" s="248"/>
      <c r="CW2" s="49" t="s">
        <v>412</v>
      </c>
      <c r="CX2" s="248" t="s">
        <v>413</v>
      </c>
      <c r="CY2" s="248"/>
      <c r="CZ2" s="248"/>
      <c r="DA2" s="248"/>
      <c r="DB2" s="248"/>
      <c r="DC2" s="248"/>
      <c r="DD2" s="248"/>
      <c r="DE2" s="248"/>
      <c r="DF2" s="48" t="s">
        <v>423</v>
      </c>
      <c r="DG2" s="248" t="s">
        <v>424</v>
      </c>
      <c r="DH2" s="248"/>
      <c r="DI2" s="248"/>
      <c r="DJ2" s="248"/>
      <c r="DK2" s="248"/>
      <c r="DL2" s="246" t="s">
        <v>1150</v>
      </c>
      <c r="DM2" s="246"/>
      <c r="DN2" s="246"/>
      <c r="DO2" s="246"/>
      <c r="DP2" s="246"/>
      <c r="DQ2" s="246" t="s">
        <v>3</v>
      </c>
      <c r="DR2" s="246"/>
      <c r="DS2" s="246"/>
      <c r="DT2" s="246"/>
      <c r="DU2" s="246"/>
      <c r="DV2" s="246"/>
      <c r="DW2" s="246"/>
      <c r="DX2" s="246"/>
      <c r="DY2" s="246"/>
      <c r="DZ2" s="246"/>
      <c r="EA2" s="246"/>
      <c r="EB2" s="246"/>
      <c r="EC2" s="246"/>
      <c r="ED2" s="246"/>
      <c r="EE2" s="246"/>
      <c r="EF2" s="246"/>
      <c r="EG2" s="246"/>
      <c r="EH2" s="246"/>
      <c r="EI2" s="246"/>
      <c r="EJ2" s="246"/>
      <c r="EK2" s="246"/>
      <c r="EL2" s="246"/>
      <c r="EM2" s="246"/>
      <c r="EN2" s="246"/>
      <c r="EO2" s="246"/>
      <c r="EP2" s="246"/>
      <c r="EQ2" s="246"/>
      <c r="ER2" s="246"/>
      <c r="ES2" s="246"/>
      <c r="ET2" s="246"/>
      <c r="EU2" s="246"/>
      <c r="EV2" s="246"/>
      <c r="EW2" s="246"/>
      <c r="EX2" s="246"/>
      <c r="EY2" s="246" t="s">
        <v>1156</v>
      </c>
      <c r="EZ2" s="246"/>
      <c r="FA2" s="246"/>
      <c r="FB2" s="246"/>
      <c r="FC2" s="246"/>
      <c r="FD2" s="246"/>
      <c r="FE2" s="246"/>
      <c r="FF2" s="246"/>
      <c r="FG2" s="246"/>
      <c r="FH2" s="246"/>
      <c r="FI2" s="246"/>
      <c r="FJ2" s="246"/>
      <c r="FK2" s="246"/>
      <c r="FL2" s="246"/>
      <c r="FM2" s="246"/>
      <c r="FN2" s="246"/>
      <c r="FO2" s="246"/>
      <c r="FP2" s="246"/>
      <c r="FQ2" s="246"/>
      <c r="FR2" s="246"/>
      <c r="FS2" s="246"/>
      <c r="FT2" s="246"/>
      <c r="FU2" s="246"/>
      <c r="FV2" s="246"/>
      <c r="FW2" s="246"/>
      <c r="FX2" s="246"/>
      <c r="FY2" s="246"/>
      <c r="FZ2" s="246"/>
      <c r="GA2" s="246"/>
      <c r="GB2" s="246"/>
      <c r="GC2" s="246"/>
      <c r="GD2" s="246"/>
      <c r="GE2" s="246"/>
      <c r="GF2" s="246"/>
      <c r="GG2" s="246" t="s">
        <v>6</v>
      </c>
      <c r="GH2" s="246"/>
      <c r="GI2" s="246"/>
      <c r="GJ2" s="246"/>
      <c r="GK2" s="246"/>
      <c r="GL2" s="246"/>
      <c r="GM2" s="246"/>
      <c r="GN2" s="246"/>
      <c r="GO2" s="246"/>
      <c r="GP2" s="246"/>
      <c r="GQ2" s="246"/>
      <c r="GR2" s="246"/>
      <c r="GS2" s="246"/>
      <c r="GT2" s="246"/>
      <c r="GU2" s="246"/>
      <c r="GV2" s="246"/>
      <c r="GW2" s="246"/>
      <c r="GX2" s="246"/>
      <c r="GY2" s="246"/>
      <c r="GZ2" s="246"/>
      <c r="HA2" s="246"/>
      <c r="HB2" s="246"/>
      <c r="HC2" s="246"/>
      <c r="HD2" s="246"/>
      <c r="HE2" s="246"/>
      <c r="HF2" s="246"/>
      <c r="HG2" s="246"/>
      <c r="HH2" s="246"/>
      <c r="HI2" s="246"/>
      <c r="HJ2" s="246"/>
      <c r="HK2" s="246"/>
      <c r="HL2" s="246"/>
      <c r="HM2" s="246"/>
      <c r="HN2" s="246"/>
      <c r="HO2" s="246" t="s">
        <v>7</v>
      </c>
      <c r="HP2" s="246"/>
      <c r="HQ2" s="246"/>
      <c r="HR2" s="246"/>
      <c r="HS2" s="246"/>
      <c r="HT2" s="246"/>
      <c r="HU2" s="246"/>
      <c r="HV2" s="246"/>
      <c r="HW2" s="246"/>
      <c r="HX2" s="246"/>
      <c r="HY2" s="246"/>
      <c r="HZ2" s="246"/>
      <c r="IA2" s="246"/>
      <c r="IB2" s="246"/>
      <c r="IC2" s="246"/>
      <c r="ID2" s="246"/>
      <c r="IE2" s="246"/>
      <c r="IF2" s="246"/>
      <c r="IG2" s="246"/>
      <c r="IH2" s="246"/>
      <c r="II2" s="246"/>
      <c r="IJ2" s="246"/>
      <c r="IK2" s="246"/>
      <c r="IL2" s="246"/>
      <c r="IM2" s="246"/>
      <c r="IN2" s="246"/>
      <c r="IO2" s="246"/>
      <c r="IP2" s="246"/>
      <c r="IQ2" s="246"/>
      <c r="IR2" s="246"/>
      <c r="IS2" s="246"/>
      <c r="IT2" s="246"/>
      <c r="IU2" s="246"/>
      <c r="IV2" s="246"/>
      <c r="IW2" s="246" t="s">
        <v>9</v>
      </c>
      <c r="IX2" s="246"/>
      <c r="IY2" s="246"/>
      <c r="IZ2" s="246"/>
      <c r="JA2" s="246"/>
      <c r="JB2" s="246"/>
      <c r="JC2" s="246"/>
      <c r="JD2" s="246"/>
      <c r="JE2" s="246"/>
      <c r="JF2" s="246"/>
      <c r="JG2" s="246"/>
      <c r="JH2" s="246"/>
      <c r="JI2" s="246"/>
      <c r="JJ2" s="246"/>
      <c r="JK2" s="246"/>
      <c r="JL2" s="246"/>
      <c r="JM2" s="246"/>
      <c r="JN2" s="246"/>
      <c r="JO2" s="246"/>
      <c r="JP2" s="246"/>
      <c r="JQ2" s="246"/>
      <c r="JR2" s="246"/>
      <c r="JS2" s="246"/>
      <c r="JT2" s="246"/>
      <c r="JU2" s="246"/>
      <c r="JV2" s="246"/>
      <c r="JW2" s="246"/>
      <c r="JX2" s="246"/>
      <c r="JY2" s="246"/>
      <c r="JZ2" s="246"/>
      <c r="KA2" s="246"/>
      <c r="KB2" s="246"/>
      <c r="KC2" s="246"/>
      <c r="KD2" s="246"/>
      <c r="KE2" s="246" t="s">
        <v>10</v>
      </c>
      <c r="KF2" s="246"/>
      <c r="KG2" s="246"/>
      <c r="KH2" s="246"/>
      <c r="KI2" s="246"/>
      <c r="KJ2" s="246"/>
      <c r="KK2" s="246"/>
      <c r="KL2" s="246"/>
      <c r="KM2" s="246"/>
      <c r="KN2" s="246"/>
      <c r="KO2" s="246"/>
      <c r="KP2" s="246"/>
      <c r="KQ2" s="246"/>
      <c r="KR2" s="246"/>
      <c r="KS2" s="246"/>
      <c r="KT2" s="246"/>
      <c r="KU2" s="246"/>
      <c r="KV2" s="246"/>
      <c r="KW2" s="246"/>
      <c r="KX2" s="246"/>
      <c r="KY2" s="246"/>
      <c r="KZ2" s="246"/>
      <c r="LA2" s="246"/>
      <c r="LB2" s="246"/>
      <c r="LC2" s="246"/>
      <c r="LD2" s="246"/>
      <c r="LE2" s="246"/>
      <c r="LF2" s="246"/>
      <c r="LG2" s="246"/>
      <c r="LH2" s="246"/>
      <c r="LI2" s="246"/>
      <c r="LJ2" s="246"/>
      <c r="LK2" s="246"/>
      <c r="LL2" s="246"/>
      <c r="LM2" s="246" t="s">
        <v>11</v>
      </c>
      <c r="LN2" s="246"/>
      <c r="LO2" s="246"/>
      <c r="LP2" s="246"/>
      <c r="LQ2" s="246"/>
      <c r="LR2" s="246"/>
      <c r="LS2" s="246"/>
      <c r="LT2" s="246"/>
      <c r="LU2" s="246"/>
      <c r="LV2" s="246"/>
      <c r="LW2" s="246"/>
      <c r="LX2" s="246"/>
      <c r="LY2" s="246"/>
      <c r="LZ2" s="246"/>
      <c r="MA2" s="246"/>
      <c r="MB2" s="246"/>
      <c r="MC2" s="246"/>
      <c r="MD2" s="246"/>
      <c r="ME2" s="246"/>
      <c r="MF2" s="246"/>
      <c r="MG2" s="246"/>
      <c r="MH2" s="246"/>
      <c r="MI2" s="246"/>
      <c r="MJ2" s="246"/>
      <c r="MK2" s="246"/>
      <c r="ML2" s="246"/>
      <c r="MM2" s="246"/>
      <c r="MN2" s="246"/>
      <c r="MO2" s="246"/>
      <c r="MP2" s="246"/>
      <c r="MQ2" s="246"/>
      <c r="MR2" s="246"/>
      <c r="MS2" s="246"/>
      <c r="MT2" s="246"/>
      <c r="MU2" s="246" t="s">
        <v>12</v>
      </c>
      <c r="MV2" s="246"/>
      <c r="MW2" s="246"/>
      <c r="MX2" s="246"/>
      <c r="MY2" s="246"/>
      <c r="MZ2" s="246"/>
      <c r="NA2" s="246"/>
      <c r="NB2" s="246"/>
      <c r="NC2" s="246"/>
      <c r="ND2" s="246"/>
      <c r="NE2" s="246"/>
      <c r="NF2" s="246"/>
      <c r="NG2" s="246"/>
      <c r="NH2" s="246"/>
      <c r="NI2" s="246"/>
      <c r="NJ2" s="246"/>
      <c r="NK2" s="246"/>
      <c r="NL2" s="246"/>
      <c r="NM2" s="246"/>
      <c r="NN2" s="246"/>
      <c r="NO2" s="246"/>
      <c r="NP2" s="246"/>
      <c r="NQ2" s="246"/>
      <c r="NR2" s="246"/>
      <c r="NS2" s="246"/>
      <c r="NT2" s="246"/>
      <c r="NU2" s="246"/>
      <c r="NV2" s="246"/>
      <c r="NW2" s="246"/>
      <c r="NX2" s="246"/>
      <c r="NY2" s="246"/>
      <c r="NZ2" s="246"/>
      <c r="OA2" s="246"/>
      <c r="OB2" s="246"/>
      <c r="OC2" s="246" t="s">
        <v>13</v>
      </c>
      <c r="OD2" s="246"/>
      <c r="OE2" s="246"/>
      <c r="OF2" s="246"/>
      <c r="OG2" s="246"/>
      <c r="OH2" s="246"/>
      <c r="OI2" s="246"/>
      <c r="OJ2" s="246"/>
      <c r="OK2" s="246"/>
      <c r="OL2" s="246"/>
      <c r="OM2" s="246"/>
      <c r="ON2" s="246"/>
      <c r="OO2" s="246"/>
      <c r="OP2" s="246"/>
      <c r="OQ2" s="246"/>
      <c r="OR2" s="246"/>
      <c r="OS2" s="246"/>
      <c r="OT2" s="246"/>
      <c r="OU2" s="246"/>
      <c r="OV2" s="246"/>
      <c r="OW2" s="246"/>
      <c r="OX2" s="246"/>
      <c r="OY2" s="246"/>
      <c r="OZ2" s="246"/>
      <c r="PA2" s="246"/>
      <c r="PB2" s="246"/>
      <c r="PC2" s="246"/>
      <c r="PD2" s="246"/>
      <c r="PE2" s="246"/>
      <c r="PF2" s="246"/>
      <c r="PG2" s="246"/>
      <c r="PH2" s="246"/>
      <c r="PI2" s="246"/>
      <c r="PJ2" s="246"/>
      <c r="PK2" s="246" t="s">
        <v>14</v>
      </c>
      <c r="PL2" s="246"/>
      <c r="PM2" s="246"/>
      <c r="PN2" s="246"/>
      <c r="PO2" s="246"/>
      <c r="PP2" s="246"/>
      <c r="PQ2" s="246"/>
      <c r="PR2" s="246"/>
      <c r="PS2" s="246"/>
      <c r="PT2" s="246"/>
      <c r="PU2" s="246"/>
      <c r="PV2" s="246"/>
      <c r="PW2" s="246"/>
      <c r="PX2" s="246"/>
      <c r="PY2" s="246"/>
      <c r="PZ2" s="246"/>
      <c r="QA2" s="246"/>
      <c r="QB2" s="246"/>
      <c r="QC2" s="246"/>
      <c r="QD2" s="246"/>
      <c r="QE2" s="246"/>
      <c r="QF2" s="246"/>
      <c r="QG2" s="246"/>
      <c r="QH2" s="246"/>
      <c r="QI2" s="246"/>
      <c r="QJ2" s="246"/>
      <c r="QK2" s="246"/>
      <c r="QL2" s="246"/>
      <c r="QM2" s="246"/>
      <c r="QN2" s="246"/>
      <c r="QO2" s="246"/>
      <c r="QP2" s="246"/>
      <c r="QQ2" s="246"/>
      <c r="QR2" s="246"/>
      <c r="QS2" s="246" t="s">
        <v>15</v>
      </c>
      <c r="QT2" s="246"/>
      <c r="QU2" s="246"/>
      <c r="QV2" s="246"/>
      <c r="QW2" s="246"/>
      <c r="QX2" s="246"/>
      <c r="QY2" s="246"/>
      <c r="QZ2" s="246"/>
      <c r="RA2" s="246"/>
      <c r="RB2" s="246"/>
      <c r="RC2" s="246"/>
      <c r="RD2" s="246"/>
      <c r="RE2" s="246"/>
      <c r="RF2" s="246"/>
      <c r="RG2" s="246"/>
      <c r="RH2" s="246"/>
      <c r="RI2" s="246"/>
      <c r="RJ2" s="246"/>
      <c r="RK2" s="246"/>
      <c r="RL2" s="246"/>
      <c r="RM2" s="246"/>
      <c r="RN2" s="246"/>
      <c r="RO2" s="246"/>
      <c r="RP2" s="246"/>
      <c r="RQ2" s="246"/>
      <c r="RR2" s="246"/>
      <c r="RS2" s="246"/>
      <c r="RT2" s="246"/>
      <c r="RU2" s="246"/>
      <c r="RV2" s="246"/>
      <c r="RW2" s="246"/>
      <c r="RX2" s="246"/>
      <c r="RY2" s="246"/>
      <c r="RZ2" s="246"/>
      <c r="SA2" s="246" t="s">
        <v>17</v>
      </c>
      <c r="SB2" s="246"/>
      <c r="SC2" s="246"/>
      <c r="SD2" s="246"/>
      <c r="SE2" s="246"/>
      <c r="SF2" s="246"/>
      <c r="SG2" s="246"/>
      <c r="SH2" s="246"/>
      <c r="SI2" s="246"/>
      <c r="SJ2" s="246"/>
      <c r="SK2" s="246"/>
      <c r="SL2" s="246"/>
      <c r="SM2" s="246"/>
      <c r="SN2" s="246"/>
      <c r="SO2" s="246"/>
      <c r="SP2" s="246"/>
      <c r="SQ2" s="246"/>
      <c r="SR2" s="246"/>
      <c r="SS2" s="246"/>
      <c r="ST2" s="246"/>
      <c r="SU2" s="246"/>
      <c r="SV2" s="246"/>
      <c r="SW2" s="246"/>
      <c r="SX2" s="246"/>
      <c r="SY2" s="246"/>
      <c r="SZ2" s="246"/>
      <c r="TA2" s="246"/>
      <c r="TB2" s="246"/>
      <c r="TC2" s="246"/>
      <c r="TD2" s="246"/>
      <c r="TE2" s="246"/>
      <c r="TF2" s="246"/>
      <c r="TG2" s="246"/>
      <c r="TH2" s="246"/>
      <c r="TI2" s="246" t="s">
        <v>19</v>
      </c>
      <c r="TJ2" s="246"/>
      <c r="TK2" s="246"/>
      <c r="TL2" s="246"/>
      <c r="TM2" s="246"/>
      <c r="TN2" s="246"/>
      <c r="TO2" s="246"/>
      <c r="TP2" s="246"/>
      <c r="TQ2" s="246"/>
      <c r="TR2" s="246"/>
      <c r="TS2" s="246"/>
      <c r="TT2" s="246"/>
      <c r="TU2" s="246"/>
      <c r="TV2" s="246"/>
      <c r="TW2" s="246"/>
      <c r="TX2" s="246"/>
      <c r="TY2" s="246"/>
      <c r="TZ2" s="246"/>
      <c r="UA2" s="246"/>
      <c r="UB2" s="246"/>
      <c r="UC2" s="246"/>
      <c r="UD2" s="246"/>
      <c r="UE2" s="246"/>
      <c r="UF2" s="246"/>
      <c r="UG2" s="246"/>
      <c r="UH2" s="246"/>
      <c r="UI2" s="246"/>
      <c r="UJ2" s="246"/>
      <c r="UK2" s="246"/>
      <c r="UL2" s="246"/>
      <c r="UM2" s="246"/>
      <c r="UN2" s="246"/>
      <c r="UO2" s="246"/>
      <c r="UP2" s="246"/>
      <c r="UQ2" s="246" t="s">
        <v>20</v>
      </c>
      <c r="UR2" s="246"/>
      <c r="US2" s="246"/>
      <c r="UT2" s="246"/>
      <c r="UU2" s="246"/>
      <c r="UV2" s="246"/>
      <c r="UW2" s="246"/>
      <c r="UX2" s="246"/>
      <c r="UY2" s="246"/>
      <c r="UZ2" s="246"/>
      <c r="VA2" s="246"/>
      <c r="VB2" s="246"/>
      <c r="VC2" s="246"/>
      <c r="VD2" s="246"/>
      <c r="VE2" s="246"/>
      <c r="VF2" s="246"/>
      <c r="VG2" s="246"/>
      <c r="VH2" s="246"/>
      <c r="VI2" s="246"/>
      <c r="VJ2" s="246"/>
      <c r="VK2" s="246"/>
      <c r="VL2" s="246"/>
      <c r="VM2" s="246"/>
      <c r="VN2" s="246"/>
      <c r="VO2" s="246"/>
      <c r="VP2" s="246"/>
      <c r="VQ2" s="246"/>
      <c r="VR2" s="246"/>
      <c r="VS2" s="246"/>
      <c r="VT2" s="246"/>
      <c r="VU2" s="246"/>
      <c r="VV2" s="246"/>
      <c r="VW2" s="246"/>
      <c r="VX2" s="246"/>
      <c r="VY2" s="246" t="s">
        <v>21</v>
      </c>
      <c r="VZ2" s="246"/>
      <c r="WA2" s="246"/>
      <c r="WB2" s="246"/>
      <c r="WC2" s="246"/>
      <c r="WD2" s="246"/>
      <c r="WE2" s="246"/>
      <c r="WF2" s="246"/>
      <c r="WG2" s="246"/>
      <c r="WH2" s="246"/>
      <c r="WI2" s="246"/>
      <c r="WJ2" s="246"/>
      <c r="WK2" s="246"/>
      <c r="WL2" s="246"/>
      <c r="WM2" s="246"/>
      <c r="WN2" s="246"/>
      <c r="WO2" s="246"/>
      <c r="WP2" s="246"/>
      <c r="WQ2" s="246"/>
      <c r="WR2" s="246"/>
      <c r="WS2" s="246"/>
      <c r="WT2" s="246"/>
      <c r="WU2" s="246"/>
      <c r="WV2" s="246"/>
      <c r="WW2" s="246"/>
      <c r="WX2" s="246"/>
      <c r="WY2" s="246"/>
      <c r="WZ2" s="246"/>
      <c r="XA2" s="246"/>
      <c r="XB2" s="246"/>
      <c r="XC2" s="246"/>
      <c r="XD2" s="246"/>
      <c r="XE2" s="246"/>
      <c r="XF2" s="246"/>
      <c r="XG2" s="246" t="s">
        <v>22</v>
      </c>
      <c r="XH2" s="246"/>
      <c r="XI2" s="246"/>
      <c r="XJ2" s="246"/>
      <c r="XK2" s="246"/>
      <c r="XL2" s="246"/>
      <c r="XM2" s="246"/>
      <c r="XN2" s="246"/>
      <c r="XO2" s="246"/>
      <c r="XP2" s="246"/>
      <c r="XQ2" s="246"/>
      <c r="XR2" s="246"/>
      <c r="XS2" s="246"/>
      <c r="XT2" s="246"/>
      <c r="XU2" s="246"/>
      <c r="XV2" s="246"/>
      <c r="XW2" s="246"/>
      <c r="XX2" s="246"/>
      <c r="XY2" s="246"/>
      <c r="XZ2" s="246"/>
      <c r="YA2" s="246"/>
      <c r="YB2" s="246"/>
      <c r="YC2" s="246"/>
      <c r="YD2" s="246"/>
      <c r="YE2" s="246"/>
      <c r="YF2" s="246"/>
      <c r="YG2" s="246"/>
      <c r="YH2" s="246"/>
      <c r="YI2" s="246"/>
      <c r="YJ2" s="246"/>
      <c r="YK2" s="246"/>
      <c r="YL2" s="246"/>
      <c r="YM2" s="246"/>
      <c r="YN2" s="246"/>
      <c r="YO2" s="246" t="s">
        <v>23</v>
      </c>
      <c r="YP2" s="246"/>
      <c r="YQ2" s="246"/>
      <c r="YR2" s="246"/>
      <c r="YS2" s="246"/>
      <c r="YT2" s="246"/>
      <c r="YU2" s="246"/>
      <c r="YV2" s="246"/>
      <c r="YW2" s="246"/>
      <c r="YX2" s="246"/>
      <c r="YY2" s="246"/>
      <c r="YZ2" s="246"/>
      <c r="ZA2" s="246"/>
      <c r="ZB2" s="246"/>
      <c r="ZC2" s="246"/>
      <c r="ZD2" s="246"/>
      <c r="ZE2" s="246"/>
      <c r="ZF2" s="246"/>
      <c r="ZG2" s="246"/>
      <c r="ZH2" s="246"/>
      <c r="ZI2" s="246"/>
      <c r="ZJ2" s="246"/>
      <c r="ZK2" s="246"/>
      <c r="ZL2" s="246"/>
      <c r="ZM2" s="246"/>
      <c r="ZN2" s="246"/>
      <c r="ZO2" s="246"/>
      <c r="ZP2" s="246"/>
      <c r="ZQ2" s="246"/>
      <c r="ZR2" s="246"/>
      <c r="ZS2" s="246"/>
      <c r="ZT2" s="246"/>
      <c r="ZU2" s="246"/>
      <c r="ZV2" s="246"/>
      <c r="ZW2" s="246" t="s">
        <v>24</v>
      </c>
      <c r="ZX2" s="246"/>
      <c r="ZY2" s="246"/>
      <c r="ZZ2" s="246"/>
      <c r="AAA2" s="246"/>
      <c r="AAB2" s="246"/>
      <c r="AAC2" s="246"/>
      <c r="AAD2" s="246"/>
      <c r="AAE2" s="246"/>
      <c r="AAF2" s="246"/>
      <c r="AAG2" s="246"/>
      <c r="AAH2" s="246"/>
      <c r="AAI2" s="246"/>
      <c r="AAJ2" s="246"/>
      <c r="AAK2" s="246"/>
      <c r="AAL2" s="246"/>
      <c r="AAM2" s="246"/>
      <c r="AAN2" s="246"/>
      <c r="AAO2" s="246"/>
      <c r="AAP2" s="246"/>
      <c r="AAQ2" s="246"/>
      <c r="AAR2" s="246"/>
      <c r="AAS2" s="246"/>
      <c r="AAT2" s="246"/>
      <c r="AAU2" s="246"/>
      <c r="AAV2" s="246"/>
      <c r="AAW2" s="246"/>
      <c r="AAX2" s="246"/>
      <c r="AAY2" s="246"/>
      <c r="AAZ2" s="246"/>
      <c r="ABA2" s="246"/>
      <c r="ABB2" s="246"/>
      <c r="ABC2" s="246"/>
      <c r="ABD2" s="246"/>
      <c r="ABE2" s="246" t="s">
        <v>25</v>
      </c>
      <c r="ABF2" s="246"/>
      <c r="ABG2" s="246"/>
      <c r="ABH2" s="246"/>
      <c r="ABI2" s="246"/>
      <c r="ABJ2" s="246"/>
      <c r="ABK2" s="246"/>
      <c r="ABL2" s="246"/>
      <c r="ABM2" s="246"/>
      <c r="ABN2" s="246"/>
      <c r="ABO2" s="246"/>
      <c r="ABP2" s="246"/>
      <c r="ABQ2" s="246"/>
      <c r="ABR2" s="246"/>
      <c r="ABS2" s="246"/>
      <c r="ABT2" s="246"/>
      <c r="ABU2" s="246"/>
      <c r="ABV2" s="246"/>
      <c r="ABW2" s="246"/>
      <c r="ABX2" s="246"/>
      <c r="ABY2" s="246"/>
      <c r="ABZ2" s="246"/>
      <c r="ACA2" s="246"/>
      <c r="ACB2" s="246"/>
      <c r="ACC2" s="246"/>
      <c r="ACD2" s="246"/>
      <c r="ACE2" s="246"/>
      <c r="ACF2" s="246"/>
      <c r="ACG2" s="246"/>
      <c r="ACH2" s="246"/>
      <c r="ACI2" s="246"/>
      <c r="ACJ2" s="246"/>
      <c r="ACK2" s="246"/>
      <c r="ACL2" s="246"/>
      <c r="ACM2" s="246" t="s">
        <v>26</v>
      </c>
      <c r="ACN2" s="246"/>
      <c r="ACO2" s="246"/>
      <c r="ACP2" s="246"/>
      <c r="ACQ2" s="246"/>
      <c r="ACR2" s="246"/>
      <c r="ACS2" s="246"/>
      <c r="ACT2" s="246"/>
      <c r="ACU2" s="246"/>
      <c r="ACV2" s="246"/>
      <c r="ACW2" s="246"/>
      <c r="ACX2" s="246"/>
      <c r="ACY2" s="246"/>
      <c r="ACZ2" s="246"/>
      <c r="ADA2" s="246"/>
      <c r="ADB2" s="246"/>
      <c r="ADC2" s="246"/>
      <c r="ADD2" s="246"/>
      <c r="ADE2" s="246"/>
      <c r="ADF2" s="246"/>
      <c r="ADG2" s="246"/>
      <c r="ADH2" s="246"/>
      <c r="ADI2" s="246"/>
      <c r="ADJ2" s="246"/>
      <c r="ADK2" s="246"/>
      <c r="ADL2" s="246"/>
      <c r="ADM2" s="246"/>
      <c r="ADN2" s="246"/>
      <c r="ADO2" s="246"/>
      <c r="ADP2" s="246"/>
      <c r="ADQ2" s="246"/>
      <c r="ADR2" s="246"/>
      <c r="ADS2" s="246"/>
      <c r="ADT2" s="246"/>
      <c r="ADU2" s="246" t="s">
        <v>28</v>
      </c>
      <c r="ADV2" s="246"/>
      <c r="ADW2" s="246"/>
      <c r="ADX2" s="246"/>
      <c r="ADY2" s="246"/>
      <c r="ADZ2" s="246"/>
      <c r="AEA2" s="246"/>
      <c r="AEB2" s="246"/>
      <c r="AEC2" s="246"/>
      <c r="AED2" s="246"/>
      <c r="AEE2" s="246"/>
      <c r="AEF2" s="246"/>
      <c r="AEG2" s="246"/>
      <c r="AEH2" s="246"/>
      <c r="AEI2" s="246"/>
      <c r="AEJ2" s="246"/>
      <c r="AEK2" s="246"/>
      <c r="AEL2" s="246"/>
      <c r="AEM2" s="246"/>
      <c r="AEN2" s="246"/>
      <c r="AEO2" s="246"/>
      <c r="AEP2" s="246"/>
      <c r="AEQ2" s="246"/>
      <c r="AER2" s="246"/>
      <c r="AES2" s="246"/>
      <c r="AET2" s="246"/>
      <c r="AEU2" s="246"/>
      <c r="AEV2" s="246"/>
      <c r="AEW2" s="246"/>
      <c r="AEX2" s="246"/>
      <c r="AEY2" s="246"/>
      <c r="AEZ2" s="246"/>
      <c r="AFA2" s="246"/>
      <c r="AFB2" s="246"/>
      <c r="AFC2" s="246" t="s">
        <v>29</v>
      </c>
      <c r="AFD2" s="246"/>
      <c r="AFE2" s="246"/>
      <c r="AFF2" s="246"/>
      <c r="AFG2" s="246"/>
      <c r="AFH2" s="246"/>
      <c r="AFI2" s="246"/>
      <c r="AFJ2" s="246"/>
      <c r="AFK2" s="246"/>
      <c r="AFL2" s="246"/>
      <c r="AFM2" s="246"/>
      <c r="AFN2" s="246"/>
      <c r="AFO2" s="246"/>
      <c r="AFP2" s="246"/>
      <c r="AFQ2" s="246"/>
      <c r="AFR2" s="246"/>
      <c r="AFS2" s="246"/>
      <c r="AFT2" s="246"/>
      <c r="AFU2" s="246"/>
      <c r="AFV2" s="246"/>
      <c r="AFW2" s="246"/>
      <c r="AFX2" s="246"/>
      <c r="AFY2" s="246"/>
      <c r="AFZ2" s="246"/>
      <c r="AGA2" s="246"/>
      <c r="AGB2" s="246"/>
      <c r="AGC2" s="246"/>
      <c r="AGD2" s="246"/>
      <c r="AGE2" s="246"/>
      <c r="AGF2" s="246"/>
      <c r="AGG2" s="246"/>
      <c r="AGH2" s="242" t="s">
        <v>1187</v>
      </c>
      <c r="AGI2" s="242"/>
      <c r="AGJ2" s="242"/>
      <c r="AGK2" s="242"/>
      <c r="AGL2" s="242"/>
      <c r="AGM2" s="242"/>
      <c r="AGN2" s="242"/>
      <c r="AGO2" s="242"/>
      <c r="AGP2" s="242" t="s">
        <v>1191</v>
      </c>
      <c r="AGQ2" s="242"/>
      <c r="AGR2" s="242"/>
      <c r="AGS2" s="242"/>
      <c r="AGT2" s="242"/>
      <c r="AGU2" s="242"/>
      <c r="AGV2" s="242"/>
      <c r="AGW2" s="242"/>
      <c r="AGX2" s="242"/>
      <c r="AGY2" s="242"/>
      <c r="AGZ2" s="242"/>
      <c r="AHA2" s="242"/>
      <c r="AHB2" s="242"/>
      <c r="AHC2" s="242"/>
      <c r="AHD2" s="54" t="s">
        <v>1192</v>
      </c>
      <c r="AHE2" s="242" t="s">
        <v>1190</v>
      </c>
      <c r="AHF2" s="242"/>
      <c r="AHG2" s="242"/>
      <c r="AHH2" s="242"/>
      <c r="AHI2" s="242"/>
      <c r="AHJ2" s="242"/>
      <c r="AHK2" s="242"/>
      <c r="AHL2" s="242" t="s">
        <v>1193</v>
      </c>
      <c r="AHM2" s="242"/>
      <c r="AHN2" s="242"/>
      <c r="AHO2" s="242"/>
      <c r="AHP2" s="242"/>
      <c r="AHQ2" s="242"/>
      <c r="AHR2" s="242"/>
      <c r="AHS2" s="54" t="s">
        <v>1194</v>
      </c>
      <c r="AHT2" s="242" t="s">
        <v>1195</v>
      </c>
      <c r="AHU2" s="242"/>
      <c r="AHV2" s="242"/>
      <c r="AHW2" s="242" t="s">
        <v>1196</v>
      </c>
      <c r="AHX2" s="242"/>
      <c r="AHY2" s="242"/>
      <c r="AHZ2" s="242" t="s">
        <v>1197</v>
      </c>
      <c r="AIA2" s="242"/>
      <c r="AIB2" s="242"/>
      <c r="AIC2" s="242" t="s">
        <v>1198</v>
      </c>
      <c r="AID2" s="242"/>
      <c r="AIE2" s="242"/>
      <c r="AIF2" s="242"/>
      <c r="AIG2" s="243" t="s">
        <v>1199</v>
      </c>
      <c r="AIH2" s="244"/>
      <c r="AII2" s="244"/>
      <c r="AIJ2" s="245"/>
      <c r="AIK2" s="242" t="s">
        <v>48</v>
      </c>
      <c r="AIL2" s="242"/>
      <c r="AIM2" s="60" t="s">
        <v>49</v>
      </c>
      <c r="AIN2" s="61"/>
      <c r="AIO2" s="60" t="s">
        <v>1200</v>
      </c>
      <c r="AIP2" s="61"/>
      <c r="AIQ2" s="60" t="s">
        <v>1201</v>
      </c>
      <c r="AIR2" s="61"/>
      <c r="AIS2" s="60" t="s">
        <v>1202</v>
      </c>
      <c r="AIT2" s="61"/>
      <c r="AIU2" s="60" t="s">
        <v>1203</v>
      </c>
      <c r="AIV2" s="61"/>
      <c r="AIW2" s="60" t="s">
        <v>54</v>
      </c>
      <c r="AIX2" s="61"/>
      <c r="AIY2" s="60" t="s">
        <v>1204</v>
      </c>
      <c r="AIZ2" s="61"/>
      <c r="AJA2" s="60" t="s">
        <v>1205</v>
      </c>
      <c r="AJB2" s="61"/>
    </row>
    <row r="3" spans="1:938" s="196" customFormat="1" ht="147.75" customHeight="1">
      <c r="A3" s="183" t="s">
        <v>267</v>
      </c>
      <c r="B3" s="183" t="s">
        <v>160</v>
      </c>
      <c r="C3" s="183" t="s">
        <v>42</v>
      </c>
      <c r="D3" s="183" t="s">
        <v>43</v>
      </c>
      <c r="E3" s="183" t="s">
        <v>44</v>
      </c>
      <c r="F3" s="183" t="s">
        <v>268</v>
      </c>
      <c r="G3" s="183" t="s">
        <v>160</v>
      </c>
      <c r="H3" s="183" t="s">
        <v>42</v>
      </c>
      <c r="I3" s="183" t="s">
        <v>43</v>
      </c>
      <c r="J3" s="183" t="s">
        <v>44</v>
      </c>
      <c r="K3" s="184" t="s">
        <v>82</v>
      </c>
      <c r="L3" s="184" t="s">
        <v>146</v>
      </c>
      <c r="M3" s="205" t="s">
        <v>1234</v>
      </c>
      <c r="N3" s="184" t="s">
        <v>136</v>
      </c>
      <c r="O3" s="205" t="s">
        <v>1262</v>
      </c>
      <c r="P3" s="205" t="s">
        <v>1263</v>
      </c>
      <c r="Q3" s="205" t="s">
        <v>1264</v>
      </c>
      <c r="R3" s="205" t="s">
        <v>1265</v>
      </c>
      <c r="S3" s="205" t="s">
        <v>1266</v>
      </c>
      <c r="T3" s="184" t="s">
        <v>271</v>
      </c>
      <c r="U3" s="184" t="s">
        <v>134</v>
      </c>
      <c r="V3" s="184" t="s">
        <v>135</v>
      </c>
      <c r="W3" s="184" t="s">
        <v>35</v>
      </c>
      <c r="X3" s="184" t="s">
        <v>145</v>
      </c>
      <c r="Y3" s="184" t="s">
        <v>165</v>
      </c>
      <c r="Z3" s="205" t="s">
        <v>1248</v>
      </c>
      <c r="AA3" s="184" t="s">
        <v>166</v>
      </c>
      <c r="AB3" s="205" t="s">
        <v>1267</v>
      </c>
      <c r="AC3" s="205" t="s">
        <v>1268</v>
      </c>
      <c r="AD3" s="205" t="s">
        <v>1269</v>
      </c>
      <c r="AE3" s="205" t="s">
        <v>1270</v>
      </c>
      <c r="AF3" s="205" t="s">
        <v>1271</v>
      </c>
      <c r="AG3" s="184" t="s">
        <v>133</v>
      </c>
      <c r="AH3" s="184" t="s">
        <v>134</v>
      </c>
      <c r="AI3" s="184" t="s">
        <v>135</v>
      </c>
      <c r="AJ3" s="184" t="s">
        <v>35</v>
      </c>
      <c r="AK3" s="184" t="s">
        <v>138</v>
      </c>
      <c r="AL3" s="185" t="s">
        <v>272</v>
      </c>
      <c r="AM3" s="184" t="s">
        <v>168</v>
      </c>
      <c r="AN3" s="185" t="s">
        <v>273</v>
      </c>
      <c r="AO3" s="185" t="s">
        <v>274</v>
      </c>
      <c r="AP3" s="185" t="s">
        <v>275</v>
      </c>
      <c r="AQ3" s="185" t="s">
        <v>253</v>
      </c>
      <c r="AR3" s="184" t="s">
        <v>254</v>
      </c>
      <c r="AS3" s="184" t="s">
        <v>255</v>
      </c>
      <c r="AT3" s="186" t="s">
        <v>256</v>
      </c>
      <c r="AU3" s="187" t="s">
        <v>257</v>
      </c>
      <c r="AV3" s="187" t="s">
        <v>276</v>
      </c>
      <c r="AW3" s="188" t="s">
        <v>387</v>
      </c>
      <c r="AX3" s="185" t="s">
        <v>253</v>
      </c>
      <c r="AY3" s="184" t="s">
        <v>254</v>
      </c>
      <c r="AZ3" s="184" t="s">
        <v>255</v>
      </c>
      <c r="BA3" s="186" t="s">
        <v>256</v>
      </c>
      <c r="BB3" s="187" t="s">
        <v>257</v>
      </c>
      <c r="BC3" s="187" t="s">
        <v>276</v>
      </c>
      <c r="BD3" s="188" t="s">
        <v>387</v>
      </c>
      <c r="BE3" s="187" t="s">
        <v>395</v>
      </c>
      <c r="BF3" s="187" t="s">
        <v>396</v>
      </c>
      <c r="BG3" s="187" t="s">
        <v>278</v>
      </c>
      <c r="BH3" s="187" t="s">
        <v>279</v>
      </c>
      <c r="BI3" s="186" t="s">
        <v>255</v>
      </c>
      <c r="BJ3" s="184" t="s">
        <v>280</v>
      </c>
      <c r="BK3" s="184" t="s">
        <v>281</v>
      </c>
      <c r="BL3" s="184" t="s">
        <v>277</v>
      </c>
      <c r="BM3" s="184" t="s">
        <v>173</v>
      </c>
      <c r="BN3" s="188" t="s">
        <v>397</v>
      </c>
      <c r="BO3" s="188" t="s">
        <v>398</v>
      </c>
      <c r="BP3" s="188" t="s">
        <v>399</v>
      </c>
      <c r="BQ3" s="184" t="s">
        <v>400</v>
      </c>
      <c r="BR3" s="188" t="s">
        <v>316</v>
      </c>
      <c r="BS3" s="188" t="s">
        <v>155</v>
      </c>
      <c r="BT3" s="184" t="s">
        <v>278</v>
      </c>
      <c r="BU3" s="184" t="s">
        <v>279</v>
      </c>
      <c r="BV3" s="184" t="s">
        <v>255</v>
      </c>
      <c r="BW3" s="186" t="s">
        <v>280</v>
      </c>
      <c r="BX3" s="189" t="s">
        <v>281</v>
      </c>
      <c r="BY3" s="190" t="s">
        <v>277</v>
      </c>
      <c r="BZ3" s="184" t="s">
        <v>35</v>
      </c>
      <c r="CA3" s="184" t="s">
        <v>401</v>
      </c>
      <c r="CB3" s="184" t="s">
        <v>402</v>
      </c>
      <c r="CC3" s="184" t="s">
        <v>403</v>
      </c>
      <c r="CD3" s="184" t="s">
        <v>404</v>
      </c>
      <c r="CE3" s="184" t="s">
        <v>405</v>
      </c>
      <c r="CF3" s="184" t="s">
        <v>406</v>
      </c>
      <c r="CG3" s="186" t="s">
        <v>407</v>
      </c>
      <c r="CH3" s="186" t="s">
        <v>408</v>
      </c>
      <c r="CI3" s="190" t="s">
        <v>409</v>
      </c>
      <c r="CJ3" s="187" t="s">
        <v>410</v>
      </c>
      <c r="CK3" s="184" t="s">
        <v>401</v>
      </c>
      <c r="CL3" s="184" t="s">
        <v>402</v>
      </c>
      <c r="CM3" s="184" t="s">
        <v>403</v>
      </c>
      <c r="CN3" s="184" t="s">
        <v>404</v>
      </c>
      <c r="CO3" s="188" t="s">
        <v>148</v>
      </c>
      <c r="CP3" s="188" t="s">
        <v>149</v>
      </c>
      <c r="CQ3" s="188" t="s">
        <v>150</v>
      </c>
      <c r="CR3" s="188" t="s">
        <v>151</v>
      </c>
      <c r="CS3" s="190" t="s">
        <v>152</v>
      </c>
      <c r="CT3" s="187" t="s">
        <v>153</v>
      </c>
      <c r="CU3" s="188" t="s">
        <v>310</v>
      </c>
      <c r="CV3" s="188" t="s">
        <v>311</v>
      </c>
      <c r="CW3" s="187" t="s">
        <v>174</v>
      </c>
      <c r="CX3" s="188" t="s">
        <v>414</v>
      </c>
      <c r="CY3" s="188" t="s">
        <v>415</v>
      </c>
      <c r="CZ3" s="186" t="s">
        <v>416</v>
      </c>
      <c r="DA3" s="186" t="s">
        <v>417</v>
      </c>
      <c r="DB3" s="186" t="s">
        <v>418</v>
      </c>
      <c r="DC3" s="186" t="s">
        <v>419</v>
      </c>
      <c r="DD3" s="186" t="s">
        <v>420</v>
      </c>
      <c r="DE3" s="186" t="s">
        <v>421</v>
      </c>
      <c r="DF3" s="188" t="s">
        <v>422</v>
      </c>
      <c r="DG3" s="186" t="s">
        <v>330</v>
      </c>
      <c r="DH3" s="186" t="s">
        <v>331</v>
      </c>
      <c r="DI3" s="186" t="s">
        <v>332</v>
      </c>
      <c r="DJ3" s="186" t="s">
        <v>425</v>
      </c>
      <c r="DK3" s="184" t="s">
        <v>334</v>
      </c>
      <c r="DL3" s="191" t="s">
        <v>1151</v>
      </c>
      <c r="DM3" s="191" t="s">
        <v>1152</v>
      </c>
      <c r="DN3" s="191" t="s">
        <v>1153</v>
      </c>
      <c r="DO3" s="191" t="s">
        <v>1154</v>
      </c>
      <c r="DP3" s="191" t="s">
        <v>1155</v>
      </c>
      <c r="DQ3" s="192" t="s">
        <v>89</v>
      </c>
      <c r="DR3" s="192" t="s">
        <v>191</v>
      </c>
      <c r="DS3" s="192" t="s">
        <v>291</v>
      </c>
      <c r="DT3" s="193" t="s">
        <v>292</v>
      </c>
      <c r="DU3" s="193" t="s">
        <v>293</v>
      </c>
      <c r="DV3" s="194" t="s">
        <v>196</v>
      </c>
      <c r="DW3" s="194" t="s">
        <v>260</v>
      </c>
      <c r="DX3" s="194" t="s">
        <v>261</v>
      </c>
      <c r="DY3" s="194" t="s">
        <v>262</v>
      </c>
      <c r="DZ3" s="194" t="s">
        <v>263</v>
      </c>
      <c r="EA3" s="194" t="s">
        <v>264</v>
      </c>
      <c r="EB3" s="194" t="s">
        <v>308</v>
      </c>
      <c r="EC3" s="194" t="s">
        <v>307</v>
      </c>
      <c r="ED3" s="194" t="s">
        <v>252</v>
      </c>
      <c r="EE3" s="194" t="s">
        <v>252</v>
      </c>
      <c r="EF3" s="194" t="s">
        <v>252</v>
      </c>
      <c r="EG3" s="194" t="s">
        <v>252</v>
      </c>
      <c r="EH3" s="193" t="s">
        <v>294</v>
      </c>
      <c r="EI3" s="192" t="s">
        <v>197</v>
      </c>
      <c r="EJ3" s="192" t="s">
        <v>198</v>
      </c>
      <c r="EK3" s="192" t="s">
        <v>295</v>
      </c>
      <c r="EL3" s="192" t="s">
        <v>296</v>
      </c>
      <c r="EM3" s="192" t="s">
        <v>297</v>
      </c>
      <c r="EN3" s="192" t="s">
        <v>298</v>
      </c>
      <c r="EO3" s="192" t="s">
        <v>299</v>
      </c>
      <c r="EP3" s="192" t="s">
        <v>300</v>
      </c>
      <c r="EQ3" s="192" t="s">
        <v>301</v>
      </c>
      <c r="ER3" s="192" t="s">
        <v>302</v>
      </c>
      <c r="ES3" s="192" t="s">
        <v>303</v>
      </c>
      <c r="ET3" s="192" t="s">
        <v>304</v>
      </c>
      <c r="EU3" s="192" t="s">
        <v>305</v>
      </c>
      <c r="EV3" s="192" t="s">
        <v>210</v>
      </c>
      <c r="EW3" s="193" t="s">
        <v>306</v>
      </c>
      <c r="EX3" s="192" t="s">
        <v>216</v>
      </c>
      <c r="EY3" s="192" t="s">
        <v>89</v>
      </c>
      <c r="EZ3" s="192" t="s">
        <v>191</v>
      </c>
      <c r="FA3" s="192" t="s">
        <v>291</v>
      </c>
      <c r="FB3" s="193" t="s">
        <v>292</v>
      </c>
      <c r="FC3" s="193" t="s">
        <v>293</v>
      </c>
      <c r="FD3" s="194" t="s">
        <v>196</v>
      </c>
      <c r="FE3" s="194" t="s">
        <v>260</v>
      </c>
      <c r="FF3" s="194" t="s">
        <v>261</v>
      </c>
      <c r="FG3" s="194" t="s">
        <v>262</v>
      </c>
      <c r="FH3" s="194" t="s">
        <v>263</v>
      </c>
      <c r="FI3" s="194" t="s">
        <v>264</v>
      </c>
      <c r="FJ3" s="194" t="s">
        <v>308</v>
      </c>
      <c r="FK3" s="194" t="s">
        <v>307</v>
      </c>
      <c r="FL3" s="194" t="s">
        <v>252</v>
      </c>
      <c r="FM3" s="194" t="s">
        <v>252</v>
      </c>
      <c r="FN3" s="194" t="s">
        <v>252</v>
      </c>
      <c r="FO3" s="194" t="s">
        <v>252</v>
      </c>
      <c r="FP3" s="193" t="s">
        <v>294</v>
      </c>
      <c r="FQ3" s="192" t="s">
        <v>197</v>
      </c>
      <c r="FR3" s="192" t="s">
        <v>198</v>
      </c>
      <c r="FS3" s="192" t="s">
        <v>295</v>
      </c>
      <c r="FT3" s="192" t="s">
        <v>296</v>
      </c>
      <c r="FU3" s="192" t="s">
        <v>297</v>
      </c>
      <c r="FV3" s="192" t="s">
        <v>298</v>
      </c>
      <c r="FW3" s="192" t="s">
        <v>299</v>
      </c>
      <c r="FX3" s="192" t="s">
        <v>300</v>
      </c>
      <c r="FY3" s="192" t="s">
        <v>301</v>
      </c>
      <c r="FZ3" s="192" t="s">
        <v>302</v>
      </c>
      <c r="GA3" s="192" t="s">
        <v>303</v>
      </c>
      <c r="GB3" s="192" t="s">
        <v>304</v>
      </c>
      <c r="GC3" s="192" t="s">
        <v>305</v>
      </c>
      <c r="GD3" s="192" t="s">
        <v>210</v>
      </c>
      <c r="GE3" s="193" t="s">
        <v>306</v>
      </c>
      <c r="GF3" s="192" t="s">
        <v>216</v>
      </c>
      <c r="GG3" s="192" t="s">
        <v>89</v>
      </c>
      <c r="GH3" s="192" t="s">
        <v>191</v>
      </c>
      <c r="GI3" s="192" t="s">
        <v>291</v>
      </c>
      <c r="GJ3" s="193" t="s">
        <v>292</v>
      </c>
      <c r="GK3" s="193" t="s">
        <v>293</v>
      </c>
      <c r="GL3" s="194" t="s">
        <v>196</v>
      </c>
      <c r="GM3" s="194" t="s">
        <v>260</v>
      </c>
      <c r="GN3" s="194" t="s">
        <v>261</v>
      </c>
      <c r="GO3" s="194" t="s">
        <v>262</v>
      </c>
      <c r="GP3" s="194" t="s">
        <v>263</v>
      </c>
      <c r="GQ3" s="194" t="s">
        <v>264</v>
      </c>
      <c r="GR3" s="194" t="s">
        <v>308</v>
      </c>
      <c r="GS3" s="194" t="s">
        <v>307</v>
      </c>
      <c r="GT3" s="194" t="s">
        <v>252</v>
      </c>
      <c r="GU3" s="194" t="s">
        <v>252</v>
      </c>
      <c r="GV3" s="194" t="s">
        <v>252</v>
      </c>
      <c r="GW3" s="194" t="s">
        <v>252</v>
      </c>
      <c r="GX3" s="193" t="s">
        <v>294</v>
      </c>
      <c r="GY3" s="192" t="s">
        <v>197</v>
      </c>
      <c r="GZ3" s="192" t="s">
        <v>198</v>
      </c>
      <c r="HA3" s="192" t="s">
        <v>295</v>
      </c>
      <c r="HB3" s="192" t="s">
        <v>296</v>
      </c>
      <c r="HC3" s="192" t="s">
        <v>297</v>
      </c>
      <c r="HD3" s="192" t="s">
        <v>298</v>
      </c>
      <c r="HE3" s="192" t="s">
        <v>299</v>
      </c>
      <c r="HF3" s="192" t="s">
        <v>300</v>
      </c>
      <c r="HG3" s="192" t="s">
        <v>301</v>
      </c>
      <c r="HH3" s="192" t="s">
        <v>302</v>
      </c>
      <c r="HI3" s="192" t="s">
        <v>303</v>
      </c>
      <c r="HJ3" s="192" t="s">
        <v>304</v>
      </c>
      <c r="HK3" s="192" t="s">
        <v>305</v>
      </c>
      <c r="HL3" s="192" t="s">
        <v>210</v>
      </c>
      <c r="HM3" s="193" t="s">
        <v>306</v>
      </c>
      <c r="HN3" s="192" t="s">
        <v>216</v>
      </c>
      <c r="HO3" s="192" t="s">
        <v>89</v>
      </c>
      <c r="HP3" s="192" t="s">
        <v>191</v>
      </c>
      <c r="HQ3" s="192" t="s">
        <v>291</v>
      </c>
      <c r="HR3" s="193" t="s">
        <v>292</v>
      </c>
      <c r="HS3" s="193" t="s">
        <v>293</v>
      </c>
      <c r="HT3" s="194" t="s">
        <v>196</v>
      </c>
      <c r="HU3" s="194" t="s">
        <v>260</v>
      </c>
      <c r="HV3" s="194" t="s">
        <v>261</v>
      </c>
      <c r="HW3" s="194" t="s">
        <v>262</v>
      </c>
      <c r="HX3" s="194" t="s">
        <v>263</v>
      </c>
      <c r="HY3" s="194" t="s">
        <v>264</v>
      </c>
      <c r="HZ3" s="194" t="s">
        <v>308</v>
      </c>
      <c r="IA3" s="194" t="s">
        <v>307</v>
      </c>
      <c r="IB3" s="194" t="s">
        <v>252</v>
      </c>
      <c r="IC3" s="194" t="s">
        <v>252</v>
      </c>
      <c r="ID3" s="194" t="s">
        <v>252</v>
      </c>
      <c r="IE3" s="194" t="s">
        <v>252</v>
      </c>
      <c r="IF3" s="193" t="s">
        <v>294</v>
      </c>
      <c r="IG3" s="192" t="s">
        <v>197</v>
      </c>
      <c r="IH3" s="192" t="s">
        <v>198</v>
      </c>
      <c r="II3" s="192" t="s">
        <v>295</v>
      </c>
      <c r="IJ3" s="192" t="s">
        <v>296</v>
      </c>
      <c r="IK3" s="192" t="s">
        <v>297</v>
      </c>
      <c r="IL3" s="192" t="s">
        <v>298</v>
      </c>
      <c r="IM3" s="192" t="s">
        <v>299</v>
      </c>
      <c r="IN3" s="192" t="s">
        <v>300</v>
      </c>
      <c r="IO3" s="192" t="s">
        <v>301</v>
      </c>
      <c r="IP3" s="192" t="s">
        <v>302</v>
      </c>
      <c r="IQ3" s="192" t="s">
        <v>303</v>
      </c>
      <c r="IR3" s="192" t="s">
        <v>304</v>
      </c>
      <c r="IS3" s="192" t="s">
        <v>305</v>
      </c>
      <c r="IT3" s="192" t="s">
        <v>210</v>
      </c>
      <c r="IU3" s="193" t="s">
        <v>306</v>
      </c>
      <c r="IV3" s="192" t="s">
        <v>216</v>
      </c>
      <c r="IW3" s="192" t="s">
        <v>89</v>
      </c>
      <c r="IX3" s="192" t="s">
        <v>191</v>
      </c>
      <c r="IY3" s="192" t="s">
        <v>291</v>
      </c>
      <c r="IZ3" s="193" t="s">
        <v>292</v>
      </c>
      <c r="JA3" s="193" t="s">
        <v>293</v>
      </c>
      <c r="JB3" s="194" t="s">
        <v>196</v>
      </c>
      <c r="JC3" s="194" t="s">
        <v>260</v>
      </c>
      <c r="JD3" s="194" t="s">
        <v>261</v>
      </c>
      <c r="JE3" s="194" t="s">
        <v>262</v>
      </c>
      <c r="JF3" s="194" t="s">
        <v>263</v>
      </c>
      <c r="JG3" s="194" t="s">
        <v>264</v>
      </c>
      <c r="JH3" s="194" t="s">
        <v>308</v>
      </c>
      <c r="JI3" s="194" t="s">
        <v>307</v>
      </c>
      <c r="JJ3" s="194" t="s">
        <v>252</v>
      </c>
      <c r="JK3" s="194" t="s">
        <v>252</v>
      </c>
      <c r="JL3" s="194" t="s">
        <v>252</v>
      </c>
      <c r="JM3" s="194" t="s">
        <v>252</v>
      </c>
      <c r="JN3" s="193" t="s">
        <v>294</v>
      </c>
      <c r="JO3" s="192" t="s">
        <v>197</v>
      </c>
      <c r="JP3" s="192" t="s">
        <v>198</v>
      </c>
      <c r="JQ3" s="192" t="s">
        <v>295</v>
      </c>
      <c r="JR3" s="192" t="s">
        <v>296</v>
      </c>
      <c r="JS3" s="192" t="s">
        <v>297</v>
      </c>
      <c r="JT3" s="192" t="s">
        <v>298</v>
      </c>
      <c r="JU3" s="192" t="s">
        <v>299</v>
      </c>
      <c r="JV3" s="192" t="s">
        <v>300</v>
      </c>
      <c r="JW3" s="192" t="s">
        <v>301</v>
      </c>
      <c r="JX3" s="192" t="s">
        <v>302</v>
      </c>
      <c r="JY3" s="192" t="s">
        <v>303</v>
      </c>
      <c r="JZ3" s="192" t="s">
        <v>304</v>
      </c>
      <c r="KA3" s="192" t="s">
        <v>305</v>
      </c>
      <c r="KB3" s="192" t="s">
        <v>210</v>
      </c>
      <c r="KC3" s="193" t="s">
        <v>306</v>
      </c>
      <c r="KD3" s="192" t="s">
        <v>216</v>
      </c>
      <c r="KE3" s="192" t="s">
        <v>89</v>
      </c>
      <c r="KF3" s="192" t="s">
        <v>191</v>
      </c>
      <c r="KG3" s="192" t="s">
        <v>291</v>
      </c>
      <c r="KH3" s="193" t="s">
        <v>292</v>
      </c>
      <c r="KI3" s="193" t="s">
        <v>293</v>
      </c>
      <c r="KJ3" s="194" t="s">
        <v>196</v>
      </c>
      <c r="KK3" s="194" t="s">
        <v>260</v>
      </c>
      <c r="KL3" s="194" t="s">
        <v>261</v>
      </c>
      <c r="KM3" s="194" t="s">
        <v>262</v>
      </c>
      <c r="KN3" s="194" t="s">
        <v>263</v>
      </c>
      <c r="KO3" s="194" t="s">
        <v>264</v>
      </c>
      <c r="KP3" s="194" t="s">
        <v>308</v>
      </c>
      <c r="KQ3" s="194" t="s">
        <v>307</v>
      </c>
      <c r="KR3" s="194" t="s">
        <v>252</v>
      </c>
      <c r="KS3" s="194" t="s">
        <v>252</v>
      </c>
      <c r="KT3" s="194" t="s">
        <v>252</v>
      </c>
      <c r="KU3" s="194" t="s">
        <v>252</v>
      </c>
      <c r="KV3" s="193" t="s">
        <v>294</v>
      </c>
      <c r="KW3" s="192" t="s">
        <v>197</v>
      </c>
      <c r="KX3" s="192" t="s">
        <v>198</v>
      </c>
      <c r="KY3" s="192" t="s">
        <v>295</v>
      </c>
      <c r="KZ3" s="192" t="s">
        <v>296</v>
      </c>
      <c r="LA3" s="192" t="s">
        <v>297</v>
      </c>
      <c r="LB3" s="192" t="s">
        <v>298</v>
      </c>
      <c r="LC3" s="192" t="s">
        <v>299</v>
      </c>
      <c r="LD3" s="192" t="s">
        <v>300</v>
      </c>
      <c r="LE3" s="192" t="s">
        <v>301</v>
      </c>
      <c r="LF3" s="192" t="s">
        <v>302</v>
      </c>
      <c r="LG3" s="192" t="s">
        <v>303</v>
      </c>
      <c r="LH3" s="192" t="s">
        <v>304</v>
      </c>
      <c r="LI3" s="192" t="s">
        <v>305</v>
      </c>
      <c r="LJ3" s="192" t="s">
        <v>210</v>
      </c>
      <c r="LK3" s="193" t="s">
        <v>306</v>
      </c>
      <c r="LL3" s="192" t="s">
        <v>216</v>
      </c>
      <c r="LM3" s="192" t="s">
        <v>89</v>
      </c>
      <c r="LN3" s="192" t="s">
        <v>191</v>
      </c>
      <c r="LO3" s="192" t="s">
        <v>291</v>
      </c>
      <c r="LP3" s="193" t="s">
        <v>292</v>
      </c>
      <c r="LQ3" s="193" t="s">
        <v>293</v>
      </c>
      <c r="LR3" s="194" t="s">
        <v>196</v>
      </c>
      <c r="LS3" s="194" t="s">
        <v>260</v>
      </c>
      <c r="LT3" s="194" t="s">
        <v>261</v>
      </c>
      <c r="LU3" s="194" t="s">
        <v>262</v>
      </c>
      <c r="LV3" s="194" t="s">
        <v>263</v>
      </c>
      <c r="LW3" s="194" t="s">
        <v>264</v>
      </c>
      <c r="LX3" s="194" t="s">
        <v>308</v>
      </c>
      <c r="LY3" s="194" t="s">
        <v>307</v>
      </c>
      <c r="LZ3" s="194" t="s">
        <v>252</v>
      </c>
      <c r="MA3" s="194" t="s">
        <v>252</v>
      </c>
      <c r="MB3" s="194" t="s">
        <v>252</v>
      </c>
      <c r="MC3" s="194" t="s">
        <v>252</v>
      </c>
      <c r="MD3" s="193" t="s">
        <v>294</v>
      </c>
      <c r="ME3" s="192" t="s">
        <v>197</v>
      </c>
      <c r="MF3" s="192" t="s">
        <v>198</v>
      </c>
      <c r="MG3" s="192" t="s">
        <v>295</v>
      </c>
      <c r="MH3" s="192" t="s">
        <v>296</v>
      </c>
      <c r="MI3" s="192" t="s">
        <v>297</v>
      </c>
      <c r="MJ3" s="192" t="s">
        <v>298</v>
      </c>
      <c r="MK3" s="192" t="s">
        <v>299</v>
      </c>
      <c r="ML3" s="192" t="s">
        <v>300</v>
      </c>
      <c r="MM3" s="192" t="s">
        <v>301</v>
      </c>
      <c r="MN3" s="192" t="s">
        <v>302</v>
      </c>
      <c r="MO3" s="192" t="s">
        <v>303</v>
      </c>
      <c r="MP3" s="192" t="s">
        <v>304</v>
      </c>
      <c r="MQ3" s="192" t="s">
        <v>305</v>
      </c>
      <c r="MR3" s="192" t="s">
        <v>210</v>
      </c>
      <c r="MS3" s="193" t="s">
        <v>306</v>
      </c>
      <c r="MT3" s="192" t="s">
        <v>216</v>
      </c>
      <c r="MU3" s="192" t="s">
        <v>89</v>
      </c>
      <c r="MV3" s="192" t="s">
        <v>191</v>
      </c>
      <c r="MW3" s="192" t="s">
        <v>291</v>
      </c>
      <c r="MX3" s="193" t="s">
        <v>292</v>
      </c>
      <c r="MY3" s="193" t="s">
        <v>293</v>
      </c>
      <c r="MZ3" s="194" t="s">
        <v>196</v>
      </c>
      <c r="NA3" s="194" t="s">
        <v>260</v>
      </c>
      <c r="NB3" s="194" t="s">
        <v>261</v>
      </c>
      <c r="NC3" s="194" t="s">
        <v>262</v>
      </c>
      <c r="ND3" s="194" t="s">
        <v>263</v>
      </c>
      <c r="NE3" s="194" t="s">
        <v>264</v>
      </c>
      <c r="NF3" s="194" t="s">
        <v>308</v>
      </c>
      <c r="NG3" s="194" t="s">
        <v>307</v>
      </c>
      <c r="NH3" s="194" t="s">
        <v>252</v>
      </c>
      <c r="NI3" s="194" t="s">
        <v>252</v>
      </c>
      <c r="NJ3" s="194" t="s">
        <v>252</v>
      </c>
      <c r="NK3" s="194" t="s">
        <v>252</v>
      </c>
      <c r="NL3" s="193" t="s">
        <v>294</v>
      </c>
      <c r="NM3" s="192" t="s">
        <v>197</v>
      </c>
      <c r="NN3" s="192" t="s">
        <v>198</v>
      </c>
      <c r="NO3" s="192" t="s">
        <v>295</v>
      </c>
      <c r="NP3" s="192" t="s">
        <v>296</v>
      </c>
      <c r="NQ3" s="192" t="s">
        <v>297</v>
      </c>
      <c r="NR3" s="192" t="s">
        <v>298</v>
      </c>
      <c r="NS3" s="192" t="s">
        <v>299</v>
      </c>
      <c r="NT3" s="192" t="s">
        <v>300</v>
      </c>
      <c r="NU3" s="192" t="s">
        <v>301</v>
      </c>
      <c r="NV3" s="192" t="s">
        <v>302</v>
      </c>
      <c r="NW3" s="192" t="s">
        <v>303</v>
      </c>
      <c r="NX3" s="192" t="s">
        <v>304</v>
      </c>
      <c r="NY3" s="192" t="s">
        <v>305</v>
      </c>
      <c r="NZ3" s="192" t="s">
        <v>210</v>
      </c>
      <c r="OA3" s="193" t="s">
        <v>306</v>
      </c>
      <c r="OB3" s="192" t="s">
        <v>216</v>
      </c>
      <c r="OC3" s="192" t="s">
        <v>89</v>
      </c>
      <c r="OD3" s="192" t="s">
        <v>191</v>
      </c>
      <c r="OE3" s="192" t="s">
        <v>291</v>
      </c>
      <c r="OF3" s="193" t="s">
        <v>292</v>
      </c>
      <c r="OG3" s="193" t="s">
        <v>293</v>
      </c>
      <c r="OH3" s="194" t="s">
        <v>196</v>
      </c>
      <c r="OI3" s="194" t="s">
        <v>260</v>
      </c>
      <c r="OJ3" s="194" t="s">
        <v>261</v>
      </c>
      <c r="OK3" s="194" t="s">
        <v>262</v>
      </c>
      <c r="OL3" s="194" t="s">
        <v>263</v>
      </c>
      <c r="OM3" s="194" t="s">
        <v>264</v>
      </c>
      <c r="ON3" s="194" t="s">
        <v>308</v>
      </c>
      <c r="OO3" s="194" t="s">
        <v>307</v>
      </c>
      <c r="OP3" s="194" t="s">
        <v>252</v>
      </c>
      <c r="OQ3" s="194" t="s">
        <v>252</v>
      </c>
      <c r="OR3" s="194" t="s">
        <v>252</v>
      </c>
      <c r="OS3" s="194" t="s">
        <v>252</v>
      </c>
      <c r="OT3" s="193" t="s">
        <v>294</v>
      </c>
      <c r="OU3" s="192" t="s">
        <v>197</v>
      </c>
      <c r="OV3" s="192" t="s">
        <v>198</v>
      </c>
      <c r="OW3" s="192" t="s">
        <v>295</v>
      </c>
      <c r="OX3" s="192" t="s">
        <v>296</v>
      </c>
      <c r="OY3" s="192" t="s">
        <v>297</v>
      </c>
      <c r="OZ3" s="192" t="s">
        <v>298</v>
      </c>
      <c r="PA3" s="192" t="s">
        <v>299</v>
      </c>
      <c r="PB3" s="192" t="s">
        <v>300</v>
      </c>
      <c r="PC3" s="192" t="s">
        <v>301</v>
      </c>
      <c r="PD3" s="192" t="s">
        <v>302</v>
      </c>
      <c r="PE3" s="192" t="s">
        <v>303</v>
      </c>
      <c r="PF3" s="192" t="s">
        <v>304</v>
      </c>
      <c r="PG3" s="192" t="s">
        <v>305</v>
      </c>
      <c r="PH3" s="192" t="s">
        <v>210</v>
      </c>
      <c r="PI3" s="193" t="s">
        <v>306</v>
      </c>
      <c r="PJ3" s="192" t="s">
        <v>216</v>
      </c>
      <c r="PK3" s="192" t="s">
        <v>89</v>
      </c>
      <c r="PL3" s="192" t="s">
        <v>191</v>
      </c>
      <c r="PM3" s="192" t="s">
        <v>291</v>
      </c>
      <c r="PN3" s="193" t="s">
        <v>292</v>
      </c>
      <c r="PO3" s="193" t="s">
        <v>293</v>
      </c>
      <c r="PP3" s="194" t="s">
        <v>196</v>
      </c>
      <c r="PQ3" s="194" t="s">
        <v>260</v>
      </c>
      <c r="PR3" s="194" t="s">
        <v>261</v>
      </c>
      <c r="PS3" s="194" t="s">
        <v>262</v>
      </c>
      <c r="PT3" s="194" t="s">
        <v>263</v>
      </c>
      <c r="PU3" s="194" t="s">
        <v>264</v>
      </c>
      <c r="PV3" s="194" t="s">
        <v>308</v>
      </c>
      <c r="PW3" s="194" t="s">
        <v>307</v>
      </c>
      <c r="PX3" s="194" t="s">
        <v>252</v>
      </c>
      <c r="PY3" s="194" t="s">
        <v>252</v>
      </c>
      <c r="PZ3" s="194" t="s">
        <v>252</v>
      </c>
      <c r="QA3" s="194" t="s">
        <v>252</v>
      </c>
      <c r="QB3" s="193" t="s">
        <v>294</v>
      </c>
      <c r="QC3" s="192" t="s">
        <v>197</v>
      </c>
      <c r="QD3" s="192" t="s">
        <v>198</v>
      </c>
      <c r="QE3" s="192" t="s">
        <v>295</v>
      </c>
      <c r="QF3" s="192" t="s">
        <v>296</v>
      </c>
      <c r="QG3" s="192" t="s">
        <v>297</v>
      </c>
      <c r="QH3" s="192" t="s">
        <v>298</v>
      </c>
      <c r="QI3" s="192" t="s">
        <v>299</v>
      </c>
      <c r="QJ3" s="192" t="s">
        <v>300</v>
      </c>
      <c r="QK3" s="192" t="s">
        <v>301</v>
      </c>
      <c r="QL3" s="192" t="s">
        <v>302</v>
      </c>
      <c r="QM3" s="192" t="s">
        <v>303</v>
      </c>
      <c r="QN3" s="192" t="s">
        <v>304</v>
      </c>
      <c r="QO3" s="192" t="s">
        <v>305</v>
      </c>
      <c r="QP3" s="192" t="s">
        <v>210</v>
      </c>
      <c r="QQ3" s="193" t="s">
        <v>306</v>
      </c>
      <c r="QR3" s="192" t="s">
        <v>216</v>
      </c>
      <c r="QS3" s="192" t="s">
        <v>89</v>
      </c>
      <c r="QT3" s="192" t="s">
        <v>191</v>
      </c>
      <c r="QU3" s="192" t="s">
        <v>291</v>
      </c>
      <c r="QV3" s="193" t="s">
        <v>292</v>
      </c>
      <c r="QW3" s="193" t="s">
        <v>293</v>
      </c>
      <c r="QX3" s="194" t="s">
        <v>196</v>
      </c>
      <c r="QY3" s="194" t="s">
        <v>260</v>
      </c>
      <c r="QZ3" s="194" t="s">
        <v>261</v>
      </c>
      <c r="RA3" s="194" t="s">
        <v>262</v>
      </c>
      <c r="RB3" s="194" t="s">
        <v>263</v>
      </c>
      <c r="RC3" s="194" t="s">
        <v>264</v>
      </c>
      <c r="RD3" s="194" t="s">
        <v>308</v>
      </c>
      <c r="RE3" s="194" t="s">
        <v>307</v>
      </c>
      <c r="RF3" s="194" t="s">
        <v>252</v>
      </c>
      <c r="RG3" s="194" t="s">
        <v>252</v>
      </c>
      <c r="RH3" s="194" t="s">
        <v>252</v>
      </c>
      <c r="RI3" s="194" t="s">
        <v>252</v>
      </c>
      <c r="RJ3" s="193" t="s">
        <v>294</v>
      </c>
      <c r="RK3" s="192" t="s">
        <v>197</v>
      </c>
      <c r="RL3" s="192" t="s">
        <v>198</v>
      </c>
      <c r="RM3" s="192" t="s">
        <v>295</v>
      </c>
      <c r="RN3" s="192" t="s">
        <v>296</v>
      </c>
      <c r="RO3" s="192" t="s">
        <v>297</v>
      </c>
      <c r="RP3" s="192" t="s">
        <v>298</v>
      </c>
      <c r="RQ3" s="192" t="s">
        <v>299</v>
      </c>
      <c r="RR3" s="192" t="s">
        <v>300</v>
      </c>
      <c r="RS3" s="192" t="s">
        <v>301</v>
      </c>
      <c r="RT3" s="192" t="s">
        <v>302</v>
      </c>
      <c r="RU3" s="192" t="s">
        <v>303</v>
      </c>
      <c r="RV3" s="192" t="s">
        <v>304</v>
      </c>
      <c r="RW3" s="192" t="s">
        <v>305</v>
      </c>
      <c r="RX3" s="192" t="s">
        <v>210</v>
      </c>
      <c r="RY3" s="193" t="s">
        <v>306</v>
      </c>
      <c r="RZ3" s="192" t="s">
        <v>216</v>
      </c>
      <c r="SA3" s="192" t="s">
        <v>89</v>
      </c>
      <c r="SB3" s="192" t="s">
        <v>191</v>
      </c>
      <c r="SC3" s="192" t="s">
        <v>291</v>
      </c>
      <c r="SD3" s="193" t="s">
        <v>292</v>
      </c>
      <c r="SE3" s="193" t="s">
        <v>293</v>
      </c>
      <c r="SF3" s="194" t="s">
        <v>196</v>
      </c>
      <c r="SG3" s="194" t="s">
        <v>260</v>
      </c>
      <c r="SH3" s="194" t="s">
        <v>261</v>
      </c>
      <c r="SI3" s="194" t="s">
        <v>262</v>
      </c>
      <c r="SJ3" s="194" t="s">
        <v>263</v>
      </c>
      <c r="SK3" s="194" t="s">
        <v>264</v>
      </c>
      <c r="SL3" s="194" t="s">
        <v>308</v>
      </c>
      <c r="SM3" s="194" t="s">
        <v>307</v>
      </c>
      <c r="SN3" s="194" t="s">
        <v>252</v>
      </c>
      <c r="SO3" s="194" t="s">
        <v>252</v>
      </c>
      <c r="SP3" s="194" t="s">
        <v>252</v>
      </c>
      <c r="SQ3" s="194" t="s">
        <v>252</v>
      </c>
      <c r="SR3" s="193" t="s">
        <v>294</v>
      </c>
      <c r="SS3" s="192" t="s">
        <v>197</v>
      </c>
      <c r="ST3" s="192" t="s">
        <v>198</v>
      </c>
      <c r="SU3" s="192" t="s">
        <v>295</v>
      </c>
      <c r="SV3" s="192" t="s">
        <v>296</v>
      </c>
      <c r="SW3" s="192" t="s">
        <v>297</v>
      </c>
      <c r="SX3" s="192" t="s">
        <v>298</v>
      </c>
      <c r="SY3" s="192" t="s">
        <v>299</v>
      </c>
      <c r="SZ3" s="192" t="s">
        <v>300</v>
      </c>
      <c r="TA3" s="192" t="s">
        <v>301</v>
      </c>
      <c r="TB3" s="192" t="s">
        <v>302</v>
      </c>
      <c r="TC3" s="192" t="s">
        <v>303</v>
      </c>
      <c r="TD3" s="192" t="s">
        <v>304</v>
      </c>
      <c r="TE3" s="192" t="s">
        <v>305</v>
      </c>
      <c r="TF3" s="192" t="s">
        <v>210</v>
      </c>
      <c r="TG3" s="193" t="s">
        <v>306</v>
      </c>
      <c r="TH3" s="192" t="s">
        <v>216</v>
      </c>
      <c r="TI3" s="192" t="s">
        <v>89</v>
      </c>
      <c r="TJ3" s="192" t="s">
        <v>191</v>
      </c>
      <c r="TK3" s="192" t="s">
        <v>291</v>
      </c>
      <c r="TL3" s="193" t="s">
        <v>292</v>
      </c>
      <c r="TM3" s="193" t="s">
        <v>293</v>
      </c>
      <c r="TN3" s="194" t="s">
        <v>196</v>
      </c>
      <c r="TO3" s="194" t="s">
        <v>260</v>
      </c>
      <c r="TP3" s="194" t="s">
        <v>261</v>
      </c>
      <c r="TQ3" s="194" t="s">
        <v>262</v>
      </c>
      <c r="TR3" s="194" t="s">
        <v>263</v>
      </c>
      <c r="TS3" s="194" t="s">
        <v>264</v>
      </c>
      <c r="TT3" s="194" t="s">
        <v>308</v>
      </c>
      <c r="TU3" s="194" t="s">
        <v>307</v>
      </c>
      <c r="TV3" s="194" t="s">
        <v>252</v>
      </c>
      <c r="TW3" s="194" t="s">
        <v>252</v>
      </c>
      <c r="TX3" s="194" t="s">
        <v>252</v>
      </c>
      <c r="TY3" s="194" t="s">
        <v>252</v>
      </c>
      <c r="TZ3" s="193" t="s">
        <v>294</v>
      </c>
      <c r="UA3" s="192" t="s">
        <v>197</v>
      </c>
      <c r="UB3" s="192" t="s">
        <v>198</v>
      </c>
      <c r="UC3" s="192" t="s">
        <v>295</v>
      </c>
      <c r="UD3" s="192" t="s">
        <v>296</v>
      </c>
      <c r="UE3" s="192" t="s">
        <v>297</v>
      </c>
      <c r="UF3" s="192" t="s">
        <v>298</v>
      </c>
      <c r="UG3" s="192" t="s">
        <v>299</v>
      </c>
      <c r="UH3" s="192" t="s">
        <v>300</v>
      </c>
      <c r="UI3" s="192" t="s">
        <v>301</v>
      </c>
      <c r="UJ3" s="192" t="s">
        <v>302</v>
      </c>
      <c r="UK3" s="192" t="s">
        <v>303</v>
      </c>
      <c r="UL3" s="192" t="s">
        <v>304</v>
      </c>
      <c r="UM3" s="192" t="s">
        <v>305</v>
      </c>
      <c r="UN3" s="192" t="s">
        <v>210</v>
      </c>
      <c r="UO3" s="193" t="s">
        <v>306</v>
      </c>
      <c r="UP3" s="192" t="s">
        <v>216</v>
      </c>
      <c r="UQ3" s="192" t="s">
        <v>89</v>
      </c>
      <c r="UR3" s="192" t="s">
        <v>191</v>
      </c>
      <c r="US3" s="192" t="s">
        <v>291</v>
      </c>
      <c r="UT3" s="193" t="s">
        <v>292</v>
      </c>
      <c r="UU3" s="193" t="s">
        <v>293</v>
      </c>
      <c r="UV3" s="194" t="s">
        <v>196</v>
      </c>
      <c r="UW3" s="194" t="s">
        <v>260</v>
      </c>
      <c r="UX3" s="194" t="s">
        <v>261</v>
      </c>
      <c r="UY3" s="194" t="s">
        <v>262</v>
      </c>
      <c r="UZ3" s="194" t="s">
        <v>263</v>
      </c>
      <c r="VA3" s="194" t="s">
        <v>264</v>
      </c>
      <c r="VB3" s="194" t="s">
        <v>308</v>
      </c>
      <c r="VC3" s="194" t="s">
        <v>307</v>
      </c>
      <c r="VD3" s="194" t="s">
        <v>252</v>
      </c>
      <c r="VE3" s="194" t="s">
        <v>252</v>
      </c>
      <c r="VF3" s="194" t="s">
        <v>252</v>
      </c>
      <c r="VG3" s="194" t="s">
        <v>252</v>
      </c>
      <c r="VH3" s="193" t="s">
        <v>294</v>
      </c>
      <c r="VI3" s="192" t="s">
        <v>197</v>
      </c>
      <c r="VJ3" s="192" t="s">
        <v>198</v>
      </c>
      <c r="VK3" s="192" t="s">
        <v>295</v>
      </c>
      <c r="VL3" s="192" t="s">
        <v>296</v>
      </c>
      <c r="VM3" s="192" t="s">
        <v>297</v>
      </c>
      <c r="VN3" s="192" t="s">
        <v>298</v>
      </c>
      <c r="VO3" s="192" t="s">
        <v>299</v>
      </c>
      <c r="VP3" s="192" t="s">
        <v>300</v>
      </c>
      <c r="VQ3" s="192" t="s">
        <v>301</v>
      </c>
      <c r="VR3" s="192" t="s">
        <v>302</v>
      </c>
      <c r="VS3" s="192" t="s">
        <v>303</v>
      </c>
      <c r="VT3" s="192" t="s">
        <v>304</v>
      </c>
      <c r="VU3" s="192" t="s">
        <v>305</v>
      </c>
      <c r="VV3" s="192" t="s">
        <v>210</v>
      </c>
      <c r="VW3" s="193" t="s">
        <v>306</v>
      </c>
      <c r="VX3" s="192" t="s">
        <v>216</v>
      </c>
      <c r="VY3" s="192" t="s">
        <v>89</v>
      </c>
      <c r="VZ3" s="192" t="s">
        <v>191</v>
      </c>
      <c r="WA3" s="192" t="s">
        <v>291</v>
      </c>
      <c r="WB3" s="193" t="s">
        <v>292</v>
      </c>
      <c r="WC3" s="193" t="s">
        <v>293</v>
      </c>
      <c r="WD3" s="194" t="s">
        <v>196</v>
      </c>
      <c r="WE3" s="194" t="s">
        <v>260</v>
      </c>
      <c r="WF3" s="194" t="s">
        <v>261</v>
      </c>
      <c r="WG3" s="194" t="s">
        <v>262</v>
      </c>
      <c r="WH3" s="194" t="s">
        <v>263</v>
      </c>
      <c r="WI3" s="194" t="s">
        <v>264</v>
      </c>
      <c r="WJ3" s="194" t="s">
        <v>308</v>
      </c>
      <c r="WK3" s="194" t="s">
        <v>307</v>
      </c>
      <c r="WL3" s="194" t="s">
        <v>252</v>
      </c>
      <c r="WM3" s="194" t="s">
        <v>252</v>
      </c>
      <c r="WN3" s="194" t="s">
        <v>252</v>
      </c>
      <c r="WO3" s="194" t="s">
        <v>252</v>
      </c>
      <c r="WP3" s="193" t="s">
        <v>294</v>
      </c>
      <c r="WQ3" s="192" t="s">
        <v>197</v>
      </c>
      <c r="WR3" s="192" t="s">
        <v>198</v>
      </c>
      <c r="WS3" s="192" t="s">
        <v>295</v>
      </c>
      <c r="WT3" s="192" t="s">
        <v>296</v>
      </c>
      <c r="WU3" s="192" t="s">
        <v>297</v>
      </c>
      <c r="WV3" s="192" t="s">
        <v>298</v>
      </c>
      <c r="WW3" s="192" t="s">
        <v>299</v>
      </c>
      <c r="WX3" s="192" t="s">
        <v>300</v>
      </c>
      <c r="WY3" s="192" t="s">
        <v>301</v>
      </c>
      <c r="WZ3" s="192" t="s">
        <v>302</v>
      </c>
      <c r="XA3" s="192" t="s">
        <v>303</v>
      </c>
      <c r="XB3" s="192" t="s">
        <v>304</v>
      </c>
      <c r="XC3" s="192" t="s">
        <v>305</v>
      </c>
      <c r="XD3" s="192" t="s">
        <v>210</v>
      </c>
      <c r="XE3" s="193" t="s">
        <v>306</v>
      </c>
      <c r="XF3" s="192" t="s">
        <v>216</v>
      </c>
      <c r="XG3" s="192" t="s">
        <v>89</v>
      </c>
      <c r="XH3" s="192" t="s">
        <v>191</v>
      </c>
      <c r="XI3" s="192" t="s">
        <v>291</v>
      </c>
      <c r="XJ3" s="193" t="s">
        <v>292</v>
      </c>
      <c r="XK3" s="193" t="s">
        <v>293</v>
      </c>
      <c r="XL3" s="194" t="s">
        <v>196</v>
      </c>
      <c r="XM3" s="194" t="s">
        <v>260</v>
      </c>
      <c r="XN3" s="194" t="s">
        <v>261</v>
      </c>
      <c r="XO3" s="194" t="s">
        <v>262</v>
      </c>
      <c r="XP3" s="194" t="s">
        <v>263</v>
      </c>
      <c r="XQ3" s="194" t="s">
        <v>264</v>
      </c>
      <c r="XR3" s="194" t="s">
        <v>308</v>
      </c>
      <c r="XS3" s="194" t="s">
        <v>307</v>
      </c>
      <c r="XT3" s="194" t="s">
        <v>252</v>
      </c>
      <c r="XU3" s="194" t="s">
        <v>252</v>
      </c>
      <c r="XV3" s="194" t="s">
        <v>252</v>
      </c>
      <c r="XW3" s="194" t="s">
        <v>252</v>
      </c>
      <c r="XX3" s="193" t="s">
        <v>294</v>
      </c>
      <c r="XY3" s="192" t="s">
        <v>197</v>
      </c>
      <c r="XZ3" s="192" t="s">
        <v>198</v>
      </c>
      <c r="YA3" s="192" t="s">
        <v>295</v>
      </c>
      <c r="YB3" s="192" t="s">
        <v>296</v>
      </c>
      <c r="YC3" s="192" t="s">
        <v>297</v>
      </c>
      <c r="YD3" s="192" t="s">
        <v>298</v>
      </c>
      <c r="YE3" s="192" t="s">
        <v>299</v>
      </c>
      <c r="YF3" s="192" t="s">
        <v>300</v>
      </c>
      <c r="YG3" s="192" t="s">
        <v>301</v>
      </c>
      <c r="YH3" s="192" t="s">
        <v>302</v>
      </c>
      <c r="YI3" s="192" t="s">
        <v>303</v>
      </c>
      <c r="YJ3" s="192" t="s">
        <v>304</v>
      </c>
      <c r="YK3" s="192" t="s">
        <v>305</v>
      </c>
      <c r="YL3" s="192" t="s">
        <v>210</v>
      </c>
      <c r="YM3" s="193" t="s">
        <v>306</v>
      </c>
      <c r="YN3" s="192" t="s">
        <v>216</v>
      </c>
      <c r="YO3" s="192" t="s">
        <v>89</v>
      </c>
      <c r="YP3" s="192" t="s">
        <v>191</v>
      </c>
      <c r="YQ3" s="192" t="s">
        <v>291</v>
      </c>
      <c r="YR3" s="193" t="s">
        <v>292</v>
      </c>
      <c r="YS3" s="193" t="s">
        <v>293</v>
      </c>
      <c r="YT3" s="194" t="s">
        <v>196</v>
      </c>
      <c r="YU3" s="194" t="s">
        <v>260</v>
      </c>
      <c r="YV3" s="194" t="s">
        <v>261</v>
      </c>
      <c r="YW3" s="194" t="s">
        <v>262</v>
      </c>
      <c r="YX3" s="194" t="s">
        <v>263</v>
      </c>
      <c r="YY3" s="194" t="s">
        <v>264</v>
      </c>
      <c r="YZ3" s="194" t="s">
        <v>308</v>
      </c>
      <c r="ZA3" s="194" t="s">
        <v>307</v>
      </c>
      <c r="ZB3" s="194" t="s">
        <v>252</v>
      </c>
      <c r="ZC3" s="194" t="s">
        <v>252</v>
      </c>
      <c r="ZD3" s="194" t="s">
        <v>252</v>
      </c>
      <c r="ZE3" s="194" t="s">
        <v>252</v>
      </c>
      <c r="ZF3" s="193" t="s">
        <v>294</v>
      </c>
      <c r="ZG3" s="192" t="s">
        <v>197</v>
      </c>
      <c r="ZH3" s="192" t="s">
        <v>198</v>
      </c>
      <c r="ZI3" s="192" t="s">
        <v>295</v>
      </c>
      <c r="ZJ3" s="192" t="s">
        <v>296</v>
      </c>
      <c r="ZK3" s="192" t="s">
        <v>297</v>
      </c>
      <c r="ZL3" s="192" t="s">
        <v>298</v>
      </c>
      <c r="ZM3" s="192" t="s">
        <v>299</v>
      </c>
      <c r="ZN3" s="192" t="s">
        <v>300</v>
      </c>
      <c r="ZO3" s="192" t="s">
        <v>301</v>
      </c>
      <c r="ZP3" s="192" t="s">
        <v>302</v>
      </c>
      <c r="ZQ3" s="192" t="s">
        <v>303</v>
      </c>
      <c r="ZR3" s="192" t="s">
        <v>304</v>
      </c>
      <c r="ZS3" s="192" t="s">
        <v>305</v>
      </c>
      <c r="ZT3" s="192" t="s">
        <v>210</v>
      </c>
      <c r="ZU3" s="193" t="s">
        <v>306</v>
      </c>
      <c r="ZV3" s="192" t="s">
        <v>216</v>
      </c>
      <c r="ZW3" s="192" t="s">
        <v>89</v>
      </c>
      <c r="ZX3" s="192" t="s">
        <v>191</v>
      </c>
      <c r="ZY3" s="192" t="s">
        <v>291</v>
      </c>
      <c r="ZZ3" s="193" t="s">
        <v>292</v>
      </c>
      <c r="AAA3" s="193" t="s">
        <v>293</v>
      </c>
      <c r="AAB3" s="194" t="s">
        <v>196</v>
      </c>
      <c r="AAC3" s="194" t="s">
        <v>260</v>
      </c>
      <c r="AAD3" s="194" t="s">
        <v>261</v>
      </c>
      <c r="AAE3" s="194" t="s">
        <v>262</v>
      </c>
      <c r="AAF3" s="194" t="s">
        <v>263</v>
      </c>
      <c r="AAG3" s="194" t="s">
        <v>264</v>
      </c>
      <c r="AAH3" s="194" t="s">
        <v>308</v>
      </c>
      <c r="AAI3" s="194" t="s">
        <v>307</v>
      </c>
      <c r="AAJ3" s="194" t="s">
        <v>252</v>
      </c>
      <c r="AAK3" s="194" t="s">
        <v>252</v>
      </c>
      <c r="AAL3" s="194" t="s">
        <v>252</v>
      </c>
      <c r="AAM3" s="194" t="s">
        <v>252</v>
      </c>
      <c r="AAN3" s="193" t="s">
        <v>294</v>
      </c>
      <c r="AAO3" s="192" t="s">
        <v>197</v>
      </c>
      <c r="AAP3" s="192" t="s">
        <v>198</v>
      </c>
      <c r="AAQ3" s="192" t="s">
        <v>295</v>
      </c>
      <c r="AAR3" s="192" t="s">
        <v>296</v>
      </c>
      <c r="AAS3" s="192" t="s">
        <v>297</v>
      </c>
      <c r="AAT3" s="192" t="s">
        <v>298</v>
      </c>
      <c r="AAU3" s="192" t="s">
        <v>299</v>
      </c>
      <c r="AAV3" s="192" t="s">
        <v>300</v>
      </c>
      <c r="AAW3" s="192" t="s">
        <v>301</v>
      </c>
      <c r="AAX3" s="192" t="s">
        <v>302</v>
      </c>
      <c r="AAY3" s="192" t="s">
        <v>303</v>
      </c>
      <c r="AAZ3" s="192" t="s">
        <v>304</v>
      </c>
      <c r="ABA3" s="192" t="s">
        <v>305</v>
      </c>
      <c r="ABB3" s="192" t="s">
        <v>210</v>
      </c>
      <c r="ABC3" s="193" t="s">
        <v>306</v>
      </c>
      <c r="ABD3" s="192" t="s">
        <v>216</v>
      </c>
      <c r="ABE3" s="192" t="s">
        <v>89</v>
      </c>
      <c r="ABF3" s="192" t="s">
        <v>191</v>
      </c>
      <c r="ABG3" s="192" t="s">
        <v>291</v>
      </c>
      <c r="ABH3" s="193" t="s">
        <v>292</v>
      </c>
      <c r="ABI3" s="193" t="s">
        <v>293</v>
      </c>
      <c r="ABJ3" s="194" t="s">
        <v>196</v>
      </c>
      <c r="ABK3" s="194" t="s">
        <v>260</v>
      </c>
      <c r="ABL3" s="194" t="s">
        <v>261</v>
      </c>
      <c r="ABM3" s="194" t="s">
        <v>262</v>
      </c>
      <c r="ABN3" s="194" t="s">
        <v>263</v>
      </c>
      <c r="ABO3" s="194" t="s">
        <v>264</v>
      </c>
      <c r="ABP3" s="194" t="s">
        <v>308</v>
      </c>
      <c r="ABQ3" s="194" t="s">
        <v>307</v>
      </c>
      <c r="ABR3" s="194" t="s">
        <v>252</v>
      </c>
      <c r="ABS3" s="194" t="s">
        <v>252</v>
      </c>
      <c r="ABT3" s="194" t="s">
        <v>252</v>
      </c>
      <c r="ABU3" s="194" t="s">
        <v>252</v>
      </c>
      <c r="ABV3" s="193" t="s">
        <v>294</v>
      </c>
      <c r="ABW3" s="192" t="s">
        <v>197</v>
      </c>
      <c r="ABX3" s="192" t="s">
        <v>198</v>
      </c>
      <c r="ABY3" s="192" t="s">
        <v>295</v>
      </c>
      <c r="ABZ3" s="192" t="s">
        <v>296</v>
      </c>
      <c r="ACA3" s="192" t="s">
        <v>297</v>
      </c>
      <c r="ACB3" s="192" t="s">
        <v>298</v>
      </c>
      <c r="ACC3" s="192" t="s">
        <v>299</v>
      </c>
      <c r="ACD3" s="192" t="s">
        <v>300</v>
      </c>
      <c r="ACE3" s="192" t="s">
        <v>301</v>
      </c>
      <c r="ACF3" s="192" t="s">
        <v>302</v>
      </c>
      <c r="ACG3" s="192" t="s">
        <v>303</v>
      </c>
      <c r="ACH3" s="192" t="s">
        <v>304</v>
      </c>
      <c r="ACI3" s="192" t="s">
        <v>305</v>
      </c>
      <c r="ACJ3" s="192" t="s">
        <v>210</v>
      </c>
      <c r="ACK3" s="193" t="s">
        <v>306</v>
      </c>
      <c r="ACL3" s="192" t="s">
        <v>216</v>
      </c>
      <c r="ACM3" s="192" t="s">
        <v>89</v>
      </c>
      <c r="ACN3" s="192" t="s">
        <v>191</v>
      </c>
      <c r="ACO3" s="192" t="s">
        <v>291</v>
      </c>
      <c r="ACP3" s="193" t="s">
        <v>292</v>
      </c>
      <c r="ACQ3" s="193" t="s">
        <v>293</v>
      </c>
      <c r="ACR3" s="194" t="s">
        <v>196</v>
      </c>
      <c r="ACS3" s="194" t="s">
        <v>260</v>
      </c>
      <c r="ACT3" s="194" t="s">
        <v>261</v>
      </c>
      <c r="ACU3" s="194" t="s">
        <v>262</v>
      </c>
      <c r="ACV3" s="194" t="s">
        <v>263</v>
      </c>
      <c r="ACW3" s="194" t="s">
        <v>264</v>
      </c>
      <c r="ACX3" s="194" t="s">
        <v>308</v>
      </c>
      <c r="ACY3" s="194" t="s">
        <v>307</v>
      </c>
      <c r="ACZ3" s="194" t="s">
        <v>252</v>
      </c>
      <c r="ADA3" s="194" t="s">
        <v>252</v>
      </c>
      <c r="ADB3" s="194" t="s">
        <v>252</v>
      </c>
      <c r="ADC3" s="194" t="s">
        <v>252</v>
      </c>
      <c r="ADD3" s="193" t="s">
        <v>294</v>
      </c>
      <c r="ADE3" s="192" t="s">
        <v>197</v>
      </c>
      <c r="ADF3" s="192" t="s">
        <v>198</v>
      </c>
      <c r="ADG3" s="192" t="s">
        <v>295</v>
      </c>
      <c r="ADH3" s="192" t="s">
        <v>296</v>
      </c>
      <c r="ADI3" s="192" t="s">
        <v>297</v>
      </c>
      <c r="ADJ3" s="192" t="s">
        <v>298</v>
      </c>
      <c r="ADK3" s="192" t="s">
        <v>299</v>
      </c>
      <c r="ADL3" s="192" t="s">
        <v>300</v>
      </c>
      <c r="ADM3" s="192" t="s">
        <v>301</v>
      </c>
      <c r="ADN3" s="192" t="s">
        <v>302</v>
      </c>
      <c r="ADO3" s="192" t="s">
        <v>303</v>
      </c>
      <c r="ADP3" s="192" t="s">
        <v>304</v>
      </c>
      <c r="ADQ3" s="192" t="s">
        <v>305</v>
      </c>
      <c r="ADR3" s="192" t="s">
        <v>210</v>
      </c>
      <c r="ADS3" s="193" t="s">
        <v>306</v>
      </c>
      <c r="ADT3" s="192" t="s">
        <v>216</v>
      </c>
      <c r="ADU3" s="192" t="s">
        <v>89</v>
      </c>
      <c r="ADV3" s="192" t="s">
        <v>191</v>
      </c>
      <c r="ADW3" s="192" t="s">
        <v>291</v>
      </c>
      <c r="ADX3" s="193" t="s">
        <v>292</v>
      </c>
      <c r="ADY3" s="193" t="s">
        <v>293</v>
      </c>
      <c r="ADZ3" s="194" t="s">
        <v>196</v>
      </c>
      <c r="AEA3" s="194" t="s">
        <v>260</v>
      </c>
      <c r="AEB3" s="194" t="s">
        <v>261</v>
      </c>
      <c r="AEC3" s="194" t="s">
        <v>262</v>
      </c>
      <c r="AED3" s="194" t="s">
        <v>263</v>
      </c>
      <c r="AEE3" s="194" t="s">
        <v>264</v>
      </c>
      <c r="AEF3" s="194" t="s">
        <v>308</v>
      </c>
      <c r="AEG3" s="194" t="s">
        <v>307</v>
      </c>
      <c r="AEH3" s="194" t="s">
        <v>252</v>
      </c>
      <c r="AEI3" s="194" t="s">
        <v>252</v>
      </c>
      <c r="AEJ3" s="194" t="s">
        <v>252</v>
      </c>
      <c r="AEK3" s="194" t="s">
        <v>252</v>
      </c>
      <c r="AEL3" s="193" t="s">
        <v>294</v>
      </c>
      <c r="AEM3" s="192" t="s">
        <v>197</v>
      </c>
      <c r="AEN3" s="192" t="s">
        <v>198</v>
      </c>
      <c r="AEO3" s="192" t="s">
        <v>295</v>
      </c>
      <c r="AEP3" s="192" t="s">
        <v>296</v>
      </c>
      <c r="AEQ3" s="192" t="s">
        <v>297</v>
      </c>
      <c r="AER3" s="192" t="s">
        <v>298</v>
      </c>
      <c r="AES3" s="192" t="s">
        <v>299</v>
      </c>
      <c r="AET3" s="192" t="s">
        <v>300</v>
      </c>
      <c r="AEU3" s="192" t="s">
        <v>301</v>
      </c>
      <c r="AEV3" s="192" t="s">
        <v>302</v>
      </c>
      <c r="AEW3" s="192" t="s">
        <v>303</v>
      </c>
      <c r="AEX3" s="192" t="s">
        <v>304</v>
      </c>
      <c r="AEY3" s="192" t="s">
        <v>305</v>
      </c>
      <c r="AEZ3" s="192" t="s">
        <v>210</v>
      </c>
      <c r="AFA3" s="193" t="s">
        <v>306</v>
      </c>
      <c r="AFB3" s="192" t="s">
        <v>216</v>
      </c>
      <c r="AFC3" s="192" t="s">
        <v>89</v>
      </c>
      <c r="AFD3" s="192" t="s">
        <v>191</v>
      </c>
      <c r="AFE3" s="192" t="s">
        <v>291</v>
      </c>
      <c r="AFF3" s="193" t="s">
        <v>292</v>
      </c>
      <c r="AFG3" s="193" t="s">
        <v>293</v>
      </c>
      <c r="AFH3" s="194" t="s">
        <v>196</v>
      </c>
      <c r="AFI3" s="194" t="s">
        <v>260</v>
      </c>
      <c r="AFJ3" s="194" t="s">
        <v>261</v>
      </c>
      <c r="AFK3" s="194" t="s">
        <v>262</v>
      </c>
      <c r="AFL3" s="194" t="s">
        <v>263</v>
      </c>
      <c r="AFM3" s="194" t="s">
        <v>264</v>
      </c>
      <c r="AFN3" s="194" t="s">
        <v>308</v>
      </c>
      <c r="AFO3" s="194" t="s">
        <v>307</v>
      </c>
      <c r="AFP3" s="194" t="s">
        <v>252</v>
      </c>
      <c r="AFQ3" s="194" t="s">
        <v>252</v>
      </c>
      <c r="AFR3" s="194" t="s">
        <v>252</v>
      </c>
      <c r="AFS3" s="194" t="s">
        <v>252</v>
      </c>
      <c r="AFT3" s="192" t="s">
        <v>295</v>
      </c>
      <c r="AFU3" s="192" t="s">
        <v>296</v>
      </c>
      <c r="AFV3" s="192" t="s">
        <v>297</v>
      </c>
      <c r="AFW3" s="192" t="s">
        <v>298</v>
      </c>
      <c r="AFX3" s="192" t="s">
        <v>299</v>
      </c>
      <c r="AFY3" s="192" t="s">
        <v>300</v>
      </c>
      <c r="AFZ3" s="192" t="s">
        <v>301</v>
      </c>
      <c r="AGA3" s="192" t="s">
        <v>302</v>
      </c>
      <c r="AGB3" s="192" t="s">
        <v>303</v>
      </c>
      <c r="AGC3" s="192" t="s">
        <v>304</v>
      </c>
      <c r="AGD3" s="192" t="s">
        <v>305</v>
      </c>
      <c r="AGE3" s="192" t="s">
        <v>210</v>
      </c>
      <c r="AGF3" s="193" t="s">
        <v>306</v>
      </c>
      <c r="AGG3" s="192" t="s">
        <v>216</v>
      </c>
      <c r="AGH3" s="195" t="s">
        <v>223</v>
      </c>
      <c r="AGI3" s="195" t="s">
        <v>66</v>
      </c>
      <c r="AGJ3" s="195" t="s">
        <v>70</v>
      </c>
      <c r="AGK3" s="195" t="s">
        <v>1188</v>
      </c>
      <c r="AGL3" s="195" t="s">
        <v>220</v>
      </c>
      <c r="AGM3" s="195" t="s">
        <v>81</v>
      </c>
      <c r="AGN3" s="195" t="s">
        <v>317</v>
      </c>
      <c r="AGO3" s="195" t="s">
        <v>101</v>
      </c>
      <c r="AGP3" s="195" t="s">
        <v>117</v>
      </c>
      <c r="AGQ3" s="195" t="s">
        <v>118</v>
      </c>
      <c r="AGR3" s="195" t="s">
        <v>119</v>
      </c>
      <c r="AGS3" s="195" t="s">
        <v>120</v>
      </c>
      <c r="AGT3" s="195" t="s">
        <v>121</v>
      </c>
      <c r="AGU3" s="195" t="s">
        <v>122</v>
      </c>
      <c r="AGV3" s="195" t="s">
        <v>123</v>
      </c>
      <c r="AGW3" s="195" t="s">
        <v>124</v>
      </c>
      <c r="AGX3" s="195" t="s">
        <v>125</v>
      </c>
      <c r="AGY3" s="195" t="s">
        <v>126</v>
      </c>
      <c r="AGZ3" s="195" t="s">
        <v>127</v>
      </c>
      <c r="AHA3" s="195" t="s">
        <v>128</v>
      </c>
      <c r="AHB3" s="195" t="s">
        <v>129</v>
      </c>
      <c r="AHC3" s="195" t="s">
        <v>130</v>
      </c>
      <c r="AHD3" s="195" t="s">
        <v>1189</v>
      </c>
      <c r="AHE3" s="195" t="s">
        <v>154</v>
      </c>
      <c r="AHF3" s="195" t="s">
        <v>111</v>
      </c>
      <c r="AHG3" s="195" t="s">
        <v>112</v>
      </c>
      <c r="AHH3" s="195" t="s">
        <v>113</v>
      </c>
      <c r="AHI3" s="195" t="s">
        <v>114</v>
      </c>
      <c r="AHJ3" s="195" t="s">
        <v>115</v>
      </c>
      <c r="AHK3" s="195" t="s">
        <v>226</v>
      </c>
      <c r="AHL3" s="195" t="s">
        <v>154</v>
      </c>
      <c r="AHM3" s="195" t="s">
        <v>111</v>
      </c>
      <c r="AHN3" s="195" t="s">
        <v>112</v>
      </c>
      <c r="AHO3" s="195" t="s">
        <v>113</v>
      </c>
      <c r="AHP3" s="195" t="s">
        <v>114</v>
      </c>
      <c r="AHQ3" s="195" t="s">
        <v>115</v>
      </c>
      <c r="AHR3" s="195" t="s">
        <v>226</v>
      </c>
      <c r="AHS3" s="195"/>
      <c r="AHT3" s="195" t="s">
        <v>149</v>
      </c>
      <c r="AHU3" s="195" t="s">
        <v>150</v>
      </c>
      <c r="AHV3" s="195" t="s">
        <v>151</v>
      </c>
      <c r="AHW3" s="195" t="s">
        <v>149</v>
      </c>
      <c r="AHX3" s="195" t="s">
        <v>150</v>
      </c>
      <c r="AHY3" s="195" t="s">
        <v>151</v>
      </c>
      <c r="AHZ3" s="195" t="s">
        <v>149</v>
      </c>
      <c r="AIA3" s="195" t="s">
        <v>150</v>
      </c>
      <c r="AIB3" s="195" t="s">
        <v>151</v>
      </c>
      <c r="AIC3" s="195" t="s">
        <v>152</v>
      </c>
      <c r="AID3" s="195" t="s">
        <v>153</v>
      </c>
      <c r="AIE3" s="195" t="s">
        <v>310</v>
      </c>
      <c r="AIF3" s="195" t="s">
        <v>311</v>
      </c>
      <c r="AIG3" s="195" t="s">
        <v>152</v>
      </c>
      <c r="AIH3" s="195" t="s">
        <v>153</v>
      </c>
      <c r="AII3" s="195" t="s">
        <v>310</v>
      </c>
      <c r="AIJ3" s="195" t="s">
        <v>311</v>
      </c>
      <c r="AIK3" s="195" t="s">
        <v>312</v>
      </c>
      <c r="AIL3" s="195" t="s">
        <v>313</v>
      </c>
      <c r="AIM3" s="195" t="s">
        <v>312</v>
      </c>
      <c r="AIN3" s="195" t="s">
        <v>313</v>
      </c>
      <c r="AIO3" s="195" t="s">
        <v>312</v>
      </c>
      <c r="AIP3" s="195" t="s">
        <v>313</v>
      </c>
      <c r="AIQ3" s="195" t="s">
        <v>312</v>
      </c>
      <c r="AIR3" s="195" t="s">
        <v>313</v>
      </c>
      <c r="AIS3" s="195" t="s">
        <v>312</v>
      </c>
      <c r="AIT3" s="195" t="s">
        <v>313</v>
      </c>
      <c r="AIU3" s="195" t="s">
        <v>312</v>
      </c>
      <c r="AIV3" s="195" t="s">
        <v>313</v>
      </c>
      <c r="AIW3" s="195" t="s">
        <v>312</v>
      </c>
      <c r="AIX3" s="195" t="s">
        <v>313</v>
      </c>
      <c r="AIY3" s="195" t="s">
        <v>312</v>
      </c>
      <c r="AIZ3" s="195" t="s">
        <v>313</v>
      </c>
      <c r="AJA3" s="195" t="s">
        <v>312</v>
      </c>
      <c r="AJB3" s="195" t="s">
        <v>313</v>
      </c>
    </row>
    <row r="4" spans="1:938" s="182" customFormat="1" ht="111.6" customHeight="1">
      <c r="A4" s="180" t="str">
        <f>担当者!C5</f>
        <v>○○県</v>
      </c>
      <c r="B4" s="180" t="str">
        <f>担当者!C6</f>
        <v>○○課○○係　○○</v>
      </c>
      <c r="C4" s="180" t="str">
        <f>担当者!C7</f>
        <v>文科　太郎</v>
      </c>
      <c r="D4" s="180" t="str">
        <f>担当者!C8</f>
        <v>○○○‐○○○‐○○○</v>
      </c>
      <c r="E4" s="180" t="str">
        <f>担当者!C9</f>
        <v>○○○＠○○○</v>
      </c>
      <c r="F4" s="180" t="str">
        <f>担当者!F5</f>
        <v>○○高等学校</v>
      </c>
      <c r="G4" s="180" t="str">
        <f>担当者!F6</f>
        <v>○○高等学校　○○</v>
      </c>
      <c r="H4" s="180" t="str">
        <f>担当者!F7</f>
        <v>文科　一郎</v>
      </c>
      <c r="I4" s="180" t="str">
        <f>担当者!F8</f>
        <v>○○○‐○○○‐○○○</v>
      </c>
      <c r="J4" s="180" t="str">
        <f>担当者!F9</f>
        <v>○○○＠○○○</v>
      </c>
      <c r="K4" s="181" cm="1">
        <f t="array" aca="1" ref="K4" ca="1">INDIRECT("'（１）教員数・生徒数等'!"&amp;K8)</f>
        <v>18</v>
      </c>
      <c r="L4" s="181" cm="1">
        <f t="array" aca="1" ref="L4" ca="1">INDIRECT("'（１）教員数・生徒数等'!"&amp;L8)</f>
        <v>12</v>
      </c>
      <c r="M4" s="181" cm="1">
        <f t="array" aca="1" ref="M4" ca="1">INDIRECT("'（１）教員数・生徒数等'!"&amp;M8)</f>
        <v>2</v>
      </c>
      <c r="N4" s="181" cm="1">
        <f t="array" aca="1" ref="N4" ca="1">INDIRECT("'（１）教員数・生徒数等'!"&amp;N8)</f>
        <v>6</v>
      </c>
      <c r="O4" s="181" cm="1">
        <f t="array" aca="1" ref="O4" ca="1">INDIRECT("'（１）教員数・生徒数等'!"&amp;O8)</f>
        <v>2</v>
      </c>
      <c r="P4" s="181" cm="1">
        <f t="array" aca="1" ref="P4" ca="1">INDIRECT("'（１）教員数・生徒数等'!"&amp;P8)</f>
        <v>3</v>
      </c>
      <c r="Q4" s="181" cm="1">
        <f t="array" aca="1" ref="Q4" ca="1">INDIRECT("'（１）教員数・生徒数等'!"&amp;Q8)</f>
        <v>0</v>
      </c>
      <c r="R4" s="181" cm="1">
        <f t="array" aca="1" ref="R4" ca="1">INDIRECT("'（１）教員数・生徒数等'!"&amp;R8)</f>
        <v>0</v>
      </c>
      <c r="S4" s="181" cm="1">
        <f t="array" aca="1" ref="S4" ca="1">INDIRECT("'（１）教員数・生徒数等'!"&amp;S8)</f>
        <v>1</v>
      </c>
      <c r="T4" s="181" cm="1">
        <f t="array" aca="1" ref="T4" ca="1">INDIRECT("'（１）教員数・生徒数等'!"&amp;T8)</f>
        <v>2</v>
      </c>
      <c r="U4" s="181" cm="1">
        <f t="array" aca="1" ref="U4" ca="1">INDIRECT("'（１）教員数・生徒数等'!"&amp;U8)</f>
        <v>3</v>
      </c>
      <c r="V4" s="181" cm="1">
        <f t="array" aca="1" ref="V4" ca="1">INDIRECT("'（１）教員数・生徒数等'!"&amp;V8)</f>
        <v>1</v>
      </c>
      <c r="W4" s="181" cm="1">
        <f t="array" aca="1" ref="W4" ca="1">INDIRECT("'（１）教員数・生徒数等'!"&amp;W8)</f>
        <v>0</v>
      </c>
      <c r="X4" s="181" cm="1">
        <f t="array" aca="1" ref="X4" ca="1">INDIRECT("'（１）教員数・生徒数等'!"&amp;X8)</f>
        <v>11</v>
      </c>
      <c r="Y4" s="181" cm="1">
        <f t="array" aca="1" ref="Y4" ca="1">INDIRECT("'（１）教員数・生徒数等'!"&amp;Y8)</f>
        <v>5</v>
      </c>
      <c r="Z4" s="181" cm="1">
        <f t="array" aca="1" ref="Z4" ca="1">INDIRECT("'（１）教員数・生徒数等'!"&amp;Z8)</f>
        <v>4</v>
      </c>
      <c r="AA4" s="181" cm="1">
        <f t="array" aca="1" ref="AA4" ca="1">INDIRECT("'（１）教員数・生徒数等'!"&amp;AA8)</f>
        <v>6</v>
      </c>
      <c r="AB4" s="181" cm="1">
        <f t="array" aca="1" ref="AB4" ca="1">INDIRECT("'（１）教員数・生徒数等'!"&amp;AB8)</f>
        <v>0</v>
      </c>
      <c r="AC4" s="181" cm="1">
        <f t="array" aca="1" ref="AC4" ca="1">INDIRECT("'（１）教員数・生徒数等'!"&amp;AC8)</f>
        <v>2</v>
      </c>
      <c r="AD4" s="181" cm="1">
        <f t="array" aca="1" ref="AD4" ca="1">INDIRECT("'（１）教員数・生徒数等'!"&amp;AD8)</f>
        <v>3</v>
      </c>
      <c r="AE4" s="181" cm="1">
        <f t="array" aca="1" ref="AE4" ca="1">INDIRECT("'（１）教員数・生徒数等'!"&amp;AE8)</f>
        <v>1</v>
      </c>
      <c r="AF4" s="181" cm="1">
        <f t="array" aca="1" ref="AF4" ca="1">INDIRECT("'（１）教員数・生徒数等'!"&amp;AF8)</f>
        <v>0</v>
      </c>
      <c r="AG4" s="181" cm="1">
        <f t="array" aca="1" ref="AG4" ca="1">INDIRECT("'（１）教員数・生徒数等'!"&amp;AG8)</f>
        <v>2</v>
      </c>
      <c r="AH4" s="181" cm="1">
        <f t="array" aca="1" ref="AH4" ca="1">INDIRECT("'（１）教員数・生徒数等'!"&amp;AH8)</f>
        <v>3</v>
      </c>
      <c r="AI4" s="181" cm="1">
        <f t="array" aca="1" ref="AI4" ca="1">INDIRECT("'（１）教員数・生徒数等'!"&amp;AI8)</f>
        <v>1</v>
      </c>
      <c r="AJ4" s="181" cm="1">
        <f t="array" aca="1" ref="AJ4" ca="1">INDIRECT("'（１）教員数・生徒数等'!"&amp;AJ8)</f>
        <v>0</v>
      </c>
      <c r="AK4" s="181" cm="1">
        <f t="array" aca="1" ref="AK4" ca="1">INDIRECT("'（１）教員数・生徒数等'!"&amp;AK8)</f>
        <v>1</v>
      </c>
      <c r="AL4" s="181" cm="1">
        <f t="array" aca="1" ref="AL4" ca="1">INDIRECT("'（１）教員数・生徒数等'!"&amp;AL8)</f>
        <v>2</v>
      </c>
      <c r="AM4" s="181" t="str" cm="1">
        <f t="array" aca="1" ref="AM4" ca="1">INDIRECT("'（１）教員数・生徒数等'!"&amp;AM8)</f>
        <v>○</v>
      </c>
      <c r="AN4" s="181" cm="1">
        <f t="array" aca="1" ref="AN4" ca="1">INDIRECT("'（１）教員数・生徒数等'!"&amp;AN8)</f>
        <v>120</v>
      </c>
      <c r="AO4" s="181" t="str" cm="1">
        <f t="array" aca="1" ref="AO4" ca="1">INDIRECT("'（１）教員数・生徒数等'!"&amp;AO8)</f>
        <v>×</v>
      </c>
      <c r="AP4" s="181" cm="1">
        <f t="array" aca="1" ref="AP4" ca="1">INDIRECT("'（１）教員数・生徒数等'!"&amp;AP8)</f>
        <v>0</v>
      </c>
      <c r="AQ4" s="181" t="str" cm="1">
        <f t="array" aca="1" ref="AQ4" ca="1">INDIRECT("'（１）教員数・生徒数等'!"&amp;AQ8)</f>
        <v>○</v>
      </c>
      <c r="AR4" s="181" t="str" cm="1">
        <f t="array" aca="1" ref="AR4" ca="1">INDIRECT("'（１）教員数・生徒数等'!"&amp;AR8)</f>
        <v>×</v>
      </c>
      <c r="AS4" s="181" t="str" cm="1">
        <f t="array" aca="1" ref="AS4" ca="1">INDIRECT("'（１）教員数・生徒数等'!"&amp;AS8)</f>
        <v>×</v>
      </c>
      <c r="AT4" s="181" t="str" cm="1">
        <f t="array" aca="1" ref="AT4" ca="1">INDIRECT("'（１）教員数・生徒数等'!"&amp;AT8)</f>
        <v>×</v>
      </c>
      <c r="AU4" s="181" t="str" cm="1">
        <f t="array" aca="1" ref="AU4" ca="1">INDIRECT("'（１）教員数・生徒数等'!"&amp;AU8)</f>
        <v>○</v>
      </c>
      <c r="AV4" s="181" t="str" cm="1">
        <f t="array" aca="1" ref="AV4" ca="1">INDIRECT("'（１）教員数・生徒数等'!"&amp;AV8)</f>
        <v>○</v>
      </c>
      <c r="AW4" s="181" t="str" cm="1">
        <f t="array" aca="1" ref="AW4" ca="1">INDIRECT("'（１）教員数・生徒数等'!"&amp;AW8)</f>
        <v>左記の他、以下のコースを開設しています。
・週２～３通学コース
・月１～２通学コース</v>
      </c>
      <c r="AX4" s="181" t="str" cm="1">
        <f t="array" aca="1" ref="AX4" ca="1">INDIRECT("'（１）教員数・生徒数等'!"&amp;AX8)</f>
        <v>大学進学コース：25 
普通科コース：15</v>
      </c>
      <c r="AY4" s="181" t="str" cm="1">
        <f t="array" aca="1" ref="AY4" ca="1">INDIRECT("'（１）教員数・生徒数等'!"&amp;AY8)</f>
        <v>×</v>
      </c>
      <c r="AZ4" s="181" t="str" cm="1">
        <f t="array" aca="1" ref="AZ4" ca="1">INDIRECT("'（１）教員数・生徒数等'!"&amp;AZ8)</f>
        <v>×</v>
      </c>
      <c r="BA4" s="181" t="str" cm="1">
        <f t="array" aca="1" ref="BA4" ca="1">INDIRECT("'（１）教員数・生徒数等'!"&amp;BA8)</f>
        <v>×</v>
      </c>
      <c r="BB4" s="181" cm="1">
        <f t="array" aca="1" ref="BB4" ca="1">INDIRECT("'（１）教員数・生徒数等'!"&amp;BB8)</f>
        <v>3</v>
      </c>
      <c r="BC4" s="181" t="str" cm="1">
        <f t="array" aca="1" ref="BC4" ca="1">INDIRECT("'（１）教員数・生徒数等'!"&amp;BC8)</f>
        <v>集中スクーリング
（４泊５日）</v>
      </c>
      <c r="BD4" s="181" t="str" cm="1">
        <f t="array" aca="1" ref="BD4" ca="1">INDIRECT("'（１）教員数・生徒数等'!"&amp;BD8)</f>
        <v>週２～３通学コース：週当たりの面接指導の回数は15回ですが、生徒は15回のうち好きな面接指導を選択して出席することができます。
月１～２通学コース：月あたりの面接指導の回数は10回ですが、生徒は10回のうち好きな面接指導を選択して出席することができます。</v>
      </c>
      <c r="BE4" s="181" cm="1">
        <f t="array" aca="1" ref="BE4" ca="1">INDIRECT("'（１）教員数・生徒数等'!"&amp;BE8)</f>
        <v>1000</v>
      </c>
      <c r="BF4" s="181" cm="1">
        <f t="array" aca="1" ref="BF4" ca="1">INDIRECT("'（１）教員数・生徒数等'!"&amp;BF8)</f>
        <v>750</v>
      </c>
      <c r="BG4" s="181" cm="1">
        <f t="array" aca="1" ref="BG4" ca="1">INDIRECT("'（１）教員数・生徒数等'!"&amp;BG8)</f>
        <v>200</v>
      </c>
      <c r="BH4" s="181" t="str" cm="1">
        <f t="array" aca="1" ref="BH4" ca="1">INDIRECT("'（１）教員数・生徒数等'!"&amp;BH8)</f>
        <v>×</v>
      </c>
      <c r="BI4" s="181" t="str" cm="1">
        <f t="array" aca="1" ref="BI4" ca="1">INDIRECT("'（１）教員数・生徒数等'!"&amp;BI8)</f>
        <v>×</v>
      </c>
      <c r="BJ4" s="181" t="str" cm="1">
        <f t="array" aca="1" ref="BJ4" ca="1">INDIRECT("'（１）教員数・生徒数等'!"&amp;BJ8)</f>
        <v>×</v>
      </c>
      <c r="BK4" s="181" cm="1">
        <f t="array" aca="1" ref="BK4" ca="1">INDIRECT("'（１）教員数・生徒数等'!"&amp;BK8)</f>
        <v>200</v>
      </c>
      <c r="BL4" s="181" cm="1">
        <f t="array" aca="1" ref="BL4" ca="1">INDIRECT("'（１）教員数・生徒数等'!"&amp;BL8)</f>
        <v>200</v>
      </c>
      <c r="BM4" s="181" t="str" cm="1">
        <f t="array" aca="1" ref="BM4" ca="1">INDIRECT("'（１）教員数・生徒数等'!"&amp;BM8)</f>
        <v>週２～３通学コース：100
月１～２通学コース：50</v>
      </c>
      <c r="BN4" s="181" cm="1">
        <f t="array" aca="1" ref="BN4" ca="1">INDIRECT("'（１）教員数・生徒数等'!"&amp;BN8)</f>
        <v>200</v>
      </c>
      <c r="BO4" s="181" t="str" cm="1">
        <f t="array" aca="1" ref="BO4" ca="1">INDIRECT("'（１）教員数・生徒数等'!"&amp;BO8)</f>
        <v>野球部の活動のため</v>
      </c>
      <c r="BP4" s="181" cm="1">
        <f t="array" aca="1" ref="BP4" ca="1">INDIRECT("'（１）教員数・生徒数等'!"&amp;BP8)</f>
        <v>300</v>
      </c>
      <c r="BQ4" s="181" cm="1">
        <f t="array" aca="1" ref="BQ4" ca="1">INDIRECT("'（１）教員数・生徒数等'!"&amp;BQ8)</f>
        <v>60</v>
      </c>
      <c r="BR4" s="181" cm="1">
        <f t="array" aca="1" ref="BR4" ca="1">INDIRECT("'（１）教員数・生徒数等'!"&amp;BR8)</f>
        <v>800</v>
      </c>
      <c r="BS4" s="181" cm="1">
        <f t="array" aca="1" ref="BS4" ca="1">INDIRECT("'（１）教員数・生徒数等'!"&amp;BS8)</f>
        <v>175</v>
      </c>
      <c r="BT4" s="181" cm="1">
        <f t="array" aca="1" ref="BT4" ca="1">INDIRECT("'（１）教員数・生徒数等'!"&amp;BT8)</f>
        <v>20</v>
      </c>
      <c r="BU4" s="181" t="str" cm="1">
        <f t="array" aca="1" ref="BU4" ca="1">INDIRECT("'（１）教員数・生徒数等'!"&amp;BU8)</f>
        <v>×</v>
      </c>
      <c r="BV4" s="181" t="str" cm="1">
        <f t="array" aca="1" ref="BV4" ca="1">INDIRECT("'（１）教員数・生徒数等'!"&amp;BV8)</f>
        <v>×</v>
      </c>
      <c r="BW4" s="181" t="str" cm="1">
        <f t="array" aca="1" ref="BW4" ca="1">INDIRECT("'（１）教員数・生徒数等'!"&amp;BW8)</f>
        <v>×</v>
      </c>
      <c r="BX4" s="181" cm="1">
        <f t="array" aca="1" ref="BX4" ca="1">INDIRECT("'（１）教員数・生徒数等'!"&amp;BX8)</f>
        <v>50</v>
      </c>
      <c r="BY4" s="181" cm="1">
        <f t="array" aca="1" ref="BY4" ca="1">INDIRECT("'（１）教員数・生徒数等'!"&amp;BY8)</f>
        <v>100</v>
      </c>
      <c r="BZ4" s="181" cm="1">
        <f t="array" aca="1" ref="BZ4" ca="1">INDIRECT("'（１）教員数・生徒数等'!"&amp;BZ8)</f>
        <v>5</v>
      </c>
      <c r="CA4" s="181" t="str" cm="1">
        <f t="array" aca="1" ref="CA4" ca="1">INDIRECT("'（１）教員数・生徒数等'!"&amp;CA8)</f>
        <v>○</v>
      </c>
      <c r="CB4" s="181" t="str" cm="1">
        <f t="array" aca="1" ref="CB4" ca="1">INDIRECT("'（１）教員数・生徒数等'!"&amp;CB8)</f>
        <v>○</v>
      </c>
      <c r="CC4" s="181" t="str" cm="1">
        <f t="array" aca="1" ref="CC4" ca="1">INDIRECT("'（１）教員数・生徒数等'!"&amp;CC8)</f>
        <v>○</v>
      </c>
      <c r="CD4" s="181" cm="1">
        <f t="array" aca="1" ref="CD4" ca="1">INDIRECT("'（１）教員数・生徒数等'!"&amp;CD8)</f>
        <v>0</v>
      </c>
      <c r="CE4" s="181" t="str" cm="1">
        <f t="array" aca="1" ref="CE4" ca="1">INDIRECT("'（１）教員数・生徒数等'!"&amp;CE8)</f>
        <v>○</v>
      </c>
      <c r="CF4" s="181" cm="1">
        <f t="array" aca="1" ref="CF4" ca="1">INDIRECT("'（１）教員数・生徒数等'!"&amp;CF8)</f>
        <v>0</v>
      </c>
      <c r="CG4" s="181" t="str" cm="1">
        <f t="array" aca="1" ref="CG4" ca="1">INDIRECT("'（１）教員数・生徒数等'!"&amp;CG8)</f>
        <v>○</v>
      </c>
      <c r="CH4" s="181" cm="1">
        <f t="array" aca="1" ref="CH4" ca="1">INDIRECT("'（１）教員数・生徒数等'!"&amp;CH8)</f>
        <v>0</v>
      </c>
      <c r="CI4" s="181" t="str" cm="1">
        <f t="array" aca="1" ref="CI4" ca="1">INDIRECT("'（１）教員数・生徒数等'!"&amp;CI8)</f>
        <v>○</v>
      </c>
      <c r="CJ4" s="181" t="str" cm="1">
        <f t="array" aca="1" ref="CJ4" ca="1">INDIRECT("'（１）教員数・生徒数等'!"&amp;CJ8)</f>
        <v>○</v>
      </c>
      <c r="CK4" s="181" t="str" cm="1">
        <f t="array" aca="1" ref="CK4" ca="1">INDIRECT("'（１）教員数・生徒数等'!"&amp;CK8)</f>
        <v>○</v>
      </c>
      <c r="CL4" s="181" cm="1">
        <f t="array" aca="1" ref="CL4" ca="1">INDIRECT("'（１）教員数・生徒数等'!"&amp;CL8)</f>
        <v>0</v>
      </c>
      <c r="CM4" s="181" t="str" cm="1">
        <f t="array" aca="1" ref="CM4" ca="1">INDIRECT("'（１）教員数・生徒数等'!"&amp;CM8)</f>
        <v>○</v>
      </c>
      <c r="CN4" s="181" cm="1">
        <f t="array" aca="1" ref="CN4" ca="1">INDIRECT("'（１）教員数・生徒数等'!"&amp;CN8)</f>
        <v>0</v>
      </c>
      <c r="CO4" s="181" t="str" cm="1">
        <f t="array" aca="1" ref="CO4" ca="1">INDIRECT("'（１）教員数・生徒数等'!"&amp;CO8)</f>
        <v>○</v>
      </c>
      <c r="CP4" s="181" cm="1">
        <f t="array" aca="1" ref="CP4" ca="1">INDIRECT("'（１）教員数・生徒数等'!"&amp;CP8)</f>
        <v>0</v>
      </c>
      <c r="CQ4" s="181" t="str" cm="1">
        <f t="array" aca="1" ref="CQ4" ca="1">INDIRECT("'（１）教員数・生徒数等'!"&amp;CQ8)</f>
        <v>○</v>
      </c>
      <c r="CR4" s="181" cm="1">
        <f t="array" aca="1" ref="CR4" ca="1">INDIRECT("'（１）教員数・生徒数等'!"&amp;CR8)</f>
        <v>0</v>
      </c>
      <c r="CS4" s="181" t="str" cm="1">
        <f t="array" aca="1" ref="CS4" ca="1">INDIRECT("'（１）教員数・生徒数等'!"&amp;CS8)</f>
        <v>○</v>
      </c>
      <c r="CT4" s="181" cm="1">
        <f t="array" aca="1" ref="CT4" ca="1">INDIRECT("'（１）教員数・生徒数等'!"&amp;CT8)</f>
        <v>0</v>
      </c>
      <c r="CU4" s="181" t="str" cm="1">
        <f t="array" aca="1" ref="CU4" ca="1">INDIRECT("'（１）教員数・生徒数等'!"&amp;CU8)</f>
        <v>○</v>
      </c>
      <c r="CV4" s="181" t="str" cm="1">
        <f t="array" aca="1" ref="CV4" ca="1">INDIRECT("'（１）教員数・生徒数等'!"&amp;CV8)</f>
        <v>○</v>
      </c>
      <c r="CW4" s="181" cm="1">
        <f t="array" aca="1" ref="CW4" ca="1">INDIRECT("'（１）教員数・生徒数等'!"&amp;CW8)</f>
        <v>5</v>
      </c>
      <c r="CX4" s="181" cm="1">
        <f t="array" aca="1" ref="CX4" ca="1">INDIRECT("'（１）教員数・生徒数等'!"&amp;CX8)</f>
        <v>252</v>
      </c>
      <c r="CY4" s="181" cm="1">
        <f t="array" aca="1" ref="CY4" ca="1">INDIRECT("'（１）教員数・生徒数等'!"&amp;CY8)</f>
        <v>5</v>
      </c>
      <c r="CZ4" s="181" cm="1">
        <f t="array" aca="1" ref="CZ4" ca="1">INDIRECT("'（１）教員数・生徒数等'!"&amp;CZ8)</f>
        <v>10</v>
      </c>
      <c r="DA4" s="181" cm="1">
        <f t="array" aca="1" ref="DA4" ca="1">INDIRECT("'（１）教員数・生徒数等'!"&amp;DA8)</f>
        <v>200</v>
      </c>
      <c r="DB4" s="181" cm="1">
        <f t="array" aca="1" ref="DB4" ca="1">INDIRECT("'（１）教員数・生徒数等'!"&amp;DB8)</f>
        <v>30</v>
      </c>
      <c r="DC4" s="181" cm="1">
        <f t="array" aca="1" ref="DC4" ca="1">INDIRECT("'（１）教員数・生徒数等'!"&amp;DC8)</f>
        <v>5</v>
      </c>
      <c r="DD4" s="181" cm="1">
        <f t="array" aca="1" ref="DD4" ca="1">INDIRECT("'（１）教員数・生徒数等'!"&amp;DD8)</f>
        <v>2</v>
      </c>
      <c r="DE4" s="181" cm="1">
        <f t="array" aca="1" ref="DE4" ca="1">INDIRECT("'（１）教員数・生徒数等'!"&amp;DE8)</f>
        <v>0</v>
      </c>
      <c r="DF4" s="181" cm="1">
        <f t="array" aca="1" ref="DF4" ca="1">INDIRECT("'（１）教員数・生徒数等'!"&amp;DF8)</f>
        <v>40</v>
      </c>
      <c r="DG4" s="181" cm="1">
        <f t="array" aca="1" ref="DG4" ca="1">INDIRECT("'（１）教員数・生徒数等'!"&amp;DG8)</f>
        <v>0</v>
      </c>
      <c r="DH4" s="181" t="str" cm="1">
        <f t="array" aca="1" ref="DH4" ca="1">INDIRECT("'（１）教員数・生徒数等'!"&amp;DH8)</f>
        <v>○</v>
      </c>
      <c r="DI4" s="181" cm="1">
        <f t="array" aca="1" ref="DI4" ca="1">INDIRECT("'（１）教員数・生徒数等'!"&amp;DI8)</f>
        <v>0</v>
      </c>
      <c r="DJ4" s="181" t="str" cm="1">
        <f t="array" aca="1" ref="DJ4" ca="1">INDIRECT("'（１）教員数・生徒数等'!"&amp;DJ8)</f>
        <v>○</v>
      </c>
      <c r="DK4" s="181" cm="1">
        <f t="array" aca="1" ref="DK4" ca="1">INDIRECT("'（１）教員数・生徒数等'!"&amp;DK8)</f>
        <v>0</v>
      </c>
      <c r="DL4" s="181" t="str" cm="1">
        <f t="array" aca="1" ref="DL4" ca="1">INDIRECT("'（２）添削指導・面接指導等'!"&amp;DL8)</f>
        <v>（週２～３通学コース）</v>
      </c>
      <c r="DM4" s="181" t="str" cm="1">
        <f t="array" aca="1" ref="DM4" ca="1">INDIRECT("'（２）添削指導・面接指導等'!"&amp;DM8)</f>
        <v>（月１～２通学コース）</v>
      </c>
      <c r="DN4" s="181" t="str" cm="1">
        <f t="array" aca="1" ref="DN4" ca="1">INDIRECT("'（２）添削指導・面接指導等'!"&amp;DN8)</f>
        <v>（その他）</v>
      </c>
      <c r="DO4" s="181" t="str" cm="1">
        <f t="array" aca="1" ref="DO4" ca="1">INDIRECT("'（２）添削指導・面接指導等'!"&amp;DO8)</f>
        <v>（その他）</v>
      </c>
      <c r="DP4" s="181" t="str" cm="1">
        <f t="array" aca="1" ref="DP4" ca="1">INDIRECT("'（２）添削指導・面接指導等'!"&amp;DP8)</f>
        <v>（その他）</v>
      </c>
      <c r="DQ4" s="181" cm="1">
        <f t="array" aca="1" ref="DQ4" ca="1">INDIRECT("'（２）添削指導・面接指導等'!"&amp;DQ8)</f>
        <v>2</v>
      </c>
      <c r="DR4" s="181" cm="1">
        <f t="array" aca="1" ref="DR4" ca="1">INDIRECT("'（２）添削指導・面接指導等'!"&amp;DR8)</f>
        <v>3</v>
      </c>
      <c r="DS4" s="181" t="str" cm="1">
        <f t="array" aca="1" ref="DS4" ca="1">INDIRECT("'（２）添削指導・面接指導等'!"&amp;DS8)</f>
        <v xml:space="preserve">10～19問 </v>
      </c>
      <c r="DT4" s="181" t="str" cm="1">
        <f t="array" aca="1" ref="DT4" ca="1">INDIRECT("'（２）添削指導・面接指導等'!"&amp;DT8)</f>
        <v xml:space="preserve">１～４問 </v>
      </c>
      <c r="DU4" s="181" t="str" cm="1">
        <f t="array" aca="1" ref="DU4" ca="1">INDIRECT("'（２）添削指導・面接指導等'!"&amp;DU8)</f>
        <v>自校制作課題（紙媒体での回答）</v>
      </c>
      <c r="DV4" s="181" cm="1">
        <f t="array" aca="1" ref="DV4" ca="1">INDIRECT("'（２）添削指導・面接指導等'!"&amp;DV8)</f>
        <v>1</v>
      </c>
      <c r="DW4" s="181" t="str" cm="1">
        <f t="array" aca="1" ref="DW4" ca="1">INDIRECT("'（２）添削指導・面接指導等'!"&amp;DW8)</f>
        <v>×</v>
      </c>
      <c r="DX4" s="181" t="str" cm="1">
        <f t="array" aca="1" ref="DX4" ca="1">INDIRECT("'（２）添削指導・面接指導等'!"&amp;DX8)</f>
        <v>×</v>
      </c>
      <c r="DY4" s="181" t="str" cm="1">
        <f t="array" aca="1" ref="DY4" ca="1">INDIRECT("'（２）添削指導・面接指導等'!"&amp;DY8)</f>
        <v>×</v>
      </c>
      <c r="DZ4" s="181" t="str" cm="1">
        <f t="array" aca="1" ref="DZ4" ca="1">INDIRECT("'（２）添削指導・面接指導等'!"&amp;DZ8)</f>
        <v>×</v>
      </c>
      <c r="EA4" s="181" t="str" cm="1">
        <f t="array" aca="1" ref="EA4" ca="1">INDIRECT("'（２）添削指導・面接指導等'!"&amp;EA8)</f>
        <v>×</v>
      </c>
      <c r="EB4" s="181" t="str" cm="1">
        <f t="array" aca="1" ref="EB4" ca="1">INDIRECT("'（２）添削指導・面接指導等'!"&amp;EB8)</f>
        <v>×</v>
      </c>
      <c r="EC4" s="181" t="str" cm="1">
        <f t="array" aca="1" ref="EC4" ca="1">INDIRECT("'（２）添削指導・面接指導等'!"&amp;EC8)</f>
        <v>×</v>
      </c>
      <c r="ED4" s="181" t="str" cm="1">
        <f t="array" aca="1" ref="ED4" ca="1">INDIRECT("'（２）添削指導・面接指導等'!"&amp;ED8)</f>
        <v>×</v>
      </c>
      <c r="EE4" s="181" t="str" cm="1">
        <f t="array" aca="1" ref="EE4" ca="1">INDIRECT("'（２）添削指導・面接指導等'!"&amp;EE8)</f>
        <v>×</v>
      </c>
      <c r="EF4" s="181" t="str" cm="1">
        <f t="array" aca="1" ref="EF4" ca="1">INDIRECT("'（２）添削指導・面接指導等'!"&amp;EF8)</f>
        <v>×</v>
      </c>
      <c r="EG4" s="181" t="str" cm="1">
        <f t="array" aca="1" ref="EG4" ca="1">INDIRECT("'（２）添削指導・面接指導等'!"&amp;EG8)</f>
        <v>×</v>
      </c>
      <c r="EH4" s="181" t="str" cm="1">
        <f t="array" aca="1" ref="EH4" ca="1">INDIRECT("'（２）添削指導・面接指導等'!"&amp;EH8)</f>
        <v>○</v>
      </c>
      <c r="EI4" s="181" t="str" cm="1">
        <f t="array" aca="1" ref="EI4" ca="1">INDIRECT("'（２）添削指導・面接指導等'!"&amp;EI8)</f>
        <v>○</v>
      </c>
      <c r="EJ4" s="181" t="str" cm="1">
        <f t="array" aca="1" ref="EJ4" ca="1">INDIRECT("'（２）添削指導・面接指導等'!"&amp;EJ8)</f>
        <v>○</v>
      </c>
      <c r="EK4" s="181" t="str" cm="1">
        <f t="array" aca="1" ref="EK4" ca="1">INDIRECT("'（２）添削指導・面接指導等'!"&amp;EK8)</f>
        <v>×</v>
      </c>
      <c r="EL4" s="181" t="str" cm="1">
        <f t="array" aca="1" ref="EL4" ca="1">INDIRECT("'（２）添削指導・面接指導等'!"&amp;EL8)</f>
        <v>×</v>
      </c>
      <c r="EM4" s="181" t="str" cm="1">
        <f t="array" aca="1" ref="EM4" ca="1">INDIRECT("'（２）添削指導・面接指導等'!"&amp;EM8)</f>
        <v>○</v>
      </c>
      <c r="EN4" s="181" t="str" cm="1">
        <f t="array" aca="1" ref="EN4" ca="1">INDIRECT("'（２）添削指導・面接指導等'!"&amp;EN8)</f>
        <v>○○高校講座</v>
      </c>
      <c r="EO4" s="181" t="str" cm="1">
        <f t="array" aca="1" ref="EO4" ca="1">INDIRECT("'（２）添削指導・面接指導等'!"&amp;EO8)</f>
        <v>×</v>
      </c>
      <c r="EP4" s="181" t="str" cm="1">
        <f t="array" aca="1" ref="EP4" ca="1">INDIRECT("'（２）添削指導・面接指導等'!"&amp;EP8)</f>
        <v>×</v>
      </c>
      <c r="EQ4" s="181" t="str" cm="1">
        <f t="array" aca="1" ref="EQ4" ca="1">INDIRECT("'（２）添削指導・面接指導等'!"&amp;EQ8)</f>
        <v>×</v>
      </c>
      <c r="ER4" s="181" t="str" cm="1">
        <f t="array" aca="1" ref="ER4" ca="1">INDIRECT("'（２）添削指導・面接指導等'!"&amp;ER8)</f>
        <v>×</v>
      </c>
      <c r="ES4" s="181" t="str" cm="1">
        <f t="array" aca="1" ref="ES4" ca="1">INDIRECT("'（２）添削指導・面接指導等'!"&amp;ES8)</f>
        <v>×</v>
      </c>
      <c r="ET4" s="181" t="str" cm="1">
        <f t="array" aca="1" ref="ET4" ca="1">INDIRECT("'（２）添削指導・面接指導等'!"&amp;ET8)</f>
        <v>×</v>
      </c>
      <c r="EU4" s="181" t="str" cm="1">
        <f t="array" aca="1" ref="EU4" ca="1">INDIRECT("'（２）添削指導・面接指導等'!"&amp;EU8)</f>
        <v>×</v>
      </c>
      <c r="EV4" s="181" t="str" cm="1">
        <f t="array" aca="1" ref="EV4" ca="1">INDIRECT("'（２）添削指導・面接指導等'!"&amp;EV8)</f>
        <v>○</v>
      </c>
      <c r="EW4" s="181" t="str" cm="1">
        <f t="array" aca="1" ref="EW4" ca="1">INDIRECT("'（２）添削指導・面接指導等'!"&amp;EW8)</f>
        <v xml:space="preserve">1ー２割 </v>
      </c>
      <c r="EX4" s="181" t="str" cm="1">
        <f t="array" aca="1" ref="EX4" ca="1">INDIRECT("'（２）添削指導・面接指導等'!"&amp;EX8)</f>
        <v>○</v>
      </c>
      <c r="EY4" s="181" cm="1">
        <f t="array" aca="1" ref="EY4" ca="1">INDIRECT("'（２）添削指導・面接指導等'!"&amp;EY8)</f>
        <v>2</v>
      </c>
      <c r="EZ4" s="181" cm="1">
        <f t="array" aca="1" ref="EZ4" ca="1">INDIRECT("'（２）添削指導・面接指導等'!"&amp;EZ8)</f>
        <v>3</v>
      </c>
      <c r="FA4" s="181" t="str" cm="1">
        <f t="array" aca="1" ref="FA4" ca="1">INDIRECT("'（２）添削指導・面接指導等'!"&amp;FA8)</f>
        <v xml:space="preserve">10～19問 </v>
      </c>
      <c r="FB4" s="181" t="str" cm="1">
        <f t="array" aca="1" ref="FB4" ca="1">INDIRECT("'（２）添削指導・面接指導等'!"&amp;FB8)</f>
        <v xml:space="preserve">１～４問 </v>
      </c>
      <c r="FC4" s="181" t="str" cm="1">
        <f t="array" aca="1" ref="FC4" ca="1">INDIRECT("'（２）添削指導・面接指導等'!"&amp;FC8)</f>
        <v>自校制作課題（紙媒体での回答）</v>
      </c>
      <c r="FD4" s="181" cm="1">
        <f t="array" aca="1" ref="FD4" ca="1">INDIRECT("'（２）添削指導・面接指導等'!"&amp;FD8)</f>
        <v>1</v>
      </c>
      <c r="FE4" s="181" t="str" cm="1">
        <f t="array" aca="1" ref="FE4" ca="1">INDIRECT("'（２）添削指導・面接指導等'!"&amp;FE8)</f>
        <v>×</v>
      </c>
      <c r="FF4" s="181" t="str" cm="1">
        <f t="array" aca="1" ref="FF4" ca="1">INDIRECT("'（２）添削指導・面接指導等'!"&amp;FF8)</f>
        <v>×</v>
      </c>
      <c r="FG4" s="181" t="str" cm="1">
        <f t="array" aca="1" ref="FG4" ca="1">INDIRECT("'（２）添削指導・面接指導等'!"&amp;FG8)</f>
        <v>×</v>
      </c>
      <c r="FH4" s="181" t="str" cm="1">
        <f t="array" aca="1" ref="FH4" ca="1">INDIRECT("'（２）添削指導・面接指導等'!"&amp;FH8)</f>
        <v>×</v>
      </c>
      <c r="FI4" s="181" t="str" cm="1">
        <f t="array" aca="1" ref="FI4" ca="1">INDIRECT("'（２）添削指導・面接指導等'!"&amp;FI8)</f>
        <v>×</v>
      </c>
      <c r="FJ4" s="181" t="str" cm="1">
        <f t="array" aca="1" ref="FJ4" ca="1">INDIRECT("'（２）添削指導・面接指導等'!"&amp;FJ8)</f>
        <v>×</v>
      </c>
      <c r="FK4" s="181" t="str" cm="1">
        <f t="array" aca="1" ref="FK4" ca="1">INDIRECT("'（２）添削指導・面接指導等'!"&amp;FK8)</f>
        <v>×</v>
      </c>
      <c r="FL4" s="181" t="str" cm="1">
        <f t="array" aca="1" ref="FL4" ca="1">INDIRECT("'（２）添削指導・面接指導等'!"&amp;FL8)</f>
        <v>×</v>
      </c>
      <c r="FM4" s="181" t="str" cm="1">
        <f t="array" aca="1" ref="FM4" ca="1">INDIRECT("'（２）添削指導・面接指導等'!"&amp;FM8)</f>
        <v>×</v>
      </c>
      <c r="FN4" s="181" t="str" cm="1">
        <f t="array" aca="1" ref="FN4" ca="1">INDIRECT("'（２）添削指導・面接指導等'!"&amp;FN8)</f>
        <v>×</v>
      </c>
      <c r="FO4" s="181" t="str" cm="1">
        <f t="array" aca="1" ref="FO4" ca="1">INDIRECT("'（２）添削指導・面接指導等'!"&amp;FO8)</f>
        <v>×</v>
      </c>
      <c r="FP4" s="181" t="str" cm="1">
        <f t="array" aca="1" ref="FP4" ca="1">INDIRECT("'（２）添削指導・面接指導等'!"&amp;FP8)</f>
        <v>○</v>
      </c>
      <c r="FQ4" s="181" t="str" cm="1">
        <f t="array" aca="1" ref="FQ4" ca="1">INDIRECT("'（２）添削指導・面接指導等'!"&amp;FQ8)</f>
        <v>○</v>
      </c>
      <c r="FR4" s="181" t="str" cm="1">
        <f t="array" aca="1" ref="FR4" ca="1">INDIRECT("'（２）添削指導・面接指導等'!"&amp;FR8)</f>
        <v>×</v>
      </c>
      <c r="FS4" s="181" t="str" cm="1">
        <f t="array" aca="1" ref="FS4" ca="1">INDIRECT("'（２）添削指導・面接指導等'!"&amp;FS8)</f>
        <v>×</v>
      </c>
      <c r="FT4" s="181" t="str" cm="1">
        <f t="array" aca="1" ref="FT4" ca="1">INDIRECT("'（２）添削指導・面接指導等'!"&amp;FT8)</f>
        <v>×</v>
      </c>
      <c r="FU4" s="181" t="str" cm="1">
        <f t="array" aca="1" ref="FU4" ca="1">INDIRECT("'（２）添削指導・面接指導等'!"&amp;FU8)</f>
        <v>○</v>
      </c>
      <c r="FV4" s="181" t="str" cm="1">
        <f t="array" aca="1" ref="FV4" ca="1">INDIRECT("'（２）添削指導・面接指導等'!"&amp;FV8)</f>
        <v>○○高校講座</v>
      </c>
      <c r="FW4" s="181" t="str" cm="1">
        <f t="array" aca="1" ref="FW4" ca="1">INDIRECT("'（２）添削指導・面接指導等'!"&amp;FW8)</f>
        <v>×</v>
      </c>
      <c r="FX4" s="181" t="str" cm="1">
        <f t="array" aca="1" ref="FX4" ca="1">INDIRECT("'（２）添削指導・面接指導等'!"&amp;FX8)</f>
        <v>×</v>
      </c>
      <c r="FY4" s="181" t="str" cm="1">
        <f t="array" aca="1" ref="FY4" ca="1">INDIRECT("'（２）添削指導・面接指導等'!"&amp;FY8)</f>
        <v>×</v>
      </c>
      <c r="FZ4" s="181" t="str" cm="1">
        <f t="array" aca="1" ref="FZ4" ca="1">INDIRECT("'（２）添削指導・面接指導等'!"&amp;FZ8)</f>
        <v>×</v>
      </c>
      <c r="GA4" s="181" t="str" cm="1">
        <f t="array" aca="1" ref="GA4" ca="1">INDIRECT("'（２）添削指導・面接指導等'!"&amp;GA8)</f>
        <v>×</v>
      </c>
      <c r="GB4" s="181" t="str" cm="1">
        <f t="array" aca="1" ref="GB4" ca="1">INDIRECT("'（２）添削指導・面接指導等'!"&amp;GB8)</f>
        <v>×</v>
      </c>
      <c r="GC4" s="181" t="str" cm="1">
        <f t="array" aca="1" ref="GC4" ca="1">INDIRECT("'（２）添削指導・面接指導等'!"&amp;GC8)</f>
        <v>×</v>
      </c>
      <c r="GD4" s="181" t="str" cm="1">
        <f t="array" aca="1" ref="GD4" ca="1">INDIRECT("'（２）添削指導・面接指導等'!"&amp;GD8)</f>
        <v>○</v>
      </c>
      <c r="GE4" s="181" t="str" cm="1">
        <f t="array" aca="1" ref="GE4" ca="1">INDIRECT("'（２）添削指導・面接指導等'!"&amp;GE8)</f>
        <v xml:space="preserve">1ー２割 </v>
      </c>
      <c r="GF4" s="181" t="str" cm="1">
        <f t="array" aca="1" ref="GF4" ca="1">INDIRECT("'（２）添削指導・面接指導等'!"&amp;GF8)</f>
        <v>×</v>
      </c>
      <c r="GG4" s="181" cm="1">
        <f t="array" aca="1" ref="GG4" ca="1">INDIRECT("'（２）添削指導・面接指導等'!"&amp;GG8)</f>
        <v>2</v>
      </c>
      <c r="GH4" s="181" cm="1">
        <f t="array" aca="1" ref="GH4" ca="1">INDIRECT("'（２）添削指導・面接指導等'!"&amp;GH8)</f>
        <v>3</v>
      </c>
      <c r="GI4" s="181" t="str" cm="1">
        <f t="array" aca="1" ref="GI4" ca="1">INDIRECT("'（２）添削指導・面接指導等'!"&amp;GI8)</f>
        <v xml:space="preserve">10～19問 </v>
      </c>
      <c r="GJ4" s="181" t="str" cm="1">
        <f t="array" aca="1" ref="GJ4" ca="1">INDIRECT("'（２）添削指導・面接指導等'!"&amp;GJ8)</f>
        <v xml:space="preserve">１～４問 </v>
      </c>
      <c r="GK4" s="181" t="str" cm="1">
        <f t="array" aca="1" ref="GK4" ca="1">INDIRECT("'（２）添削指導・面接指導等'!"&amp;GK8)</f>
        <v>自校制作課題（紙媒体での回答）</v>
      </c>
      <c r="GL4" s="181" cm="1">
        <f t="array" aca="1" ref="GL4" ca="1">INDIRECT("'（２）添削指導・面接指導等'!"&amp;GL8)</f>
        <v>1</v>
      </c>
      <c r="GM4" s="181" t="str" cm="1">
        <f t="array" aca="1" ref="GM4" ca="1">INDIRECT("'（２）添削指導・面接指導等'!"&amp;GM8)</f>
        <v>×</v>
      </c>
      <c r="GN4" s="181" t="str" cm="1">
        <f t="array" aca="1" ref="GN4" ca="1">INDIRECT("'（２）添削指導・面接指導等'!"&amp;GN8)</f>
        <v>×</v>
      </c>
      <c r="GO4" s="181" t="str" cm="1">
        <f t="array" aca="1" ref="GO4" ca="1">INDIRECT("'（２）添削指導・面接指導等'!"&amp;GO8)</f>
        <v>×</v>
      </c>
      <c r="GP4" s="181" t="str" cm="1">
        <f t="array" aca="1" ref="GP4" ca="1">INDIRECT("'（２）添削指導・面接指導等'!"&amp;GP8)</f>
        <v>×</v>
      </c>
      <c r="GQ4" s="181" t="str" cm="1">
        <f t="array" aca="1" ref="GQ4" ca="1">INDIRECT("'（２）添削指導・面接指導等'!"&amp;GQ8)</f>
        <v>×</v>
      </c>
      <c r="GR4" s="181" t="str" cm="1">
        <f t="array" aca="1" ref="GR4" ca="1">INDIRECT("'（２）添削指導・面接指導等'!"&amp;GR8)</f>
        <v>×</v>
      </c>
      <c r="GS4" s="181" t="str" cm="1">
        <f t="array" aca="1" ref="GS4" ca="1">INDIRECT("'（２）添削指導・面接指導等'!"&amp;GS8)</f>
        <v>×</v>
      </c>
      <c r="GT4" s="181" t="str" cm="1">
        <f t="array" aca="1" ref="GT4" ca="1">INDIRECT("'（２）添削指導・面接指導等'!"&amp;GT8)</f>
        <v>×</v>
      </c>
      <c r="GU4" s="181" t="str" cm="1">
        <f t="array" aca="1" ref="GU4" ca="1">INDIRECT("'（２）添削指導・面接指導等'!"&amp;GU8)</f>
        <v>×</v>
      </c>
      <c r="GV4" s="181" t="str" cm="1">
        <f t="array" aca="1" ref="GV4" ca="1">INDIRECT("'（２）添削指導・面接指導等'!"&amp;GV8)</f>
        <v>×</v>
      </c>
      <c r="GW4" s="181" t="str" cm="1">
        <f t="array" aca="1" ref="GW4" ca="1">INDIRECT("'（２）添削指導・面接指導等'!"&amp;GW8)</f>
        <v>×</v>
      </c>
      <c r="GX4" s="181" t="str" cm="1">
        <f t="array" aca="1" ref="GX4" ca="1">INDIRECT("'（２）添削指導・面接指導等'!"&amp;GX8)</f>
        <v>○</v>
      </c>
      <c r="GY4" s="181" t="str" cm="1">
        <f t="array" aca="1" ref="GY4" ca="1">INDIRECT("'（２）添削指導・面接指導等'!"&amp;GY8)</f>
        <v>○</v>
      </c>
      <c r="GZ4" s="181" t="str" cm="1">
        <f t="array" aca="1" ref="GZ4" ca="1">INDIRECT("'（２）添削指導・面接指導等'!"&amp;GZ8)</f>
        <v>○</v>
      </c>
      <c r="HA4" s="181" t="str" cm="1">
        <f t="array" aca="1" ref="HA4" ca="1">INDIRECT("'（２）添削指導・面接指導等'!"&amp;HA8)</f>
        <v>×</v>
      </c>
      <c r="HB4" s="181" t="str" cm="1">
        <f t="array" aca="1" ref="HB4" ca="1">INDIRECT("'（２）添削指導・面接指導等'!"&amp;HB8)</f>
        <v>×</v>
      </c>
      <c r="HC4" s="181" t="str" cm="1">
        <f t="array" aca="1" ref="HC4" ca="1">INDIRECT("'（２）添削指導・面接指導等'!"&amp;HC8)</f>
        <v>○</v>
      </c>
      <c r="HD4" s="181" t="str" cm="1">
        <f t="array" aca="1" ref="HD4" ca="1">INDIRECT("'（２）添削指導・面接指導等'!"&amp;HD8)</f>
        <v>○○高校講座</v>
      </c>
      <c r="HE4" s="181" t="str" cm="1">
        <f t="array" aca="1" ref="HE4" ca="1">INDIRECT("'（２）添削指導・面接指導等'!"&amp;HE8)</f>
        <v>×</v>
      </c>
      <c r="HF4" s="181" t="str" cm="1">
        <f t="array" aca="1" ref="HF4" ca="1">INDIRECT("'（２）添削指導・面接指導等'!"&amp;HF8)</f>
        <v>×</v>
      </c>
      <c r="HG4" s="181" t="str" cm="1">
        <f t="array" aca="1" ref="HG4" ca="1">INDIRECT("'（２）添削指導・面接指導等'!"&amp;HG8)</f>
        <v>×</v>
      </c>
      <c r="HH4" s="181" t="str" cm="1">
        <f t="array" aca="1" ref="HH4" ca="1">INDIRECT("'（２）添削指導・面接指導等'!"&amp;HH8)</f>
        <v>×</v>
      </c>
      <c r="HI4" s="181" t="str" cm="1">
        <f t="array" aca="1" ref="HI4" ca="1">INDIRECT("'（２）添削指導・面接指導等'!"&amp;HI8)</f>
        <v>×</v>
      </c>
      <c r="HJ4" s="181" t="str" cm="1">
        <f t="array" aca="1" ref="HJ4" ca="1">INDIRECT("'（２）添削指導・面接指導等'!"&amp;HJ8)</f>
        <v>×</v>
      </c>
      <c r="HK4" s="181" t="str" cm="1">
        <f t="array" aca="1" ref="HK4" ca="1">INDIRECT("'（２）添削指導・面接指導等'!"&amp;HK8)</f>
        <v>×</v>
      </c>
      <c r="HL4" s="181" t="str" cm="1">
        <f t="array" aca="1" ref="HL4" ca="1">INDIRECT("'（２）添削指導・面接指導等'!"&amp;HL8)</f>
        <v>×</v>
      </c>
      <c r="HM4" s="181" cm="1">
        <f t="array" aca="1" ref="HM4" ca="1">INDIRECT("'（２）添削指導・面接指導等'!"&amp;HM8)</f>
        <v>0</v>
      </c>
      <c r="HN4" s="181" t="str" cm="1">
        <f t="array" aca="1" ref="HN4" ca="1">INDIRECT("'（２）添削指導・面接指導等'!"&amp;HN8)</f>
        <v>×</v>
      </c>
      <c r="HO4" s="181" cm="1">
        <f t="array" aca="1" ref="HO4" ca="1">INDIRECT("'（２）添削指導・面接指導等'!"&amp;HO8)</f>
        <v>2</v>
      </c>
      <c r="HP4" s="181" cm="1">
        <f t="array" aca="1" ref="HP4" ca="1">INDIRECT("'（２）添削指導・面接指導等'!"&amp;HP8)</f>
        <v>3</v>
      </c>
      <c r="HQ4" s="181" t="str" cm="1">
        <f t="array" aca="1" ref="HQ4" ca="1">INDIRECT("'（２）添削指導・面接指導等'!"&amp;HQ8)</f>
        <v xml:space="preserve">10～19問 </v>
      </c>
      <c r="HR4" s="181" t="str" cm="1">
        <f t="array" aca="1" ref="HR4" ca="1">INDIRECT("'（２）添削指導・面接指導等'!"&amp;HR8)</f>
        <v xml:space="preserve">１～４問 </v>
      </c>
      <c r="HS4" s="181" t="str" cm="1">
        <f t="array" aca="1" ref="HS4" ca="1">INDIRECT("'（２）添削指導・面接指導等'!"&amp;HS8)</f>
        <v>自校制作課題（紙媒体での回答）</v>
      </c>
      <c r="HT4" s="181" cm="1">
        <f t="array" aca="1" ref="HT4" ca="1">INDIRECT("'（２）添削指導・面接指導等'!"&amp;HT8)</f>
        <v>1</v>
      </c>
      <c r="HU4" s="181" t="str" cm="1">
        <f t="array" aca="1" ref="HU4" ca="1">INDIRECT("'（２）添削指導・面接指導等'!"&amp;HU8)</f>
        <v>×</v>
      </c>
      <c r="HV4" s="181" t="str" cm="1">
        <f t="array" aca="1" ref="HV4" ca="1">INDIRECT("'（２）添削指導・面接指導等'!"&amp;HV8)</f>
        <v>×</v>
      </c>
      <c r="HW4" s="181" t="str" cm="1">
        <f t="array" aca="1" ref="HW4" ca="1">INDIRECT("'（２）添削指導・面接指導等'!"&amp;HW8)</f>
        <v>×</v>
      </c>
      <c r="HX4" s="181" t="str" cm="1">
        <f t="array" aca="1" ref="HX4" ca="1">INDIRECT("'（２）添削指導・面接指導等'!"&amp;HX8)</f>
        <v>×</v>
      </c>
      <c r="HY4" s="181" t="str" cm="1">
        <f t="array" aca="1" ref="HY4" ca="1">INDIRECT("'（２）添削指導・面接指導等'!"&amp;HY8)</f>
        <v>×</v>
      </c>
      <c r="HZ4" s="181" t="str" cm="1">
        <f t="array" aca="1" ref="HZ4" ca="1">INDIRECT("'（２）添削指導・面接指導等'!"&amp;HZ8)</f>
        <v>×</v>
      </c>
      <c r="IA4" s="181" t="str" cm="1">
        <f t="array" aca="1" ref="IA4" ca="1">INDIRECT("'（２）添削指導・面接指導等'!"&amp;IA8)</f>
        <v>×</v>
      </c>
      <c r="IB4" s="181" t="str" cm="1">
        <f t="array" aca="1" ref="IB4" ca="1">INDIRECT("'（２）添削指導・面接指導等'!"&amp;IB8)</f>
        <v>×</v>
      </c>
      <c r="IC4" s="181" t="str" cm="1">
        <f t="array" aca="1" ref="IC4" ca="1">INDIRECT("'（２）添削指導・面接指導等'!"&amp;IC8)</f>
        <v>×</v>
      </c>
      <c r="ID4" s="181" t="str" cm="1">
        <f t="array" aca="1" ref="ID4" ca="1">INDIRECT("'（２）添削指導・面接指導等'!"&amp;ID8)</f>
        <v>×</v>
      </c>
      <c r="IE4" s="181" t="str" cm="1">
        <f t="array" aca="1" ref="IE4" ca="1">INDIRECT("'（２）添削指導・面接指導等'!"&amp;IE8)</f>
        <v>×</v>
      </c>
      <c r="IF4" s="181" t="str" cm="1">
        <f t="array" aca="1" ref="IF4" ca="1">INDIRECT("'（２）添削指導・面接指導等'!"&amp;IF8)</f>
        <v>○</v>
      </c>
      <c r="IG4" s="181" t="str" cm="1">
        <f t="array" aca="1" ref="IG4" ca="1">INDIRECT("'（２）添削指導・面接指導等'!"&amp;IG8)</f>
        <v>○</v>
      </c>
      <c r="IH4" s="181" t="str" cm="1">
        <f t="array" aca="1" ref="IH4" ca="1">INDIRECT("'（２）添削指導・面接指導等'!"&amp;IH8)</f>
        <v>×</v>
      </c>
      <c r="II4" s="181" t="str" cm="1">
        <f t="array" aca="1" ref="II4" ca="1">INDIRECT("'（２）添削指導・面接指導等'!"&amp;II8)</f>
        <v>×</v>
      </c>
      <c r="IJ4" s="181" t="str" cm="1">
        <f t="array" aca="1" ref="IJ4" ca="1">INDIRECT("'（２）添削指導・面接指導等'!"&amp;IJ8)</f>
        <v>×</v>
      </c>
      <c r="IK4" s="181" t="str" cm="1">
        <f t="array" aca="1" ref="IK4" ca="1">INDIRECT("'（２）添削指導・面接指導等'!"&amp;IK8)</f>
        <v>○</v>
      </c>
      <c r="IL4" s="181" t="str" cm="1">
        <f t="array" aca="1" ref="IL4" ca="1">INDIRECT("'（２）添削指導・面接指導等'!"&amp;IL8)</f>
        <v>○○高校講座</v>
      </c>
      <c r="IM4" s="181" t="str" cm="1">
        <f t="array" aca="1" ref="IM4" ca="1">INDIRECT("'（２）添削指導・面接指導等'!"&amp;IM8)</f>
        <v>×</v>
      </c>
      <c r="IN4" s="181" t="str" cm="1">
        <f t="array" aca="1" ref="IN4" ca="1">INDIRECT("'（２）添削指導・面接指導等'!"&amp;IN8)</f>
        <v>×</v>
      </c>
      <c r="IO4" s="181" t="str" cm="1">
        <f t="array" aca="1" ref="IO4" ca="1">INDIRECT("'（２）添削指導・面接指導等'!"&amp;IO8)</f>
        <v>×</v>
      </c>
      <c r="IP4" s="181" t="str" cm="1">
        <f t="array" aca="1" ref="IP4" ca="1">INDIRECT("'（２）添削指導・面接指導等'!"&amp;IP8)</f>
        <v>×</v>
      </c>
      <c r="IQ4" s="181" t="str" cm="1">
        <f t="array" aca="1" ref="IQ4" ca="1">INDIRECT("'（２）添削指導・面接指導等'!"&amp;IQ8)</f>
        <v>×</v>
      </c>
      <c r="IR4" s="181" t="str" cm="1">
        <f t="array" aca="1" ref="IR4" ca="1">INDIRECT("'（２）添削指導・面接指導等'!"&amp;IR8)</f>
        <v>×</v>
      </c>
      <c r="IS4" s="181" t="str" cm="1">
        <f t="array" aca="1" ref="IS4" ca="1">INDIRECT("'（２）添削指導・面接指導等'!"&amp;IS8)</f>
        <v>×</v>
      </c>
      <c r="IT4" s="181" t="str" cm="1">
        <f t="array" aca="1" ref="IT4" ca="1">INDIRECT("'（２）添削指導・面接指導等'!"&amp;IT8)</f>
        <v>○</v>
      </c>
      <c r="IU4" s="181" t="str" cm="1">
        <f t="array" aca="1" ref="IU4" ca="1">INDIRECT("'（２）添削指導・面接指導等'!"&amp;IU8)</f>
        <v xml:space="preserve">1ー２割 </v>
      </c>
      <c r="IV4" s="181" t="str" cm="1">
        <f t="array" aca="1" ref="IV4" ca="1">INDIRECT("'（２）添削指導・面接指導等'!"&amp;IV8)</f>
        <v>×</v>
      </c>
      <c r="IW4" s="181" cm="1">
        <f t="array" aca="1" ref="IW4" ca="1">INDIRECT("'（２）添削指導・面接指導等'!"&amp;IW8)</f>
        <v>2</v>
      </c>
      <c r="IX4" s="181" cm="1">
        <f t="array" aca="1" ref="IX4" ca="1">INDIRECT("'（２）添削指導・面接指導等'!"&amp;IX8)</f>
        <v>3</v>
      </c>
      <c r="IY4" s="181" t="str" cm="1">
        <f t="array" aca="1" ref="IY4" ca="1">INDIRECT("'（２）添削指導・面接指導等'!"&amp;IY8)</f>
        <v xml:space="preserve">10～19問 </v>
      </c>
      <c r="IZ4" s="181" t="str" cm="1">
        <f t="array" aca="1" ref="IZ4" ca="1">INDIRECT("'（２）添削指導・面接指導等'!"&amp;IZ8)</f>
        <v xml:space="preserve">１～４問 </v>
      </c>
      <c r="JA4" s="181" t="str" cm="1">
        <f t="array" aca="1" ref="JA4" ca="1">INDIRECT("'（２）添削指導・面接指導等'!"&amp;JA8)</f>
        <v>自校制作課題（紙媒体での回答）</v>
      </c>
      <c r="JB4" s="181" cm="1">
        <f t="array" aca="1" ref="JB4" ca="1">INDIRECT("'（２）添削指導・面接指導等'!"&amp;JB8)</f>
        <v>1</v>
      </c>
      <c r="JC4" s="181" t="str" cm="1">
        <f t="array" aca="1" ref="JC4" ca="1">INDIRECT("'（２）添削指導・面接指導等'!"&amp;JC8)</f>
        <v>×</v>
      </c>
      <c r="JD4" s="181" t="str" cm="1">
        <f t="array" aca="1" ref="JD4" ca="1">INDIRECT("'（２）添削指導・面接指導等'!"&amp;JD8)</f>
        <v>×</v>
      </c>
      <c r="JE4" s="181" t="str" cm="1">
        <f t="array" aca="1" ref="JE4" ca="1">INDIRECT("'（２）添削指導・面接指導等'!"&amp;JE8)</f>
        <v>×</v>
      </c>
      <c r="JF4" s="181" t="str" cm="1">
        <f t="array" aca="1" ref="JF4" ca="1">INDIRECT("'（２）添削指導・面接指導等'!"&amp;JF8)</f>
        <v>×</v>
      </c>
      <c r="JG4" s="181" t="str" cm="1">
        <f t="array" aca="1" ref="JG4" ca="1">INDIRECT("'（２）添削指導・面接指導等'!"&amp;JG8)</f>
        <v>×</v>
      </c>
      <c r="JH4" s="181" t="str" cm="1">
        <f t="array" aca="1" ref="JH4" ca="1">INDIRECT("'（２）添削指導・面接指導等'!"&amp;JH8)</f>
        <v>×</v>
      </c>
      <c r="JI4" s="181" t="str" cm="1">
        <f t="array" aca="1" ref="JI4" ca="1">INDIRECT("'（２）添削指導・面接指導等'!"&amp;JI8)</f>
        <v>×</v>
      </c>
      <c r="JJ4" s="181" t="str" cm="1">
        <f t="array" aca="1" ref="JJ4" ca="1">INDIRECT("'（２）添削指導・面接指導等'!"&amp;JJ8)</f>
        <v>×</v>
      </c>
      <c r="JK4" s="181" t="str" cm="1">
        <f t="array" aca="1" ref="JK4" ca="1">INDIRECT("'（２）添削指導・面接指導等'!"&amp;JK8)</f>
        <v>×</v>
      </c>
      <c r="JL4" s="181" t="str" cm="1">
        <f t="array" aca="1" ref="JL4" ca="1">INDIRECT("'（２）添削指導・面接指導等'!"&amp;JL8)</f>
        <v>×</v>
      </c>
      <c r="JM4" s="181" t="str" cm="1">
        <f t="array" aca="1" ref="JM4" ca="1">INDIRECT("'（２）添削指導・面接指導等'!"&amp;JM8)</f>
        <v>×</v>
      </c>
      <c r="JN4" s="181" t="str" cm="1">
        <f t="array" aca="1" ref="JN4" ca="1">INDIRECT("'（２）添削指導・面接指導等'!"&amp;JN8)</f>
        <v>○</v>
      </c>
      <c r="JO4" s="181" t="str" cm="1">
        <f t="array" aca="1" ref="JO4" ca="1">INDIRECT("'（２）添削指導・面接指導等'!"&amp;JO8)</f>
        <v>○</v>
      </c>
      <c r="JP4" s="181" t="str" cm="1">
        <f t="array" aca="1" ref="JP4" ca="1">INDIRECT("'（２）添削指導・面接指導等'!"&amp;JP8)</f>
        <v>×</v>
      </c>
      <c r="JQ4" s="181" t="str" cm="1">
        <f t="array" aca="1" ref="JQ4" ca="1">INDIRECT("'（２）添削指導・面接指導等'!"&amp;JQ8)</f>
        <v>×</v>
      </c>
      <c r="JR4" s="181" t="str" cm="1">
        <f t="array" aca="1" ref="JR4" ca="1">INDIRECT("'（２）添削指導・面接指導等'!"&amp;JR8)</f>
        <v>×</v>
      </c>
      <c r="JS4" s="181" t="str" cm="1">
        <f t="array" aca="1" ref="JS4" ca="1">INDIRECT("'（２）添削指導・面接指導等'!"&amp;JS8)</f>
        <v>○</v>
      </c>
      <c r="JT4" s="181" t="str" cm="1">
        <f t="array" aca="1" ref="JT4" ca="1">INDIRECT("'（２）添削指導・面接指導等'!"&amp;JT8)</f>
        <v>○○高校講座</v>
      </c>
      <c r="JU4" s="181" t="str" cm="1">
        <f t="array" aca="1" ref="JU4" ca="1">INDIRECT("'（２）添削指導・面接指導等'!"&amp;JU8)</f>
        <v>×</v>
      </c>
      <c r="JV4" s="181" t="str" cm="1">
        <f t="array" aca="1" ref="JV4" ca="1">INDIRECT("'（２）添削指導・面接指導等'!"&amp;JV8)</f>
        <v>×</v>
      </c>
      <c r="JW4" s="181" t="str" cm="1">
        <f t="array" aca="1" ref="JW4" ca="1">INDIRECT("'（２）添削指導・面接指導等'!"&amp;JW8)</f>
        <v>×</v>
      </c>
      <c r="JX4" s="181" t="str" cm="1">
        <f t="array" aca="1" ref="JX4" ca="1">INDIRECT("'（２）添削指導・面接指導等'!"&amp;JX8)</f>
        <v>×</v>
      </c>
      <c r="JY4" s="181" t="str" cm="1">
        <f t="array" aca="1" ref="JY4" ca="1">INDIRECT("'（２）添削指導・面接指導等'!"&amp;JY8)</f>
        <v>×</v>
      </c>
      <c r="JZ4" s="181" t="str" cm="1">
        <f t="array" aca="1" ref="JZ4" ca="1">INDIRECT("'（２）添削指導・面接指導等'!"&amp;JZ8)</f>
        <v>×</v>
      </c>
      <c r="KA4" s="181" t="str" cm="1">
        <f t="array" aca="1" ref="KA4" ca="1">INDIRECT("'（２）添削指導・面接指導等'!"&amp;KA8)</f>
        <v>×</v>
      </c>
      <c r="KB4" s="181" t="str" cm="1">
        <f t="array" aca="1" ref="KB4" ca="1">INDIRECT("'（２）添削指導・面接指導等'!"&amp;KB8)</f>
        <v>×</v>
      </c>
      <c r="KC4" s="181" cm="1">
        <f t="array" aca="1" ref="KC4" ca="1">INDIRECT("'（２）添削指導・面接指導等'!"&amp;KC8)</f>
        <v>0</v>
      </c>
      <c r="KD4" s="181" t="str" cm="1">
        <f t="array" aca="1" ref="KD4" ca="1">INDIRECT("'（２）添削指導・面接指導等'!"&amp;KD8)</f>
        <v>×</v>
      </c>
      <c r="KE4" s="181" cm="1">
        <f t="array" aca="1" ref="KE4" ca="1">INDIRECT("'（２）添削指導・面接指導等'!"&amp;KE8)</f>
        <v>3</v>
      </c>
      <c r="KF4" s="181" cm="1">
        <f t="array" aca="1" ref="KF4" ca="1">INDIRECT("'（２）添削指導・面接指導等'!"&amp;KF8)</f>
        <v>3</v>
      </c>
      <c r="KG4" s="181" t="str" cm="1">
        <f t="array" aca="1" ref="KG4" ca="1">INDIRECT("'（２）添削指導・面接指導等'!"&amp;KG8)</f>
        <v xml:space="preserve">10～19問 </v>
      </c>
      <c r="KH4" s="181" t="str" cm="1">
        <f t="array" aca="1" ref="KH4" ca="1">INDIRECT("'（２）添削指導・面接指導等'!"&amp;KH8)</f>
        <v xml:space="preserve">１～４問 </v>
      </c>
      <c r="KI4" s="181" t="str" cm="1">
        <f t="array" aca="1" ref="KI4" ca="1">INDIRECT("'（２）添削指導・面接指導等'!"&amp;KI8)</f>
        <v>自校制作課題（紙媒体での回答）</v>
      </c>
      <c r="KJ4" s="181" cm="1">
        <f t="array" aca="1" ref="KJ4" ca="1">INDIRECT("'（２）添削指導・面接指導等'!"&amp;KJ8)</f>
        <v>1</v>
      </c>
      <c r="KK4" s="181" t="str" cm="1">
        <f t="array" aca="1" ref="KK4" ca="1">INDIRECT("'（２）添削指導・面接指導等'!"&amp;KK8)</f>
        <v>×</v>
      </c>
      <c r="KL4" s="181" t="str" cm="1">
        <f t="array" aca="1" ref="KL4" ca="1">INDIRECT("'（２）添削指導・面接指導等'!"&amp;KL8)</f>
        <v>×</v>
      </c>
      <c r="KM4" s="181" t="str" cm="1">
        <f t="array" aca="1" ref="KM4" ca="1">INDIRECT("'（２）添削指導・面接指導等'!"&amp;KM8)</f>
        <v>×</v>
      </c>
      <c r="KN4" s="181" t="str" cm="1">
        <f t="array" aca="1" ref="KN4" ca="1">INDIRECT("'（２）添削指導・面接指導等'!"&amp;KN8)</f>
        <v>×</v>
      </c>
      <c r="KO4" s="181" t="str" cm="1">
        <f t="array" aca="1" ref="KO4" ca="1">INDIRECT("'（２）添削指導・面接指導等'!"&amp;KO8)</f>
        <v>×</v>
      </c>
      <c r="KP4" s="181" t="str" cm="1">
        <f t="array" aca="1" ref="KP4" ca="1">INDIRECT("'（２）添削指導・面接指導等'!"&amp;KP8)</f>
        <v>×</v>
      </c>
      <c r="KQ4" s="181" t="str" cm="1">
        <f t="array" aca="1" ref="KQ4" ca="1">INDIRECT("'（２）添削指導・面接指導等'!"&amp;KQ8)</f>
        <v>×</v>
      </c>
      <c r="KR4" s="181" t="str" cm="1">
        <f t="array" aca="1" ref="KR4" ca="1">INDIRECT("'（２）添削指導・面接指導等'!"&amp;KR8)</f>
        <v>×</v>
      </c>
      <c r="KS4" s="181" t="str" cm="1">
        <f t="array" aca="1" ref="KS4" ca="1">INDIRECT("'（２）添削指導・面接指導等'!"&amp;KS8)</f>
        <v>×</v>
      </c>
      <c r="KT4" s="181" t="str" cm="1">
        <f t="array" aca="1" ref="KT4" ca="1">INDIRECT("'（２）添削指導・面接指導等'!"&amp;KT8)</f>
        <v>×</v>
      </c>
      <c r="KU4" s="181" t="str" cm="1">
        <f t="array" aca="1" ref="KU4" ca="1">INDIRECT("'（２）添削指導・面接指導等'!"&amp;KU8)</f>
        <v>×</v>
      </c>
      <c r="KV4" s="181" t="str" cm="1">
        <f t="array" aca="1" ref="KV4" ca="1">INDIRECT("'（２）添削指導・面接指導等'!"&amp;KV8)</f>
        <v>○</v>
      </c>
      <c r="KW4" s="181" t="str" cm="1">
        <f t="array" aca="1" ref="KW4" ca="1">INDIRECT("'（２）添削指導・面接指導等'!"&amp;KW8)</f>
        <v>○</v>
      </c>
      <c r="KX4" s="181" t="str" cm="1">
        <f t="array" aca="1" ref="KX4" ca="1">INDIRECT("'（２）添削指導・面接指導等'!"&amp;KX8)</f>
        <v>×</v>
      </c>
      <c r="KY4" s="181" t="str" cm="1">
        <f t="array" aca="1" ref="KY4" ca="1">INDIRECT("'（２）添削指導・面接指導等'!"&amp;KY8)</f>
        <v>×</v>
      </c>
      <c r="KZ4" s="181" t="str" cm="1">
        <f t="array" aca="1" ref="KZ4" ca="1">INDIRECT("'（２）添削指導・面接指導等'!"&amp;KZ8)</f>
        <v>×</v>
      </c>
      <c r="LA4" s="181" t="str" cm="1">
        <f t="array" aca="1" ref="LA4" ca="1">INDIRECT("'（２）添削指導・面接指導等'!"&amp;LA8)</f>
        <v>○</v>
      </c>
      <c r="LB4" s="181" t="str" cm="1">
        <f t="array" aca="1" ref="LB4" ca="1">INDIRECT("'（２）添削指導・面接指導等'!"&amp;LB8)</f>
        <v>○○高校講座</v>
      </c>
      <c r="LC4" s="181" t="str" cm="1">
        <f t="array" aca="1" ref="LC4" ca="1">INDIRECT("'（２）添削指導・面接指導等'!"&amp;LC8)</f>
        <v>×</v>
      </c>
      <c r="LD4" s="181" t="str" cm="1">
        <f t="array" aca="1" ref="LD4" ca="1">INDIRECT("'（２）添削指導・面接指導等'!"&amp;LD8)</f>
        <v>×</v>
      </c>
      <c r="LE4" s="181" t="str" cm="1">
        <f t="array" aca="1" ref="LE4" ca="1">INDIRECT("'（２）添削指導・面接指導等'!"&amp;LE8)</f>
        <v>×</v>
      </c>
      <c r="LF4" s="181" t="str" cm="1">
        <f t="array" aca="1" ref="LF4" ca="1">INDIRECT("'（２）添削指導・面接指導等'!"&amp;LF8)</f>
        <v>×</v>
      </c>
      <c r="LG4" s="181" t="str" cm="1">
        <f t="array" aca="1" ref="LG4" ca="1">INDIRECT("'（２）添削指導・面接指導等'!"&amp;LG8)</f>
        <v>×</v>
      </c>
      <c r="LH4" s="181" t="str" cm="1">
        <f t="array" aca="1" ref="LH4" ca="1">INDIRECT("'（２）添削指導・面接指導等'!"&amp;LH8)</f>
        <v>×</v>
      </c>
      <c r="LI4" s="181" t="str" cm="1">
        <f t="array" aca="1" ref="LI4" ca="1">INDIRECT("'（２）添削指導・面接指導等'!"&amp;LI8)</f>
        <v>×</v>
      </c>
      <c r="LJ4" s="181" t="str" cm="1">
        <f t="array" aca="1" ref="LJ4" ca="1">INDIRECT("'（２）添削指導・面接指導等'!"&amp;LJ8)</f>
        <v>○</v>
      </c>
      <c r="LK4" s="181" t="str" cm="1">
        <f t="array" aca="1" ref="LK4" ca="1">INDIRECT("'（２）添削指導・面接指導等'!"&amp;LK8)</f>
        <v xml:space="preserve">３－４割 </v>
      </c>
      <c r="LL4" s="181" t="str" cm="1">
        <f t="array" aca="1" ref="LL4" ca="1">INDIRECT("'（２）添削指導・面接指導等'!"&amp;LL8)</f>
        <v>○</v>
      </c>
      <c r="LM4" s="181" cm="1">
        <f t="array" aca="1" ref="LM4" ca="1">INDIRECT("'（２）添削指導・面接指導等'!"&amp;LM8)</f>
        <v>2</v>
      </c>
      <c r="LN4" s="181" cm="1">
        <f t="array" aca="1" ref="LN4" ca="1">INDIRECT("'（２）添削指導・面接指導等'!"&amp;LN8)</f>
        <v>3</v>
      </c>
      <c r="LO4" s="181" t="str" cm="1">
        <f t="array" aca="1" ref="LO4" ca="1">INDIRECT("'（２）添削指導・面接指導等'!"&amp;LO8)</f>
        <v xml:space="preserve">10～19問 </v>
      </c>
      <c r="LP4" s="181" t="str" cm="1">
        <f t="array" aca="1" ref="LP4" ca="1">INDIRECT("'（２）添削指導・面接指導等'!"&amp;LP8)</f>
        <v xml:space="preserve">１～４問 </v>
      </c>
      <c r="LQ4" s="181" t="str" cm="1">
        <f t="array" aca="1" ref="LQ4" ca="1">INDIRECT("'（２）添削指導・面接指導等'!"&amp;LQ8)</f>
        <v>自校制作課題（紙媒体での回答）</v>
      </c>
      <c r="LR4" s="181" cm="1">
        <f t="array" aca="1" ref="LR4" ca="1">INDIRECT("'（２）添削指導・面接指導等'!"&amp;LR8)</f>
        <v>4</v>
      </c>
      <c r="LS4" s="181" t="str" cm="1">
        <f t="array" aca="1" ref="LS4" ca="1">INDIRECT("'（２）添削指導・面接指導等'!"&amp;LS8)</f>
        <v>×</v>
      </c>
      <c r="LT4" s="181" t="str" cm="1">
        <f t="array" aca="1" ref="LT4" ca="1">INDIRECT("'（２）添削指導・面接指導等'!"&amp;LT8)</f>
        <v>×</v>
      </c>
      <c r="LU4" s="181" t="str" cm="1">
        <f t="array" aca="1" ref="LU4" ca="1">INDIRECT("'（２）添削指導・面接指導等'!"&amp;LU8)</f>
        <v>×</v>
      </c>
      <c r="LV4" s="181" t="str" cm="1">
        <f t="array" aca="1" ref="LV4" ca="1">INDIRECT("'（２）添削指導・面接指導等'!"&amp;LV8)</f>
        <v>×</v>
      </c>
      <c r="LW4" s="181" t="str" cm="1">
        <f t="array" aca="1" ref="LW4" ca="1">INDIRECT("'（２）添削指導・面接指導等'!"&amp;LW8)</f>
        <v>×</v>
      </c>
      <c r="LX4" s="181" t="str" cm="1">
        <f t="array" aca="1" ref="LX4" ca="1">INDIRECT("'（２）添削指導・面接指導等'!"&amp;LX8)</f>
        <v>×</v>
      </c>
      <c r="LY4" s="181" t="str" cm="1">
        <f t="array" aca="1" ref="LY4" ca="1">INDIRECT("'（２）添削指導・面接指導等'!"&amp;LY8)</f>
        <v>×</v>
      </c>
      <c r="LZ4" s="181" t="str" cm="1">
        <f t="array" aca="1" ref="LZ4" ca="1">INDIRECT("'（２）添削指導・面接指導等'!"&amp;LZ8)</f>
        <v>×</v>
      </c>
      <c r="MA4" s="181" t="str" cm="1">
        <f t="array" aca="1" ref="MA4" ca="1">INDIRECT("'（２）添削指導・面接指導等'!"&amp;MA8)</f>
        <v>×</v>
      </c>
      <c r="MB4" s="181" t="str" cm="1">
        <f t="array" aca="1" ref="MB4" ca="1">INDIRECT("'（２）添削指導・面接指導等'!"&amp;MB8)</f>
        <v>×</v>
      </c>
      <c r="MC4" s="181" t="str" cm="1">
        <f t="array" aca="1" ref="MC4" ca="1">INDIRECT("'（２）添削指導・面接指導等'!"&amp;MC8)</f>
        <v>×</v>
      </c>
      <c r="MD4" s="181" t="str" cm="1">
        <f t="array" aca="1" ref="MD4" ca="1">INDIRECT("'（２）添削指導・面接指導等'!"&amp;MD8)</f>
        <v>○</v>
      </c>
      <c r="ME4" s="181" t="str" cm="1">
        <f t="array" aca="1" ref="ME4" ca="1">INDIRECT("'（２）添削指導・面接指導等'!"&amp;ME8)</f>
        <v>○</v>
      </c>
      <c r="MF4" s="181" t="str" cm="1">
        <f t="array" aca="1" ref="MF4" ca="1">INDIRECT("'（２）添削指導・面接指導等'!"&amp;MF8)</f>
        <v>×</v>
      </c>
      <c r="MG4" s="181" t="str" cm="1">
        <f t="array" aca="1" ref="MG4" ca="1">INDIRECT("'（２）添削指導・面接指導等'!"&amp;MG8)</f>
        <v>×</v>
      </c>
      <c r="MH4" s="181" t="str" cm="1">
        <f t="array" aca="1" ref="MH4" ca="1">INDIRECT("'（２）添削指導・面接指導等'!"&amp;MH8)</f>
        <v>×</v>
      </c>
      <c r="MI4" s="181" t="str" cm="1">
        <f t="array" aca="1" ref="MI4" ca="1">INDIRECT("'（２）添削指導・面接指導等'!"&amp;MI8)</f>
        <v>○</v>
      </c>
      <c r="MJ4" s="181" t="str" cm="1">
        <f t="array" aca="1" ref="MJ4" ca="1">INDIRECT("'（２）添削指導・面接指導等'!"&amp;MJ8)</f>
        <v>○○高校講座</v>
      </c>
      <c r="MK4" s="181" t="str" cm="1">
        <f t="array" aca="1" ref="MK4" ca="1">INDIRECT("'（２）添削指導・面接指導等'!"&amp;MK8)</f>
        <v>×</v>
      </c>
      <c r="ML4" s="181" t="str" cm="1">
        <f t="array" aca="1" ref="ML4" ca="1">INDIRECT("'（２）添削指導・面接指導等'!"&amp;ML8)</f>
        <v>×</v>
      </c>
      <c r="MM4" s="181" t="str" cm="1">
        <f t="array" aca="1" ref="MM4" ca="1">INDIRECT("'（２）添削指導・面接指導等'!"&amp;MM8)</f>
        <v>×</v>
      </c>
      <c r="MN4" s="181" t="str" cm="1">
        <f t="array" aca="1" ref="MN4" ca="1">INDIRECT("'（２）添削指導・面接指導等'!"&amp;MN8)</f>
        <v>×</v>
      </c>
      <c r="MO4" s="181" t="str" cm="1">
        <f t="array" aca="1" ref="MO4" ca="1">INDIRECT("'（２）添削指導・面接指導等'!"&amp;MO8)</f>
        <v>×</v>
      </c>
      <c r="MP4" s="181" t="str" cm="1">
        <f t="array" aca="1" ref="MP4" ca="1">INDIRECT("'（２）添削指導・面接指導等'!"&amp;MP8)</f>
        <v>×</v>
      </c>
      <c r="MQ4" s="181" t="str" cm="1">
        <f t="array" aca="1" ref="MQ4" ca="1">INDIRECT("'（２）添削指導・面接指導等'!"&amp;MQ8)</f>
        <v>×</v>
      </c>
      <c r="MR4" s="181" t="str" cm="1">
        <f t="array" aca="1" ref="MR4" ca="1">INDIRECT("'（２）添削指導・面接指導等'!"&amp;MR8)</f>
        <v>×</v>
      </c>
      <c r="MS4" s="181" cm="1">
        <f t="array" aca="1" ref="MS4" ca="1">INDIRECT("'（２）添削指導・面接指導等'!"&amp;MS8)</f>
        <v>0</v>
      </c>
      <c r="MT4" s="181" t="str" cm="1">
        <f t="array" aca="1" ref="MT4" ca="1">INDIRECT("'（２）添削指導・面接指導等'!"&amp;MT8)</f>
        <v>×</v>
      </c>
      <c r="MU4" s="181" cm="1">
        <f t="array" aca="1" ref="MU4" ca="1">INDIRECT("'（２）添削指導・面接指導等'!"&amp;MU8)</f>
        <v>2</v>
      </c>
      <c r="MV4" s="181" cm="1">
        <f t="array" aca="1" ref="MV4" ca="1">INDIRECT("'（２）添削指導・面接指導等'!"&amp;MV8)</f>
        <v>3</v>
      </c>
      <c r="MW4" s="181" t="str" cm="1">
        <f t="array" aca="1" ref="MW4" ca="1">INDIRECT("'（２）添削指導・面接指導等'!"&amp;MW8)</f>
        <v xml:space="preserve">10～19問 </v>
      </c>
      <c r="MX4" s="181" t="str" cm="1">
        <f t="array" aca="1" ref="MX4" ca="1">INDIRECT("'（２）添削指導・面接指導等'!"&amp;MX8)</f>
        <v xml:space="preserve">１～４問 </v>
      </c>
      <c r="MY4" s="181" t="str" cm="1">
        <f t="array" aca="1" ref="MY4" ca="1">INDIRECT("'（２）添削指導・面接指導等'!"&amp;MY8)</f>
        <v>自校制作課題（紙媒体での回答）</v>
      </c>
      <c r="MZ4" s="181" cm="1">
        <f t="array" aca="1" ref="MZ4" ca="1">INDIRECT("'（２）添削指導・面接指導等'!"&amp;MZ8)</f>
        <v>4</v>
      </c>
      <c r="NA4" s="181" t="str" cm="1">
        <f t="array" aca="1" ref="NA4" ca="1">INDIRECT("'（２）添削指導・面接指導等'!"&amp;NA8)</f>
        <v>×</v>
      </c>
      <c r="NB4" s="181" t="str" cm="1">
        <f t="array" aca="1" ref="NB4" ca="1">INDIRECT("'（２）添削指導・面接指導等'!"&amp;NB8)</f>
        <v>×</v>
      </c>
      <c r="NC4" s="181" t="str" cm="1">
        <f t="array" aca="1" ref="NC4" ca="1">INDIRECT("'（２）添削指導・面接指導等'!"&amp;NC8)</f>
        <v>×</v>
      </c>
      <c r="ND4" s="181" t="str" cm="1">
        <f t="array" aca="1" ref="ND4" ca="1">INDIRECT("'（２）添削指導・面接指導等'!"&amp;ND8)</f>
        <v>×</v>
      </c>
      <c r="NE4" s="181" t="str" cm="1">
        <f t="array" aca="1" ref="NE4" ca="1">INDIRECT("'（２）添削指導・面接指導等'!"&amp;NE8)</f>
        <v>×</v>
      </c>
      <c r="NF4" s="181" t="str" cm="1">
        <f t="array" aca="1" ref="NF4" ca="1">INDIRECT("'（２）添削指導・面接指導等'!"&amp;NF8)</f>
        <v>×</v>
      </c>
      <c r="NG4" s="181" t="str" cm="1">
        <f t="array" aca="1" ref="NG4" ca="1">INDIRECT("'（２）添削指導・面接指導等'!"&amp;NG8)</f>
        <v>×</v>
      </c>
      <c r="NH4" s="181" t="str" cm="1">
        <f t="array" aca="1" ref="NH4" ca="1">INDIRECT("'（２）添削指導・面接指導等'!"&amp;NH8)</f>
        <v>×</v>
      </c>
      <c r="NI4" s="181" t="str" cm="1">
        <f t="array" aca="1" ref="NI4" ca="1">INDIRECT("'（２）添削指導・面接指導等'!"&amp;NI8)</f>
        <v>×</v>
      </c>
      <c r="NJ4" s="181" t="str" cm="1">
        <f t="array" aca="1" ref="NJ4" ca="1">INDIRECT("'（２）添削指導・面接指導等'!"&amp;NJ8)</f>
        <v>×</v>
      </c>
      <c r="NK4" s="181" t="str" cm="1">
        <f t="array" aca="1" ref="NK4" ca="1">INDIRECT("'（２）添削指導・面接指導等'!"&amp;NK8)</f>
        <v>×</v>
      </c>
      <c r="NL4" s="181" t="str" cm="1">
        <f t="array" aca="1" ref="NL4" ca="1">INDIRECT("'（２）添削指導・面接指導等'!"&amp;NL8)</f>
        <v>○</v>
      </c>
      <c r="NM4" s="181" t="str" cm="1">
        <f t="array" aca="1" ref="NM4" ca="1">INDIRECT("'（２）添削指導・面接指導等'!"&amp;NM8)</f>
        <v>○</v>
      </c>
      <c r="NN4" s="181" t="str" cm="1">
        <f t="array" aca="1" ref="NN4" ca="1">INDIRECT("'（２）添削指導・面接指導等'!"&amp;NN8)</f>
        <v>×</v>
      </c>
      <c r="NO4" s="181" t="str" cm="1">
        <f t="array" aca="1" ref="NO4" ca="1">INDIRECT("'（２）添削指導・面接指導等'!"&amp;NO8)</f>
        <v>×</v>
      </c>
      <c r="NP4" s="181" t="str" cm="1">
        <f t="array" aca="1" ref="NP4" ca="1">INDIRECT("'（２）添削指導・面接指導等'!"&amp;NP8)</f>
        <v>×</v>
      </c>
      <c r="NQ4" s="181" t="str" cm="1">
        <f t="array" aca="1" ref="NQ4" ca="1">INDIRECT("'（２）添削指導・面接指導等'!"&amp;NQ8)</f>
        <v>○</v>
      </c>
      <c r="NR4" s="181" t="str" cm="1">
        <f t="array" aca="1" ref="NR4" ca="1">INDIRECT("'（２）添削指導・面接指導等'!"&amp;NR8)</f>
        <v>○○高校講座</v>
      </c>
      <c r="NS4" s="181" t="str" cm="1">
        <f t="array" aca="1" ref="NS4" ca="1">INDIRECT("'（２）添削指導・面接指導等'!"&amp;NS8)</f>
        <v>×</v>
      </c>
      <c r="NT4" s="181" t="str" cm="1">
        <f t="array" aca="1" ref="NT4" ca="1">INDIRECT("'（２）添削指導・面接指導等'!"&amp;NT8)</f>
        <v>×</v>
      </c>
      <c r="NU4" s="181" t="str" cm="1">
        <f t="array" aca="1" ref="NU4" ca="1">INDIRECT("'（２）添削指導・面接指導等'!"&amp;NU8)</f>
        <v>×</v>
      </c>
      <c r="NV4" s="181" t="str" cm="1">
        <f t="array" aca="1" ref="NV4" ca="1">INDIRECT("'（２）添削指導・面接指導等'!"&amp;NV8)</f>
        <v>×</v>
      </c>
      <c r="NW4" s="181" t="str" cm="1">
        <f t="array" aca="1" ref="NW4" ca="1">INDIRECT("'（２）添削指導・面接指導等'!"&amp;NW8)</f>
        <v>×</v>
      </c>
      <c r="NX4" s="181" t="str" cm="1">
        <f t="array" aca="1" ref="NX4" ca="1">INDIRECT("'（２）添削指導・面接指導等'!"&amp;NX8)</f>
        <v>×</v>
      </c>
      <c r="NY4" s="181" t="str" cm="1">
        <f t="array" aca="1" ref="NY4" ca="1">INDIRECT("'（２）添削指導・面接指導等'!"&amp;NY8)</f>
        <v>×</v>
      </c>
      <c r="NZ4" s="181" t="str" cm="1">
        <f t="array" aca="1" ref="NZ4" ca="1">INDIRECT("'（２）添削指導・面接指導等'!"&amp;NZ8)</f>
        <v>×</v>
      </c>
      <c r="OA4" s="181" cm="1">
        <f t="array" aca="1" ref="OA4" ca="1">INDIRECT("'（２）添削指導・面接指導等'!"&amp;OA8)</f>
        <v>0</v>
      </c>
      <c r="OB4" s="181" t="str" cm="1">
        <f t="array" aca="1" ref="OB4" ca="1">INDIRECT("'（２）添削指導・面接指導等'!"&amp;OB8)</f>
        <v>×</v>
      </c>
      <c r="OC4" s="181" cm="1">
        <f t="array" aca="1" ref="OC4" ca="1">INDIRECT("'（２）添削指導・面接指導等'!"&amp;OC8)</f>
        <v>2</v>
      </c>
      <c r="OD4" s="181" cm="1">
        <f t="array" aca="1" ref="OD4" ca="1">INDIRECT("'（２）添削指導・面接指導等'!"&amp;OD8)</f>
        <v>3</v>
      </c>
      <c r="OE4" s="181" t="str" cm="1">
        <f t="array" aca="1" ref="OE4" ca="1">INDIRECT("'（２）添削指導・面接指導等'!"&amp;OE8)</f>
        <v xml:space="preserve">10～19問 </v>
      </c>
      <c r="OF4" s="181" t="str" cm="1">
        <f t="array" aca="1" ref="OF4" ca="1">INDIRECT("'（２）添削指導・面接指導等'!"&amp;OF8)</f>
        <v xml:space="preserve">１～４問 </v>
      </c>
      <c r="OG4" s="181" t="str" cm="1">
        <f t="array" aca="1" ref="OG4" ca="1">INDIRECT("'（２）添削指導・面接指導等'!"&amp;OG8)</f>
        <v>自校制作課題（紙媒体での回答）</v>
      </c>
      <c r="OH4" s="181" cm="1">
        <f t="array" aca="1" ref="OH4" ca="1">INDIRECT("'（２）添削指導・面接指導等'!"&amp;OH8)</f>
        <v>4</v>
      </c>
      <c r="OI4" s="181" t="str" cm="1">
        <f t="array" aca="1" ref="OI4" ca="1">INDIRECT("'（２）添削指導・面接指導等'!"&amp;OI8)</f>
        <v>×</v>
      </c>
      <c r="OJ4" s="181" t="str" cm="1">
        <f t="array" aca="1" ref="OJ4" ca="1">INDIRECT("'（２）添削指導・面接指導等'!"&amp;OJ8)</f>
        <v>×</v>
      </c>
      <c r="OK4" s="181" t="str" cm="1">
        <f t="array" aca="1" ref="OK4" ca="1">INDIRECT("'（２）添削指導・面接指導等'!"&amp;OK8)</f>
        <v>×</v>
      </c>
      <c r="OL4" s="181" t="str" cm="1">
        <f t="array" aca="1" ref="OL4" ca="1">INDIRECT("'（２）添削指導・面接指導等'!"&amp;OL8)</f>
        <v>×</v>
      </c>
      <c r="OM4" s="181" t="str" cm="1">
        <f t="array" aca="1" ref="OM4" ca="1">INDIRECT("'（２）添削指導・面接指導等'!"&amp;OM8)</f>
        <v>×</v>
      </c>
      <c r="ON4" s="181" t="str" cm="1">
        <f t="array" aca="1" ref="ON4" ca="1">INDIRECT("'（２）添削指導・面接指導等'!"&amp;ON8)</f>
        <v>×</v>
      </c>
      <c r="OO4" s="181" t="str" cm="1">
        <f t="array" aca="1" ref="OO4" ca="1">INDIRECT("'（２）添削指導・面接指導等'!"&amp;OO8)</f>
        <v>×</v>
      </c>
      <c r="OP4" s="181" t="str" cm="1">
        <f t="array" aca="1" ref="OP4" ca="1">INDIRECT("'（２）添削指導・面接指導等'!"&amp;OP8)</f>
        <v>×</v>
      </c>
      <c r="OQ4" s="181" t="str" cm="1">
        <f t="array" aca="1" ref="OQ4" ca="1">INDIRECT("'（２）添削指導・面接指導等'!"&amp;OQ8)</f>
        <v>×</v>
      </c>
      <c r="OR4" s="181" t="str" cm="1">
        <f t="array" aca="1" ref="OR4" ca="1">INDIRECT("'（２）添削指導・面接指導等'!"&amp;OR8)</f>
        <v>×</v>
      </c>
      <c r="OS4" s="181" t="str" cm="1">
        <f t="array" aca="1" ref="OS4" ca="1">INDIRECT("'（２）添削指導・面接指導等'!"&amp;OS8)</f>
        <v>×</v>
      </c>
      <c r="OT4" s="181" t="str" cm="1">
        <f t="array" aca="1" ref="OT4" ca="1">INDIRECT("'（２）添削指導・面接指導等'!"&amp;OT8)</f>
        <v>○</v>
      </c>
      <c r="OU4" s="181" t="str" cm="1">
        <f t="array" aca="1" ref="OU4" ca="1">INDIRECT("'（２）添削指導・面接指導等'!"&amp;OU8)</f>
        <v>○</v>
      </c>
      <c r="OV4" s="181" t="str" cm="1">
        <f t="array" aca="1" ref="OV4" ca="1">INDIRECT("'（２）添削指導・面接指導等'!"&amp;OV8)</f>
        <v>×</v>
      </c>
      <c r="OW4" s="181" t="str" cm="1">
        <f t="array" aca="1" ref="OW4" ca="1">INDIRECT("'（２）添削指導・面接指導等'!"&amp;OW8)</f>
        <v>×</v>
      </c>
      <c r="OX4" s="181" t="str" cm="1">
        <f t="array" aca="1" ref="OX4" ca="1">INDIRECT("'（２）添削指導・面接指導等'!"&amp;OX8)</f>
        <v>×</v>
      </c>
      <c r="OY4" s="181" t="str" cm="1">
        <f t="array" aca="1" ref="OY4" ca="1">INDIRECT("'（２）添削指導・面接指導等'!"&amp;OY8)</f>
        <v>○</v>
      </c>
      <c r="OZ4" s="181" t="str" cm="1">
        <f t="array" aca="1" ref="OZ4" ca="1">INDIRECT("'（２）添削指導・面接指導等'!"&amp;OZ8)</f>
        <v>○○高校講座</v>
      </c>
      <c r="PA4" s="181" t="str" cm="1">
        <f t="array" aca="1" ref="PA4" ca="1">INDIRECT("'（２）添削指導・面接指導等'!"&amp;PA8)</f>
        <v>×</v>
      </c>
      <c r="PB4" s="181" t="str" cm="1">
        <f t="array" aca="1" ref="PB4" ca="1">INDIRECT("'（２）添削指導・面接指導等'!"&amp;PB8)</f>
        <v>×</v>
      </c>
      <c r="PC4" s="181" t="str" cm="1">
        <f t="array" aca="1" ref="PC4" ca="1">INDIRECT("'（２）添削指導・面接指導等'!"&amp;PC8)</f>
        <v>×</v>
      </c>
      <c r="PD4" s="181" t="str" cm="1">
        <f t="array" aca="1" ref="PD4" ca="1">INDIRECT("'（２）添削指導・面接指導等'!"&amp;PD8)</f>
        <v>×</v>
      </c>
      <c r="PE4" s="181" t="str" cm="1">
        <f t="array" aca="1" ref="PE4" ca="1">INDIRECT("'（２）添削指導・面接指導等'!"&amp;PE8)</f>
        <v>×</v>
      </c>
      <c r="PF4" s="181" t="str" cm="1">
        <f t="array" aca="1" ref="PF4" ca="1">INDIRECT("'（２）添削指導・面接指導等'!"&amp;PF8)</f>
        <v>×</v>
      </c>
      <c r="PG4" s="181" t="str" cm="1">
        <f t="array" aca="1" ref="PG4" ca="1">INDIRECT("'（２）添削指導・面接指導等'!"&amp;PG8)</f>
        <v>×</v>
      </c>
      <c r="PH4" s="181" t="str" cm="1">
        <f t="array" aca="1" ref="PH4" ca="1">INDIRECT("'（２）添削指導・面接指導等'!"&amp;PH8)</f>
        <v>×</v>
      </c>
      <c r="PI4" s="181" cm="1">
        <f t="array" aca="1" ref="PI4" ca="1">INDIRECT("'（２）添削指導・面接指導等'!"&amp;PI8)</f>
        <v>0</v>
      </c>
      <c r="PJ4" s="181" t="str" cm="1">
        <f t="array" aca="1" ref="PJ4" ca="1">INDIRECT("'（２）添削指導・面接指導等'!"&amp;PJ8)</f>
        <v>×</v>
      </c>
      <c r="PK4" s="181" cm="1">
        <f t="array" aca="1" ref="PK4" ca="1">INDIRECT("'（２）添削指導・面接指導等'!"&amp;PK8)</f>
        <v>2</v>
      </c>
      <c r="PL4" s="181" cm="1">
        <f t="array" aca="1" ref="PL4" ca="1">INDIRECT("'（２）添削指導・面接指導等'!"&amp;PL8)</f>
        <v>3</v>
      </c>
      <c r="PM4" s="181" t="str" cm="1">
        <f t="array" aca="1" ref="PM4" ca="1">INDIRECT("'（２）添削指導・面接指導等'!"&amp;PM8)</f>
        <v xml:space="preserve">10～19問 </v>
      </c>
      <c r="PN4" s="181" t="str" cm="1">
        <f t="array" aca="1" ref="PN4" ca="1">INDIRECT("'（２）添削指導・面接指導等'!"&amp;PN8)</f>
        <v xml:space="preserve">１～４問 </v>
      </c>
      <c r="PO4" s="181" t="str" cm="1">
        <f t="array" aca="1" ref="PO4" ca="1">INDIRECT("'（２）添削指導・面接指導等'!"&amp;PO8)</f>
        <v>自校制作課題（紙媒体での回答）</v>
      </c>
      <c r="PP4" s="181" cm="1">
        <f t="array" aca="1" ref="PP4" ca="1">INDIRECT("'（２）添削指導・面接指導等'!"&amp;PP8)</f>
        <v>4</v>
      </c>
      <c r="PQ4" s="181" t="str" cm="1">
        <f t="array" aca="1" ref="PQ4" ca="1">INDIRECT("'（２）添削指導・面接指導等'!"&amp;PQ8)</f>
        <v>×</v>
      </c>
      <c r="PR4" s="181" t="str" cm="1">
        <f t="array" aca="1" ref="PR4" ca="1">INDIRECT("'（２）添削指導・面接指導等'!"&amp;PR8)</f>
        <v>×</v>
      </c>
      <c r="PS4" s="181" t="str" cm="1">
        <f t="array" aca="1" ref="PS4" ca="1">INDIRECT("'（２）添削指導・面接指導等'!"&amp;PS8)</f>
        <v>×</v>
      </c>
      <c r="PT4" s="181" t="str" cm="1">
        <f t="array" aca="1" ref="PT4" ca="1">INDIRECT("'（２）添削指導・面接指導等'!"&amp;PT8)</f>
        <v>×</v>
      </c>
      <c r="PU4" s="181" t="str" cm="1">
        <f t="array" aca="1" ref="PU4" ca="1">INDIRECT("'（２）添削指導・面接指導等'!"&amp;PU8)</f>
        <v>×</v>
      </c>
      <c r="PV4" s="181" t="str" cm="1">
        <f t="array" aca="1" ref="PV4" ca="1">INDIRECT("'（２）添削指導・面接指導等'!"&amp;PV8)</f>
        <v>×</v>
      </c>
      <c r="PW4" s="181" t="str" cm="1">
        <f t="array" aca="1" ref="PW4" ca="1">INDIRECT("'（２）添削指導・面接指導等'!"&amp;PW8)</f>
        <v>×</v>
      </c>
      <c r="PX4" s="181" t="str" cm="1">
        <f t="array" aca="1" ref="PX4" ca="1">INDIRECT("'（２）添削指導・面接指導等'!"&amp;PX8)</f>
        <v>×</v>
      </c>
      <c r="PY4" s="181" t="str" cm="1">
        <f t="array" aca="1" ref="PY4" ca="1">INDIRECT("'（２）添削指導・面接指導等'!"&amp;PY8)</f>
        <v>×</v>
      </c>
      <c r="PZ4" s="181" t="str" cm="1">
        <f t="array" aca="1" ref="PZ4" ca="1">INDIRECT("'（２）添削指導・面接指導等'!"&amp;PZ8)</f>
        <v>×</v>
      </c>
      <c r="QA4" s="181" t="str" cm="1">
        <f t="array" aca="1" ref="QA4" ca="1">INDIRECT("'（２）添削指導・面接指導等'!"&amp;QA8)</f>
        <v>×</v>
      </c>
      <c r="QB4" s="181" t="str" cm="1">
        <f t="array" aca="1" ref="QB4" ca="1">INDIRECT("'（２）添削指導・面接指導等'!"&amp;QB8)</f>
        <v>○</v>
      </c>
      <c r="QC4" s="181" t="str" cm="1">
        <f t="array" aca="1" ref="QC4" ca="1">INDIRECT("'（２）添削指導・面接指導等'!"&amp;QC8)</f>
        <v>○</v>
      </c>
      <c r="QD4" s="181" t="str" cm="1">
        <f t="array" aca="1" ref="QD4" ca="1">INDIRECT("'（２）添削指導・面接指導等'!"&amp;QD8)</f>
        <v>×</v>
      </c>
      <c r="QE4" s="181" t="str" cm="1">
        <f t="array" aca="1" ref="QE4" ca="1">INDIRECT("'（２）添削指導・面接指導等'!"&amp;QE8)</f>
        <v>×</v>
      </c>
      <c r="QF4" s="181" t="str" cm="1">
        <f t="array" aca="1" ref="QF4" ca="1">INDIRECT("'（２）添削指導・面接指導等'!"&amp;QF8)</f>
        <v>×</v>
      </c>
      <c r="QG4" s="181" t="str" cm="1">
        <f t="array" aca="1" ref="QG4" ca="1">INDIRECT("'（２）添削指導・面接指導等'!"&amp;QG8)</f>
        <v>○</v>
      </c>
      <c r="QH4" s="181" t="str" cm="1">
        <f t="array" aca="1" ref="QH4" ca="1">INDIRECT("'（２）添削指導・面接指導等'!"&amp;QH8)</f>
        <v>○○高校講座</v>
      </c>
      <c r="QI4" s="181" t="str" cm="1">
        <f t="array" aca="1" ref="QI4" ca="1">INDIRECT("'（２）添削指導・面接指導等'!"&amp;QI8)</f>
        <v>×</v>
      </c>
      <c r="QJ4" s="181" t="str" cm="1">
        <f t="array" aca="1" ref="QJ4" ca="1">INDIRECT("'（２）添削指導・面接指導等'!"&amp;QJ8)</f>
        <v>×</v>
      </c>
      <c r="QK4" s="181" t="str" cm="1">
        <f t="array" aca="1" ref="QK4" ca="1">INDIRECT("'（２）添削指導・面接指導等'!"&amp;QK8)</f>
        <v>×</v>
      </c>
      <c r="QL4" s="181" t="str" cm="1">
        <f t="array" aca="1" ref="QL4" ca="1">INDIRECT("'（２）添削指導・面接指導等'!"&amp;QL8)</f>
        <v>×</v>
      </c>
      <c r="QM4" s="181" t="str" cm="1">
        <f t="array" aca="1" ref="QM4" ca="1">INDIRECT("'（２）添削指導・面接指導等'!"&amp;QM8)</f>
        <v>×</v>
      </c>
      <c r="QN4" s="181" t="str" cm="1">
        <f t="array" aca="1" ref="QN4" ca="1">INDIRECT("'（２）添削指導・面接指導等'!"&amp;QN8)</f>
        <v>×</v>
      </c>
      <c r="QO4" s="181" t="str" cm="1">
        <f t="array" aca="1" ref="QO4" ca="1">INDIRECT("'（２）添削指導・面接指導等'!"&amp;QO8)</f>
        <v>×</v>
      </c>
      <c r="QP4" s="181" t="str" cm="1">
        <f t="array" aca="1" ref="QP4" ca="1">INDIRECT("'（２）添削指導・面接指導等'!"&amp;QP8)</f>
        <v>×</v>
      </c>
      <c r="QQ4" s="181" cm="1">
        <f t="array" aca="1" ref="QQ4" ca="1">INDIRECT("'（２）添削指導・面接指導等'!"&amp;QQ8)</f>
        <v>0</v>
      </c>
      <c r="QR4" s="181" t="str" cm="1">
        <f t="array" aca="1" ref="QR4" ca="1">INDIRECT("'（２）添削指導・面接指導等'!"&amp;QR8)</f>
        <v>×</v>
      </c>
      <c r="QS4" s="181" cm="1">
        <f t="array" aca="1" ref="QS4" ca="1">INDIRECT("'（２）添削指導・面接指導等'!"&amp;QS8)</f>
        <v>2</v>
      </c>
      <c r="QT4" s="181" cm="1">
        <f t="array" aca="1" ref="QT4" ca="1">INDIRECT("'（２）添削指導・面接指導等'!"&amp;QT8)</f>
        <v>3</v>
      </c>
      <c r="QU4" s="181" t="str" cm="1">
        <f t="array" aca="1" ref="QU4" ca="1">INDIRECT("'（２）添削指導・面接指導等'!"&amp;QU8)</f>
        <v xml:space="preserve">10～19問 </v>
      </c>
      <c r="QV4" s="181" t="str" cm="1">
        <f t="array" aca="1" ref="QV4" ca="1">INDIRECT("'（２）添削指導・面接指導等'!"&amp;QV8)</f>
        <v xml:space="preserve">１～４問 </v>
      </c>
      <c r="QW4" s="181" t="str" cm="1">
        <f t="array" aca="1" ref="QW4" ca="1">INDIRECT("'（２）添削指導・面接指導等'!"&amp;QW8)</f>
        <v>自校制作課題（紙媒体での回答）</v>
      </c>
      <c r="QX4" s="181" cm="1">
        <f t="array" aca="1" ref="QX4" ca="1">INDIRECT("'（２）添削指導・面接指導等'!"&amp;QX8)</f>
        <v>4</v>
      </c>
      <c r="QY4" s="181" t="str" cm="1">
        <f t="array" aca="1" ref="QY4" ca="1">INDIRECT("'（２）添削指導・面接指導等'!"&amp;QY8)</f>
        <v>×</v>
      </c>
      <c r="QZ4" s="181" t="str" cm="1">
        <f t="array" aca="1" ref="QZ4" ca="1">INDIRECT("'（２）添削指導・面接指導等'!"&amp;QZ8)</f>
        <v>×</v>
      </c>
      <c r="RA4" s="181" t="str" cm="1">
        <f t="array" aca="1" ref="RA4" ca="1">INDIRECT("'（２）添削指導・面接指導等'!"&amp;RA8)</f>
        <v>×</v>
      </c>
      <c r="RB4" s="181" t="str" cm="1">
        <f t="array" aca="1" ref="RB4" ca="1">INDIRECT("'（２）添削指導・面接指導等'!"&amp;RB8)</f>
        <v>×</v>
      </c>
      <c r="RC4" s="181" t="str" cm="1">
        <f t="array" aca="1" ref="RC4" ca="1">INDIRECT("'（２）添削指導・面接指導等'!"&amp;RC8)</f>
        <v>×</v>
      </c>
      <c r="RD4" s="181" t="str" cm="1">
        <f t="array" aca="1" ref="RD4" ca="1">INDIRECT("'（２）添削指導・面接指導等'!"&amp;RD8)</f>
        <v>×</v>
      </c>
      <c r="RE4" s="181" t="str" cm="1">
        <f t="array" aca="1" ref="RE4" ca="1">INDIRECT("'（２）添削指導・面接指導等'!"&amp;RE8)</f>
        <v>×</v>
      </c>
      <c r="RF4" s="181" t="str" cm="1">
        <f t="array" aca="1" ref="RF4" ca="1">INDIRECT("'（２）添削指導・面接指導等'!"&amp;RF8)</f>
        <v>×</v>
      </c>
      <c r="RG4" s="181" t="str" cm="1">
        <f t="array" aca="1" ref="RG4" ca="1">INDIRECT("'（２）添削指導・面接指導等'!"&amp;RG8)</f>
        <v>×</v>
      </c>
      <c r="RH4" s="181" t="str" cm="1">
        <f t="array" aca="1" ref="RH4" ca="1">INDIRECT("'（２）添削指導・面接指導等'!"&amp;RH8)</f>
        <v>×</v>
      </c>
      <c r="RI4" s="181" t="str" cm="1">
        <f t="array" aca="1" ref="RI4" ca="1">INDIRECT("'（２）添削指導・面接指導等'!"&amp;RI8)</f>
        <v>×</v>
      </c>
      <c r="RJ4" s="181" t="str" cm="1">
        <f t="array" aca="1" ref="RJ4" ca="1">INDIRECT("'（２）添削指導・面接指導等'!"&amp;RJ8)</f>
        <v>○</v>
      </c>
      <c r="RK4" s="181" t="str" cm="1">
        <f t="array" aca="1" ref="RK4" ca="1">INDIRECT("'（２）添削指導・面接指導等'!"&amp;RK8)</f>
        <v>○</v>
      </c>
      <c r="RL4" s="181" t="str" cm="1">
        <f t="array" aca="1" ref="RL4" ca="1">INDIRECT("'（２）添削指導・面接指導等'!"&amp;RL8)</f>
        <v>×</v>
      </c>
      <c r="RM4" s="181" t="str" cm="1">
        <f t="array" aca="1" ref="RM4" ca="1">INDIRECT("'（２）添削指導・面接指導等'!"&amp;RM8)</f>
        <v>×</v>
      </c>
      <c r="RN4" s="181" t="str" cm="1">
        <f t="array" aca="1" ref="RN4" ca="1">INDIRECT("'（２）添削指導・面接指導等'!"&amp;RN8)</f>
        <v>×</v>
      </c>
      <c r="RO4" s="181" t="str" cm="1">
        <f t="array" aca="1" ref="RO4" ca="1">INDIRECT("'（２）添削指導・面接指導等'!"&amp;RO8)</f>
        <v>○</v>
      </c>
      <c r="RP4" s="181" t="str" cm="1">
        <f t="array" aca="1" ref="RP4" ca="1">INDIRECT("'（２）添削指導・面接指導等'!"&amp;RP8)</f>
        <v>○○高校講座</v>
      </c>
      <c r="RQ4" s="181" t="str" cm="1">
        <f t="array" aca="1" ref="RQ4" ca="1">INDIRECT("'（２）添削指導・面接指導等'!"&amp;RQ8)</f>
        <v>×</v>
      </c>
      <c r="RR4" s="181" t="str" cm="1">
        <f t="array" aca="1" ref="RR4" ca="1">INDIRECT("'（２）添削指導・面接指導等'!"&amp;RR8)</f>
        <v>×</v>
      </c>
      <c r="RS4" s="181" t="str" cm="1">
        <f t="array" aca="1" ref="RS4" ca="1">INDIRECT("'（２）添削指導・面接指導等'!"&amp;RS8)</f>
        <v>×</v>
      </c>
      <c r="RT4" s="181" t="str" cm="1">
        <f t="array" aca="1" ref="RT4" ca="1">INDIRECT("'（２）添削指導・面接指導等'!"&amp;RT8)</f>
        <v>×</v>
      </c>
      <c r="RU4" s="181" t="str" cm="1">
        <f t="array" aca="1" ref="RU4" ca="1">INDIRECT("'（２）添削指導・面接指導等'!"&amp;RU8)</f>
        <v>×</v>
      </c>
      <c r="RV4" s="181" t="str" cm="1">
        <f t="array" aca="1" ref="RV4" ca="1">INDIRECT("'（２）添削指導・面接指導等'!"&amp;RV8)</f>
        <v>×</v>
      </c>
      <c r="RW4" s="181" t="str" cm="1">
        <f t="array" aca="1" ref="RW4" ca="1">INDIRECT("'（２）添削指導・面接指導等'!"&amp;RW8)</f>
        <v>×</v>
      </c>
      <c r="RX4" s="181" t="str" cm="1">
        <f t="array" aca="1" ref="RX4" ca="1">INDIRECT("'（２）添削指導・面接指導等'!"&amp;RX8)</f>
        <v>×</v>
      </c>
      <c r="RY4" s="181" cm="1">
        <f t="array" aca="1" ref="RY4" ca="1">INDIRECT("'（２）添削指導・面接指導等'!"&amp;RY8)</f>
        <v>0</v>
      </c>
      <c r="RZ4" s="181" t="str" cm="1">
        <f t="array" aca="1" ref="RZ4" ca="1">INDIRECT("'（２）添削指導・面接指導等'!"&amp;RZ8)</f>
        <v>×</v>
      </c>
      <c r="SA4" s="181" cm="1">
        <f t="array" aca="1" ref="SA4" ca="1">INDIRECT("'（２）添削指導・面接指導等'!"&amp;SA8)</f>
        <v>8</v>
      </c>
      <c r="SB4" s="181" cm="1">
        <f t="array" aca="1" ref="SB4" ca="1">INDIRECT("'（２）添削指導・面接指導等'!"&amp;SB8)</f>
        <v>1</v>
      </c>
      <c r="SC4" s="181" t="str" cm="1">
        <f t="array" aca="1" ref="SC4" ca="1">INDIRECT("'（２）添削指導・面接指導等'!"&amp;SC8)</f>
        <v xml:space="preserve">10～19問 </v>
      </c>
      <c r="SD4" s="181" t="str" cm="1">
        <f t="array" aca="1" ref="SD4" ca="1">INDIRECT("'（２）添削指導・面接指導等'!"&amp;SD8)</f>
        <v xml:space="preserve">１～４問 </v>
      </c>
      <c r="SE4" s="181" t="str" cm="1">
        <f t="array" aca="1" ref="SE4" ca="1">INDIRECT("'（２）添削指導・面接指導等'!"&amp;SE8)</f>
        <v>自校制作課題（紙媒体での回答）</v>
      </c>
      <c r="SF4" s="181" cm="1">
        <f t="array" aca="1" ref="SF4" ca="1">INDIRECT("'（２）添削指導・面接指導等'!"&amp;SF8)</f>
        <v>5</v>
      </c>
      <c r="SG4" s="181" t="str" cm="1">
        <f t="array" aca="1" ref="SG4" ca="1">INDIRECT("'（２）添削指導・面接指導等'!"&amp;SG8)</f>
        <v>×</v>
      </c>
      <c r="SH4" s="181" t="str" cm="1">
        <f t="array" aca="1" ref="SH4" ca="1">INDIRECT("'（２）添削指導・面接指導等'!"&amp;SH8)</f>
        <v>×</v>
      </c>
      <c r="SI4" s="181" t="str" cm="1">
        <f t="array" aca="1" ref="SI4" ca="1">INDIRECT("'（２）添削指導・面接指導等'!"&amp;SI8)</f>
        <v>×</v>
      </c>
      <c r="SJ4" s="181" t="str" cm="1">
        <f t="array" aca="1" ref="SJ4" ca="1">INDIRECT("'（２）添削指導・面接指導等'!"&amp;SJ8)</f>
        <v>×</v>
      </c>
      <c r="SK4" s="181" t="str" cm="1">
        <f t="array" aca="1" ref="SK4" ca="1">INDIRECT("'（２）添削指導・面接指導等'!"&amp;SK8)</f>
        <v>×</v>
      </c>
      <c r="SL4" s="181" t="str" cm="1">
        <f t="array" aca="1" ref="SL4" ca="1">INDIRECT("'（２）添削指導・面接指導等'!"&amp;SL8)</f>
        <v>×</v>
      </c>
      <c r="SM4" s="181" t="str" cm="1">
        <f t="array" aca="1" ref="SM4" ca="1">INDIRECT("'（２）添削指導・面接指導等'!"&amp;SM8)</f>
        <v>×</v>
      </c>
      <c r="SN4" s="181" t="str" cm="1">
        <f t="array" aca="1" ref="SN4" ca="1">INDIRECT("'（２）添削指導・面接指導等'!"&amp;SN8)</f>
        <v>×</v>
      </c>
      <c r="SO4" s="181" t="str" cm="1">
        <f t="array" aca="1" ref="SO4" ca="1">INDIRECT("'（２）添削指導・面接指導等'!"&amp;SO8)</f>
        <v>×</v>
      </c>
      <c r="SP4" s="181" t="str" cm="1">
        <f t="array" aca="1" ref="SP4" ca="1">INDIRECT("'（２）添削指導・面接指導等'!"&amp;SP8)</f>
        <v>×</v>
      </c>
      <c r="SQ4" s="181" t="str" cm="1">
        <f t="array" aca="1" ref="SQ4" ca="1">INDIRECT("'（２）添削指導・面接指導等'!"&amp;SQ8)</f>
        <v>×</v>
      </c>
      <c r="SR4" s="181" t="str" cm="1">
        <f t="array" aca="1" ref="SR4" ca="1">INDIRECT("'（２）添削指導・面接指導等'!"&amp;SR8)</f>
        <v>○</v>
      </c>
      <c r="SS4" s="181" t="str" cm="1">
        <f t="array" aca="1" ref="SS4" ca="1">INDIRECT("'（２）添削指導・面接指導等'!"&amp;SS8)</f>
        <v>○</v>
      </c>
      <c r="ST4" s="181" t="str" cm="1">
        <f t="array" aca="1" ref="ST4" ca="1">INDIRECT("'（２）添削指導・面接指導等'!"&amp;ST8)</f>
        <v>×</v>
      </c>
      <c r="SU4" s="181" t="str" cm="1">
        <f t="array" aca="1" ref="SU4" ca="1">INDIRECT("'（２）添削指導・面接指導等'!"&amp;SU8)</f>
        <v>×</v>
      </c>
      <c r="SV4" s="181" t="str" cm="1">
        <f t="array" aca="1" ref="SV4" ca="1">INDIRECT("'（２）添削指導・面接指導等'!"&amp;SV8)</f>
        <v>×</v>
      </c>
      <c r="SW4" s="181" t="str" cm="1">
        <f t="array" aca="1" ref="SW4" ca="1">INDIRECT("'（２）添削指導・面接指導等'!"&amp;SW8)</f>
        <v>○</v>
      </c>
      <c r="SX4" s="181" t="str" cm="1">
        <f t="array" aca="1" ref="SX4" ca="1">INDIRECT("'（２）添削指導・面接指導等'!"&amp;SX8)</f>
        <v>○○高校講座</v>
      </c>
      <c r="SY4" s="181" t="str" cm="1">
        <f t="array" aca="1" ref="SY4" ca="1">INDIRECT("'（２）添削指導・面接指導等'!"&amp;SY8)</f>
        <v>×</v>
      </c>
      <c r="SZ4" s="181" t="str" cm="1">
        <f t="array" aca="1" ref="SZ4" ca="1">INDIRECT("'（２）添削指導・面接指導等'!"&amp;SZ8)</f>
        <v>×</v>
      </c>
      <c r="TA4" s="181" t="str" cm="1">
        <f t="array" aca="1" ref="TA4" ca="1">INDIRECT("'（２）添削指導・面接指導等'!"&amp;TA8)</f>
        <v>×</v>
      </c>
      <c r="TB4" s="181" t="str" cm="1">
        <f t="array" aca="1" ref="TB4" ca="1">INDIRECT("'（２）添削指導・面接指導等'!"&amp;TB8)</f>
        <v>×</v>
      </c>
      <c r="TC4" s="181" t="str" cm="1">
        <f t="array" aca="1" ref="TC4" ca="1">INDIRECT("'（２）添削指導・面接指導等'!"&amp;TC8)</f>
        <v>×</v>
      </c>
      <c r="TD4" s="181" t="str" cm="1">
        <f t="array" aca="1" ref="TD4" ca="1">INDIRECT("'（２）添削指導・面接指導等'!"&amp;TD8)</f>
        <v>×</v>
      </c>
      <c r="TE4" s="181" t="str" cm="1">
        <f t="array" aca="1" ref="TE4" ca="1">INDIRECT("'（２）添削指導・面接指導等'!"&amp;TE8)</f>
        <v>×</v>
      </c>
      <c r="TF4" s="181" t="str" cm="1">
        <f t="array" aca="1" ref="TF4" ca="1">INDIRECT("'（２）添削指導・面接指導等'!"&amp;TF8)</f>
        <v>×</v>
      </c>
      <c r="TG4" s="181" cm="1">
        <f t="array" aca="1" ref="TG4" ca="1">INDIRECT("'（２）添削指導・面接指導等'!"&amp;TG8)</f>
        <v>0</v>
      </c>
      <c r="TH4" s="181" t="str" cm="1">
        <f t="array" aca="1" ref="TH4" ca="1">INDIRECT("'（２）添削指導・面接指導等'!"&amp;TH8)</f>
        <v>×</v>
      </c>
      <c r="TI4" s="181" cm="1">
        <f t="array" aca="1" ref="TI4" ca="1">INDIRECT("'（２）添削指導・面接指導等'!"&amp;TI8)</f>
        <v>2</v>
      </c>
      <c r="TJ4" s="181" cm="1">
        <f t="array" aca="1" ref="TJ4" ca="1">INDIRECT("'（２）添削指導・面接指導等'!"&amp;TJ8)</f>
        <v>3</v>
      </c>
      <c r="TK4" s="181" t="str" cm="1">
        <f t="array" aca="1" ref="TK4" ca="1">INDIRECT("'（２）添削指導・面接指導等'!"&amp;TK8)</f>
        <v xml:space="preserve">10～19問 </v>
      </c>
      <c r="TL4" s="181" t="str" cm="1">
        <f t="array" aca="1" ref="TL4" ca="1">INDIRECT("'（２）添削指導・面接指導等'!"&amp;TL8)</f>
        <v xml:space="preserve">１～４問 </v>
      </c>
      <c r="TM4" s="181" t="str" cm="1">
        <f t="array" aca="1" ref="TM4" ca="1">INDIRECT("'（２）添削指導・面接指導等'!"&amp;TM8)</f>
        <v>自校制作課題（紙媒体での回答）</v>
      </c>
      <c r="TN4" s="181" cm="1">
        <f t="array" aca="1" ref="TN4" ca="1">INDIRECT("'（２）添削指導・面接指導等'!"&amp;TN8)</f>
        <v>1</v>
      </c>
      <c r="TO4" s="181" t="str" cm="1">
        <f t="array" aca="1" ref="TO4" ca="1">INDIRECT("'（２）添削指導・面接指導等'!"&amp;TO8)</f>
        <v>×</v>
      </c>
      <c r="TP4" s="181" t="str" cm="1">
        <f t="array" aca="1" ref="TP4" ca="1">INDIRECT("'（２）添削指導・面接指導等'!"&amp;TP8)</f>
        <v>×</v>
      </c>
      <c r="TQ4" s="181" t="str" cm="1">
        <f t="array" aca="1" ref="TQ4" ca="1">INDIRECT("'（２）添削指導・面接指導等'!"&amp;TQ8)</f>
        <v>×</v>
      </c>
      <c r="TR4" s="181" t="str" cm="1">
        <f t="array" aca="1" ref="TR4" ca="1">INDIRECT("'（２）添削指導・面接指導等'!"&amp;TR8)</f>
        <v>×</v>
      </c>
      <c r="TS4" s="181" t="str" cm="1">
        <f t="array" aca="1" ref="TS4" ca="1">INDIRECT("'（２）添削指導・面接指導等'!"&amp;TS8)</f>
        <v>×</v>
      </c>
      <c r="TT4" s="181" t="str" cm="1">
        <f t="array" aca="1" ref="TT4" ca="1">INDIRECT("'（２）添削指導・面接指導等'!"&amp;TT8)</f>
        <v>×</v>
      </c>
      <c r="TU4" s="181" t="str" cm="1">
        <f t="array" aca="1" ref="TU4" ca="1">INDIRECT("'（２）添削指導・面接指導等'!"&amp;TU8)</f>
        <v>×</v>
      </c>
      <c r="TV4" s="181" t="str" cm="1">
        <f t="array" aca="1" ref="TV4" ca="1">INDIRECT("'（２）添削指導・面接指導等'!"&amp;TV8)</f>
        <v>×</v>
      </c>
      <c r="TW4" s="181" t="str" cm="1">
        <f t="array" aca="1" ref="TW4" ca="1">INDIRECT("'（２）添削指導・面接指導等'!"&amp;TW8)</f>
        <v>×</v>
      </c>
      <c r="TX4" s="181" t="str" cm="1">
        <f t="array" aca="1" ref="TX4" ca="1">INDIRECT("'（２）添削指導・面接指導等'!"&amp;TX8)</f>
        <v>×</v>
      </c>
      <c r="TY4" s="181" t="str" cm="1">
        <f t="array" aca="1" ref="TY4" ca="1">INDIRECT("'（２）添削指導・面接指導等'!"&amp;TY8)</f>
        <v>×</v>
      </c>
      <c r="TZ4" s="181" t="str" cm="1">
        <f t="array" aca="1" ref="TZ4" ca="1">INDIRECT("'（２）添削指導・面接指導等'!"&amp;TZ8)</f>
        <v>○</v>
      </c>
      <c r="UA4" s="181" t="str" cm="1">
        <f t="array" aca="1" ref="UA4" ca="1">INDIRECT("'（２）添削指導・面接指導等'!"&amp;UA8)</f>
        <v>○</v>
      </c>
      <c r="UB4" s="181" t="str" cm="1">
        <f t="array" aca="1" ref="UB4" ca="1">INDIRECT("'（２）添削指導・面接指導等'!"&amp;UB8)</f>
        <v>×</v>
      </c>
      <c r="UC4" s="181" t="str" cm="1">
        <f t="array" aca="1" ref="UC4" ca="1">INDIRECT("'（２）添削指導・面接指導等'!"&amp;UC8)</f>
        <v>×</v>
      </c>
      <c r="UD4" s="181" t="str" cm="1">
        <f t="array" aca="1" ref="UD4" ca="1">INDIRECT("'（２）添削指導・面接指導等'!"&amp;UD8)</f>
        <v>×</v>
      </c>
      <c r="UE4" s="181" t="str" cm="1">
        <f t="array" aca="1" ref="UE4" ca="1">INDIRECT("'（２）添削指導・面接指導等'!"&amp;UE8)</f>
        <v>○</v>
      </c>
      <c r="UF4" s="181" t="str" cm="1">
        <f t="array" aca="1" ref="UF4" ca="1">INDIRECT("'（２）添削指導・面接指導等'!"&amp;UF8)</f>
        <v>○○高校講座</v>
      </c>
      <c r="UG4" s="181" t="str" cm="1">
        <f t="array" aca="1" ref="UG4" ca="1">INDIRECT("'（２）添削指導・面接指導等'!"&amp;UG8)</f>
        <v>×</v>
      </c>
      <c r="UH4" s="181" t="str" cm="1">
        <f t="array" aca="1" ref="UH4" ca="1">INDIRECT("'（２）添削指導・面接指導等'!"&amp;UH8)</f>
        <v>×</v>
      </c>
      <c r="UI4" s="181" t="str" cm="1">
        <f t="array" aca="1" ref="UI4" ca="1">INDIRECT("'（２）添削指導・面接指導等'!"&amp;UI8)</f>
        <v>×</v>
      </c>
      <c r="UJ4" s="181" t="str" cm="1">
        <f t="array" aca="1" ref="UJ4" ca="1">INDIRECT("'（２）添削指導・面接指導等'!"&amp;UJ8)</f>
        <v>×</v>
      </c>
      <c r="UK4" s="181" t="str" cm="1">
        <f t="array" aca="1" ref="UK4" ca="1">INDIRECT("'（２）添削指導・面接指導等'!"&amp;UK8)</f>
        <v>×</v>
      </c>
      <c r="UL4" s="181" t="str" cm="1">
        <f t="array" aca="1" ref="UL4" ca="1">INDIRECT("'（２）添削指導・面接指導等'!"&amp;UL8)</f>
        <v>×</v>
      </c>
      <c r="UM4" s="181" t="str" cm="1">
        <f t="array" aca="1" ref="UM4" ca="1">INDIRECT("'（２）添削指導・面接指導等'!"&amp;UM8)</f>
        <v>×</v>
      </c>
      <c r="UN4" s="181" t="str" cm="1">
        <f t="array" aca="1" ref="UN4" ca="1">INDIRECT("'（２）添削指導・面接指導等'!"&amp;UN8)</f>
        <v>×</v>
      </c>
      <c r="UO4" s="181" cm="1">
        <f t="array" aca="1" ref="UO4" ca="1">INDIRECT("'（２）添削指導・面接指導等'!"&amp;UO8)</f>
        <v>0</v>
      </c>
      <c r="UP4" s="181" t="str" cm="1">
        <f t="array" aca="1" ref="UP4" ca="1">INDIRECT("'（２）添削指導・面接指導等'!"&amp;UP8)</f>
        <v>×</v>
      </c>
      <c r="UQ4" s="181" cm="1">
        <f t="array" aca="1" ref="UQ4" ca="1">INDIRECT("'（２）添削指導・面接指導等'!"&amp;UQ8)</f>
        <v>2</v>
      </c>
      <c r="UR4" s="181" cm="1">
        <f t="array" aca="1" ref="UR4" ca="1">INDIRECT("'（２）添削指導・面接指導等'!"&amp;UR8)</f>
        <v>3</v>
      </c>
      <c r="US4" s="181" t="str" cm="1">
        <f t="array" aca="1" ref="US4" ca="1">INDIRECT("'（２）添削指導・面接指導等'!"&amp;US8)</f>
        <v xml:space="preserve">10～19問 </v>
      </c>
      <c r="UT4" s="181" t="str" cm="1">
        <f t="array" aca="1" ref="UT4" ca="1">INDIRECT("'（２）添削指導・面接指導等'!"&amp;UT8)</f>
        <v xml:space="preserve">１～４問 </v>
      </c>
      <c r="UU4" s="181" t="str" cm="1">
        <f t="array" aca="1" ref="UU4" ca="1">INDIRECT("'（２）添削指導・面接指導等'!"&amp;UU8)</f>
        <v>自校制作課題（紙媒体での回答）</v>
      </c>
      <c r="UV4" s="181" cm="1">
        <f t="array" aca="1" ref="UV4" ca="1">INDIRECT("'（２）添削指導・面接指導等'!"&amp;UV8)</f>
        <v>4</v>
      </c>
      <c r="UW4" s="181" t="str" cm="1">
        <f t="array" aca="1" ref="UW4" ca="1">INDIRECT("'（２）添削指導・面接指導等'!"&amp;UW8)</f>
        <v>×</v>
      </c>
      <c r="UX4" s="181" t="str" cm="1">
        <f t="array" aca="1" ref="UX4" ca="1">INDIRECT("'（２）添削指導・面接指導等'!"&amp;UX8)</f>
        <v>×</v>
      </c>
      <c r="UY4" s="181" t="str" cm="1">
        <f t="array" aca="1" ref="UY4" ca="1">INDIRECT("'（２）添削指導・面接指導等'!"&amp;UY8)</f>
        <v>×</v>
      </c>
      <c r="UZ4" s="181" t="str" cm="1">
        <f t="array" aca="1" ref="UZ4" ca="1">INDIRECT("'（２）添削指導・面接指導等'!"&amp;UZ8)</f>
        <v>×</v>
      </c>
      <c r="VA4" s="181" t="str" cm="1">
        <f t="array" aca="1" ref="VA4" ca="1">INDIRECT("'（２）添削指導・面接指導等'!"&amp;VA8)</f>
        <v>×</v>
      </c>
      <c r="VB4" s="181" t="str" cm="1">
        <f t="array" aca="1" ref="VB4" ca="1">INDIRECT("'（２）添削指導・面接指導等'!"&amp;VB8)</f>
        <v>×</v>
      </c>
      <c r="VC4" s="181" t="str" cm="1">
        <f t="array" aca="1" ref="VC4" ca="1">INDIRECT("'（２）添削指導・面接指導等'!"&amp;VC8)</f>
        <v>×</v>
      </c>
      <c r="VD4" s="181" t="str" cm="1">
        <f t="array" aca="1" ref="VD4" ca="1">INDIRECT("'（２）添削指導・面接指導等'!"&amp;VD8)</f>
        <v>×</v>
      </c>
      <c r="VE4" s="181" t="str" cm="1">
        <f t="array" aca="1" ref="VE4" ca="1">INDIRECT("'（２）添削指導・面接指導等'!"&amp;VE8)</f>
        <v>×</v>
      </c>
      <c r="VF4" s="181" t="str" cm="1">
        <f t="array" aca="1" ref="VF4" ca="1">INDIRECT("'（２）添削指導・面接指導等'!"&amp;VF8)</f>
        <v>×</v>
      </c>
      <c r="VG4" s="181" t="str" cm="1">
        <f t="array" aca="1" ref="VG4" ca="1">INDIRECT("'（２）添削指導・面接指導等'!"&amp;VG8)</f>
        <v>×</v>
      </c>
      <c r="VH4" s="181" t="str" cm="1">
        <f t="array" aca="1" ref="VH4" ca="1">INDIRECT("'（２）添削指導・面接指導等'!"&amp;VH8)</f>
        <v>○</v>
      </c>
      <c r="VI4" s="181" t="str" cm="1">
        <f t="array" aca="1" ref="VI4" ca="1">INDIRECT("'（２）添削指導・面接指導等'!"&amp;VI8)</f>
        <v>○</v>
      </c>
      <c r="VJ4" s="181" t="str" cm="1">
        <f t="array" aca="1" ref="VJ4" ca="1">INDIRECT("'（２）添削指導・面接指導等'!"&amp;VJ8)</f>
        <v>×</v>
      </c>
      <c r="VK4" s="181" t="str" cm="1">
        <f t="array" aca="1" ref="VK4" ca="1">INDIRECT("'（２）添削指導・面接指導等'!"&amp;VK8)</f>
        <v>×</v>
      </c>
      <c r="VL4" s="181" t="str" cm="1">
        <f t="array" aca="1" ref="VL4" ca="1">INDIRECT("'（２）添削指導・面接指導等'!"&amp;VL8)</f>
        <v>×</v>
      </c>
      <c r="VM4" s="181" t="str" cm="1">
        <f t="array" aca="1" ref="VM4" ca="1">INDIRECT("'（２）添削指導・面接指導等'!"&amp;VM8)</f>
        <v>○</v>
      </c>
      <c r="VN4" s="181" t="str" cm="1">
        <f t="array" aca="1" ref="VN4" ca="1">INDIRECT("'（２）添削指導・面接指導等'!"&amp;VN8)</f>
        <v>○○高校講座</v>
      </c>
      <c r="VO4" s="181" t="str" cm="1">
        <f t="array" aca="1" ref="VO4" ca="1">INDIRECT("'（２）添削指導・面接指導等'!"&amp;VO8)</f>
        <v>×</v>
      </c>
      <c r="VP4" s="181" t="str" cm="1">
        <f t="array" aca="1" ref="VP4" ca="1">INDIRECT("'（２）添削指導・面接指導等'!"&amp;VP8)</f>
        <v>×</v>
      </c>
      <c r="VQ4" s="181" t="str" cm="1">
        <f t="array" aca="1" ref="VQ4" ca="1">INDIRECT("'（２）添削指導・面接指導等'!"&amp;VQ8)</f>
        <v>×</v>
      </c>
      <c r="VR4" s="181" t="str" cm="1">
        <f t="array" aca="1" ref="VR4" ca="1">INDIRECT("'（２）添削指導・面接指導等'!"&amp;VR8)</f>
        <v>×</v>
      </c>
      <c r="VS4" s="181" t="str" cm="1">
        <f t="array" aca="1" ref="VS4" ca="1">INDIRECT("'（２）添削指導・面接指導等'!"&amp;VS8)</f>
        <v>×</v>
      </c>
      <c r="VT4" s="181" t="str" cm="1">
        <f t="array" aca="1" ref="VT4" ca="1">INDIRECT("'（２）添削指導・面接指導等'!"&amp;VT8)</f>
        <v>×</v>
      </c>
      <c r="VU4" s="181" t="str" cm="1">
        <f t="array" aca="1" ref="VU4" ca="1">INDIRECT("'（２）添削指導・面接指導等'!"&amp;VU8)</f>
        <v>×</v>
      </c>
      <c r="VV4" s="181" t="str" cm="1">
        <f t="array" aca="1" ref="VV4" ca="1">INDIRECT("'（２）添削指導・面接指導等'!"&amp;VV8)</f>
        <v>×</v>
      </c>
      <c r="VW4" s="181" cm="1">
        <f t="array" aca="1" ref="VW4" ca="1">INDIRECT("'（２）添削指導・面接指導等'!"&amp;VW8)</f>
        <v>0</v>
      </c>
      <c r="VX4" s="181" t="str" cm="1">
        <f t="array" aca="1" ref="VX4" ca="1">INDIRECT("'（２）添削指導・面接指導等'!"&amp;VX8)</f>
        <v>×</v>
      </c>
      <c r="VY4" s="181" cm="1">
        <f t="array" aca="1" ref="VY4" ca="1">INDIRECT("'（２）添削指導・面接指導等'!"&amp;VY8)</f>
        <v>2</v>
      </c>
      <c r="VZ4" s="181" cm="1">
        <f t="array" aca="1" ref="VZ4" ca="1">INDIRECT("'（２）添削指導・面接指導等'!"&amp;VZ8)</f>
        <v>3</v>
      </c>
      <c r="WA4" s="181" t="str" cm="1">
        <f t="array" aca="1" ref="WA4" ca="1">INDIRECT("'（２）添削指導・面接指導等'!"&amp;WA8)</f>
        <v xml:space="preserve">10～19問 </v>
      </c>
      <c r="WB4" s="181" t="str" cm="1">
        <f t="array" aca="1" ref="WB4" ca="1">INDIRECT("'（２）添削指導・面接指導等'!"&amp;WB8)</f>
        <v xml:space="preserve">１～４問 </v>
      </c>
      <c r="WC4" s="181" t="str" cm="1">
        <f t="array" aca="1" ref="WC4" ca="1">INDIRECT("'（２）添削指導・面接指導等'!"&amp;WC8)</f>
        <v>自校制作課題（紙媒体での回答）</v>
      </c>
      <c r="WD4" s="181" cm="1">
        <f t="array" aca="1" ref="WD4" ca="1">INDIRECT("'（２）添削指導・面接指導等'!"&amp;WD8)</f>
        <v>4</v>
      </c>
      <c r="WE4" s="181" t="str" cm="1">
        <f t="array" aca="1" ref="WE4" ca="1">INDIRECT("'（２）添削指導・面接指導等'!"&amp;WE8)</f>
        <v>×</v>
      </c>
      <c r="WF4" s="181" t="str" cm="1">
        <f t="array" aca="1" ref="WF4" ca="1">INDIRECT("'（２）添削指導・面接指導等'!"&amp;WF8)</f>
        <v>×</v>
      </c>
      <c r="WG4" s="181" t="str" cm="1">
        <f t="array" aca="1" ref="WG4" ca="1">INDIRECT("'（２）添削指導・面接指導等'!"&amp;WG8)</f>
        <v>×</v>
      </c>
      <c r="WH4" s="181" t="str" cm="1">
        <f t="array" aca="1" ref="WH4" ca="1">INDIRECT("'（２）添削指導・面接指導等'!"&amp;WH8)</f>
        <v>×</v>
      </c>
      <c r="WI4" s="181" t="str" cm="1">
        <f t="array" aca="1" ref="WI4" ca="1">INDIRECT("'（２）添削指導・面接指導等'!"&amp;WI8)</f>
        <v>×</v>
      </c>
      <c r="WJ4" s="181" t="str" cm="1">
        <f t="array" aca="1" ref="WJ4" ca="1">INDIRECT("'（２）添削指導・面接指導等'!"&amp;WJ8)</f>
        <v>×</v>
      </c>
      <c r="WK4" s="181" t="str" cm="1">
        <f t="array" aca="1" ref="WK4" ca="1">INDIRECT("'（２）添削指導・面接指導等'!"&amp;WK8)</f>
        <v>×</v>
      </c>
      <c r="WL4" s="181" t="str" cm="1">
        <f t="array" aca="1" ref="WL4" ca="1">INDIRECT("'（２）添削指導・面接指導等'!"&amp;WL8)</f>
        <v>×</v>
      </c>
      <c r="WM4" s="181" t="str" cm="1">
        <f t="array" aca="1" ref="WM4" ca="1">INDIRECT("'（２）添削指導・面接指導等'!"&amp;WM8)</f>
        <v>×</v>
      </c>
      <c r="WN4" s="181" t="str" cm="1">
        <f t="array" aca="1" ref="WN4" ca="1">INDIRECT("'（２）添削指導・面接指導等'!"&amp;WN8)</f>
        <v>×</v>
      </c>
      <c r="WO4" s="181" t="str" cm="1">
        <f t="array" aca="1" ref="WO4" ca="1">INDIRECT("'（２）添削指導・面接指導等'!"&amp;WO8)</f>
        <v>×</v>
      </c>
      <c r="WP4" s="181" t="str" cm="1">
        <f t="array" aca="1" ref="WP4" ca="1">INDIRECT("'（２）添削指導・面接指導等'!"&amp;WP8)</f>
        <v>○</v>
      </c>
      <c r="WQ4" s="181" t="str" cm="1">
        <f t="array" aca="1" ref="WQ4" ca="1">INDIRECT("'（２）添削指導・面接指導等'!"&amp;WQ8)</f>
        <v>○</v>
      </c>
      <c r="WR4" s="181" t="str" cm="1">
        <f t="array" aca="1" ref="WR4" ca="1">INDIRECT("'（２）添削指導・面接指導等'!"&amp;WR8)</f>
        <v>×</v>
      </c>
      <c r="WS4" s="181" t="str" cm="1">
        <f t="array" aca="1" ref="WS4" ca="1">INDIRECT("'（２）添削指導・面接指導等'!"&amp;WS8)</f>
        <v>×</v>
      </c>
      <c r="WT4" s="181" t="str" cm="1">
        <f t="array" aca="1" ref="WT4" ca="1">INDIRECT("'（２）添削指導・面接指導等'!"&amp;WT8)</f>
        <v>×</v>
      </c>
      <c r="WU4" s="181" t="str" cm="1">
        <f t="array" aca="1" ref="WU4" ca="1">INDIRECT("'（２）添削指導・面接指導等'!"&amp;WU8)</f>
        <v>○</v>
      </c>
      <c r="WV4" s="181" t="str" cm="1">
        <f t="array" aca="1" ref="WV4" ca="1">INDIRECT("'（２）添削指導・面接指導等'!"&amp;WV8)</f>
        <v>○○高校講座</v>
      </c>
      <c r="WW4" s="181" t="str" cm="1">
        <f t="array" aca="1" ref="WW4" ca="1">INDIRECT("'（２）添削指導・面接指導等'!"&amp;WW8)</f>
        <v>×</v>
      </c>
      <c r="WX4" s="181" t="str" cm="1">
        <f t="array" aca="1" ref="WX4" ca="1">INDIRECT("'（２）添削指導・面接指導等'!"&amp;WX8)</f>
        <v>×</v>
      </c>
      <c r="WY4" s="181" t="str" cm="1">
        <f t="array" aca="1" ref="WY4" ca="1">INDIRECT("'（２）添削指導・面接指導等'!"&amp;WY8)</f>
        <v>×</v>
      </c>
      <c r="WZ4" s="181" t="str" cm="1">
        <f t="array" aca="1" ref="WZ4" ca="1">INDIRECT("'（２）添削指導・面接指導等'!"&amp;WZ8)</f>
        <v>×</v>
      </c>
      <c r="XA4" s="181" t="str" cm="1">
        <f t="array" aca="1" ref="XA4" ca="1">INDIRECT("'（２）添削指導・面接指導等'!"&amp;XA8)</f>
        <v>×</v>
      </c>
      <c r="XB4" s="181" t="str" cm="1">
        <f t="array" aca="1" ref="XB4" ca="1">INDIRECT("'（２）添削指導・面接指導等'!"&amp;XB8)</f>
        <v>×</v>
      </c>
      <c r="XC4" s="181" t="str" cm="1">
        <f t="array" aca="1" ref="XC4" ca="1">INDIRECT("'（２）添削指導・面接指導等'!"&amp;XC8)</f>
        <v>×</v>
      </c>
      <c r="XD4" s="181" t="str" cm="1">
        <f t="array" aca="1" ref="XD4" ca="1">INDIRECT("'（２）添削指導・面接指導等'!"&amp;XD8)</f>
        <v>×</v>
      </c>
      <c r="XE4" s="181" cm="1">
        <f t="array" aca="1" ref="XE4" ca="1">INDIRECT("'（２）添削指導・面接指導等'!"&amp;XE8)</f>
        <v>0</v>
      </c>
      <c r="XF4" s="181" t="str" cm="1">
        <f t="array" aca="1" ref="XF4" ca="1">INDIRECT("'（２）添削指導・面接指導等'!"&amp;XF8)</f>
        <v>×</v>
      </c>
      <c r="XG4" s="181" cm="1">
        <f t="array" aca="1" ref="XG4" ca="1">INDIRECT("'（２）添削指導・面接指導等'!"&amp;XG8)</f>
        <v>2</v>
      </c>
      <c r="XH4" s="181" cm="1">
        <f t="array" aca="1" ref="XH4" ca="1">INDIRECT("'（２）添削指導・面接指導等'!"&amp;XH8)</f>
        <v>3</v>
      </c>
      <c r="XI4" s="181" t="str" cm="1">
        <f t="array" aca="1" ref="XI4" ca="1">INDIRECT("'（２）添削指導・面接指導等'!"&amp;XI8)</f>
        <v xml:space="preserve">10～19問 </v>
      </c>
      <c r="XJ4" s="181" t="str" cm="1">
        <f t="array" aca="1" ref="XJ4" ca="1">INDIRECT("'（２）添削指導・面接指導等'!"&amp;XJ8)</f>
        <v xml:space="preserve">１～４問 </v>
      </c>
      <c r="XK4" s="181" t="str" cm="1">
        <f t="array" aca="1" ref="XK4" ca="1">INDIRECT("'（２）添削指導・面接指導等'!"&amp;XK8)</f>
        <v>自校制作課題（紙媒体での回答）</v>
      </c>
      <c r="XL4" s="181" cm="1">
        <f t="array" aca="1" ref="XL4" ca="1">INDIRECT("'（２）添削指導・面接指導等'!"&amp;XL8)</f>
        <v>4</v>
      </c>
      <c r="XM4" s="181" t="str" cm="1">
        <f t="array" aca="1" ref="XM4" ca="1">INDIRECT("'（２）添削指導・面接指導等'!"&amp;XM8)</f>
        <v>×</v>
      </c>
      <c r="XN4" s="181" t="str" cm="1">
        <f t="array" aca="1" ref="XN4" ca="1">INDIRECT("'（２）添削指導・面接指導等'!"&amp;XN8)</f>
        <v>×</v>
      </c>
      <c r="XO4" s="181" t="str" cm="1">
        <f t="array" aca="1" ref="XO4" ca="1">INDIRECT("'（２）添削指導・面接指導等'!"&amp;XO8)</f>
        <v>×</v>
      </c>
      <c r="XP4" s="181" t="str" cm="1">
        <f t="array" aca="1" ref="XP4" ca="1">INDIRECT("'（２）添削指導・面接指導等'!"&amp;XP8)</f>
        <v>×</v>
      </c>
      <c r="XQ4" s="181" t="str" cm="1">
        <f t="array" aca="1" ref="XQ4" ca="1">INDIRECT("'（２）添削指導・面接指導等'!"&amp;XQ8)</f>
        <v>×</v>
      </c>
      <c r="XR4" s="181" t="str" cm="1">
        <f t="array" aca="1" ref="XR4" ca="1">INDIRECT("'（２）添削指導・面接指導等'!"&amp;XR8)</f>
        <v>×</v>
      </c>
      <c r="XS4" s="181" t="str" cm="1">
        <f t="array" aca="1" ref="XS4" ca="1">INDIRECT("'（２）添削指導・面接指導等'!"&amp;XS8)</f>
        <v>×</v>
      </c>
      <c r="XT4" s="181" t="str" cm="1">
        <f t="array" aca="1" ref="XT4" ca="1">INDIRECT("'（２）添削指導・面接指導等'!"&amp;XT8)</f>
        <v>×</v>
      </c>
      <c r="XU4" s="181" t="str" cm="1">
        <f t="array" aca="1" ref="XU4" ca="1">INDIRECT("'（２）添削指導・面接指導等'!"&amp;XU8)</f>
        <v>×</v>
      </c>
      <c r="XV4" s="181" t="str" cm="1">
        <f t="array" aca="1" ref="XV4" ca="1">INDIRECT("'（２）添削指導・面接指導等'!"&amp;XV8)</f>
        <v>×</v>
      </c>
      <c r="XW4" s="181" t="str" cm="1">
        <f t="array" aca="1" ref="XW4" ca="1">INDIRECT("'（２）添削指導・面接指導等'!"&amp;XW8)</f>
        <v>×</v>
      </c>
      <c r="XX4" s="181" t="str" cm="1">
        <f t="array" aca="1" ref="XX4" ca="1">INDIRECT("'（２）添削指導・面接指導等'!"&amp;XX8)</f>
        <v>○</v>
      </c>
      <c r="XY4" s="181" t="str" cm="1">
        <f t="array" aca="1" ref="XY4" ca="1">INDIRECT("'（２）添削指導・面接指導等'!"&amp;XY8)</f>
        <v>○</v>
      </c>
      <c r="XZ4" s="181" t="str" cm="1">
        <f t="array" aca="1" ref="XZ4" ca="1">INDIRECT("'（２）添削指導・面接指導等'!"&amp;XZ8)</f>
        <v>×</v>
      </c>
      <c r="YA4" s="181" t="str" cm="1">
        <f t="array" aca="1" ref="YA4" ca="1">INDIRECT("'（２）添削指導・面接指導等'!"&amp;YA8)</f>
        <v>×</v>
      </c>
      <c r="YB4" s="181" t="str" cm="1">
        <f t="array" aca="1" ref="YB4" ca="1">INDIRECT("'（２）添削指導・面接指導等'!"&amp;YB8)</f>
        <v>×</v>
      </c>
      <c r="YC4" s="181" t="str" cm="1">
        <f t="array" aca="1" ref="YC4" ca="1">INDIRECT("'（２）添削指導・面接指導等'!"&amp;YC8)</f>
        <v>○</v>
      </c>
      <c r="YD4" s="181" t="str" cm="1">
        <f t="array" aca="1" ref="YD4" ca="1">INDIRECT("'（２）添削指導・面接指導等'!"&amp;YD8)</f>
        <v>○○高校講座</v>
      </c>
      <c r="YE4" s="181" t="str" cm="1">
        <f t="array" aca="1" ref="YE4" ca="1">INDIRECT("'（２）添削指導・面接指導等'!"&amp;YE8)</f>
        <v>×</v>
      </c>
      <c r="YF4" s="181" t="str" cm="1">
        <f t="array" aca="1" ref="YF4" ca="1">INDIRECT("'（２）添削指導・面接指導等'!"&amp;YF8)</f>
        <v>×</v>
      </c>
      <c r="YG4" s="181" t="str" cm="1">
        <f t="array" aca="1" ref="YG4" ca="1">INDIRECT("'（２）添削指導・面接指導等'!"&amp;YG8)</f>
        <v>×</v>
      </c>
      <c r="YH4" s="181" t="str" cm="1">
        <f t="array" aca="1" ref="YH4" ca="1">INDIRECT("'（２）添削指導・面接指導等'!"&amp;YH8)</f>
        <v>×</v>
      </c>
      <c r="YI4" s="181" t="str" cm="1">
        <f t="array" aca="1" ref="YI4" ca="1">INDIRECT("'（２）添削指導・面接指導等'!"&amp;YI8)</f>
        <v>×</v>
      </c>
      <c r="YJ4" s="181" t="str" cm="1">
        <f t="array" aca="1" ref="YJ4" ca="1">INDIRECT("'（２）添削指導・面接指導等'!"&amp;YJ8)</f>
        <v>×</v>
      </c>
      <c r="YK4" s="181" t="str" cm="1">
        <f t="array" aca="1" ref="YK4" ca="1">INDIRECT("'（２）添削指導・面接指導等'!"&amp;YK8)</f>
        <v>×</v>
      </c>
      <c r="YL4" s="181" t="str" cm="1">
        <f t="array" aca="1" ref="YL4" ca="1">INDIRECT("'（２）添削指導・面接指導等'!"&amp;YL8)</f>
        <v>×</v>
      </c>
      <c r="YM4" s="181" cm="1">
        <f t="array" aca="1" ref="YM4" ca="1">INDIRECT("'（２）添削指導・面接指導等'!"&amp;YM8)</f>
        <v>0</v>
      </c>
      <c r="YN4" s="181" t="str" cm="1">
        <f t="array" aca="1" ref="YN4" ca="1">INDIRECT("'（２）添削指導・面接指導等'!"&amp;YN8)</f>
        <v>×</v>
      </c>
      <c r="YO4" s="181" cm="1">
        <f t="array" aca="1" ref="YO4" ca="1">INDIRECT("'（２）添削指導・面接指導等'!"&amp;YO8)</f>
        <v>2</v>
      </c>
      <c r="YP4" s="181" cm="1">
        <f t="array" aca="1" ref="YP4" ca="1">INDIRECT("'（２）添削指導・面接指導等'!"&amp;YP8)</f>
        <v>3</v>
      </c>
      <c r="YQ4" s="181" t="str" cm="1">
        <f t="array" aca="1" ref="YQ4" ca="1">INDIRECT("'（２）添削指導・面接指導等'!"&amp;YQ8)</f>
        <v xml:space="preserve">10～19問 </v>
      </c>
      <c r="YR4" s="181" t="str" cm="1">
        <f t="array" aca="1" ref="YR4" ca="1">INDIRECT("'（２）添削指導・面接指導等'!"&amp;YR8)</f>
        <v xml:space="preserve">１～４問 </v>
      </c>
      <c r="YS4" s="181" t="str" cm="1">
        <f t="array" aca="1" ref="YS4" ca="1">INDIRECT("'（２）添削指導・面接指導等'!"&amp;YS8)</f>
        <v>自校制作課題（紙媒体での回答）</v>
      </c>
      <c r="YT4" s="181" cm="1">
        <f t="array" aca="1" ref="YT4" ca="1">INDIRECT("'（２）添削指導・面接指導等'!"&amp;YT8)</f>
        <v>4</v>
      </c>
      <c r="YU4" s="181" t="str" cm="1">
        <f t="array" aca="1" ref="YU4" ca="1">INDIRECT("'（２）添削指導・面接指導等'!"&amp;YU8)</f>
        <v>×</v>
      </c>
      <c r="YV4" s="181" t="str" cm="1">
        <f t="array" aca="1" ref="YV4" ca="1">INDIRECT("'（２）添削指導・面接指導等'!"&amp;YV8)</f>
        <v>×</v>
      </c>
      <c r="YW4" s="181" t="str" cm="1">
        <f t="array" aca="1" ref="YW4" ca="1">INDIRECT("'（２）添削指導・面接指導等'!"&amp;YW8)</f>
        <v>×</v>
      </c>
      <c r="YX4" s="181" t="str" cm="1">
        <f t="array" aca="1" ref="YX4" ca="1">INDIRECT("'（２）添削指導・面接指導等'!"&amp;YX8)</f>
        <v>×</v>
      </c>
      <c r="YY4" s="181" t="str" cm="1">
        <f t="array" aca="1" ref="YY4" ca="1">INDIRECT("'（２）添削指導・面接指導等'!"&amp;YY8)</f>
        <v>×</v>
      </c>
      <c r="YZ4" s="181" t="str" cm="1">
        <f t="array" aca="1" ref="YZ4" ca="1">INDIRECT("'（２）添削指導・面接指導等'!"&amp;YZ8)</f>
        <v>×</v>
      </c>
      <c r="ZA4" s="181" t="str" cm="1">
        <f t="array" aca="1" ref="ZA4" ca="1">INDIRECT("'（２）添削指導・面接指導等'!"&amp;ZA8)</f>
        <v>×</v>
      </c>
      <c r="ZB4" s="181" t="str" cm="1">
        <f t="array" aca="1" ref="ZB4" ca="1">INDIRECT("'（２）添削指導・面接指導等'!"&amp;ZB8)</f>
        <v>×</v>
      </c>
      <c r="ZC4" s="181" t="str" cm="1">
        <f t="array" aca="1" ref="ZC4" ca="1">INDIRECT("'（２）添削指導・面接指導等'!"&amp;ZC8)</f>
        <v>×</v>
      </c>
      <c r="ZD4" s="181" t="str" cm="1">
        <f t="array" aca="1" ref="ZD4" ca="1">INDIRECT("'（２）添削指導・面接指導等'!"&amp;ZD8)</f>
        <v>×</v>
      </c>
      <c r="ZE4" s="181" t="str" cm="1">
        <f t="array" aca="1" ref="ZE4" ca="1">INDIRECT("'（２）添削指導・面接指導等'!"&amp;ZE8)</f>
        <v>×</v>
      </c>
      <c r="ZF4" s="181" t="str" cm="1">
        <f t="array" aca="1" ref="ZF4" ca="1">INDIRECT("'（２）添削指導・面接指導等'!"&amp;ZF8)</f>
        <v>○</v>
      </c>
      <c r="ZG4" s="181" t="str" cm="1">
        <f t="array" aca="1" ref="ZG4" ca="1">INDIRECT("'（２）添削指導・面接指導等'!"&amp;ZG8)</f>
        <v>○</v>
      </c>
      <c r="ZH4" s="181" t="str" cm="1">
        <f t="array" aca="1" ref="ZH4" ca="1">INDIRECT("'（２）添削指導・面接指導等'!"&amp;ZH8)</f>
        <v>×</v>
      </c>
      <c r="ZI4" s="181" t="str" cm="1">
        <f t="array" aca="1" ref="ZI4" ca="1">INDIRECT("'（２）添削指導・面接指導等'!"&amp;ZI8)</f>
        <v>×</v>
      </c>
      <c r="ZJ4" s="181" t="str" cm="1">
        <f t="array" aca="1" ref="ZJ4" ca="1">INDIRECT("'（２）添削指導・面接指導等'!"&amp;ZJ8)</f>
        <v>×</v>
      </c>
      <c r="ZK4" s="181" t="str" cm="1">
        <f t="array" aca="1" ref="ZK4" ca="1">INDIRECT("'（２）添削指導・面接指導等'!"&amp;ZK8)</f>
        <v>○</v>
      </c>
      <c r="ZL4" s="181" t="str" cm="1">
        <f t="array" aca="1" ref="ZL4" ca="1">INDIRECT("'（２）添削指導・面接指導等'!"&amp;ZL8)</f>
        <v>○○高校講座</v>
      </c>
      <c r="ZM4" s="181" t="str" cm="1">
        <f t="array" aca="1" ref="ZM4" ca="1">INDIRECT("'（２）添削指導・面接指導等'!"&amp;ZM8)</f>
        <v>×</v>
      </c>
      <c r="ZN4" s="181" t="str" cm="1">
        <f t="array" aca="1" ref="ZN4" ca="1">INDIRECT("'（２）添削指導・面接指導等'!"&amp;ZN8)</f>
        <v>×</v>
      </c>
      <c r="ZO4" s="181" t="str" cm="1">
        <f t="array" aca="1" ref="ZO4" ca="1">INDIRECT("'（２）添削指導・面接指導等'!"&amp;ZO8)</f>
        <v>×</v>
      </c>
      <c r="ZP4" s="181" t="str" cm="1">
        <f t="array" aca="1" ref="ZP4" ca="1">INDIRECT("'（２）添削指導・面接指導等'!"&amp;ZP8)</f>
        <v>×</v>
      </c>
      <c r="ZQ4" s="181" t="str" cm="1">
        <f t="array" aca="1" ref="ZQ4" ca="1">INDIRECT("'（２）添削指導・面接指導等'!"&amp;ZQ8)</f>
        <v>×</v>
      </c>
      <c r="ZR4" s="181" t="str" cm="1">
        <f t="array" aca="1" ref="ZR4" ca="1">INDIRECT("'（２）添削指導・面接指導等'!"&amp;ZR8)</f>
        <v>×</v>
      </c>
      <c r="ZS4" s="181" t="str" cm="1">
        <f t="array" aca="1" ref="ZS4" ca="1">INDIRECT("'（２）添削指導・面接指導等'!"&amp;ZS8)</f>
        <v>×</v>
      </c>
      <c r="ZT4" s="181" t="str" cm="1">
        <f t="array" aca="1" ref="ZT4" ca="1">INDIRECT("'（２）添削指導・面接指導等'!"&amp;ZT8)</f>
        <v>×</v>
      </c>
      <c r="ZU4" s="181" cm="1">
        <f t="array" aca="1" ref="ZU4" ca="1">INDIRECT("'（２）添削指導・面接指導等'!"&amp;ZU8)</f>
        <v>0</v>
      </c>
      <c r="ZV4" s="181" t="str" cm="1">
        <f t="array" aca="1" ref="ZV4" ca="1">INDIRECT("'（２）添削指導・面接指導等'!"&amp;ZV8)</f>
        <v>×</v>
      </c>
      <c r="ZW4" s="181" cm="1">
        <f t="array" aca="1" ref="ZW4" ca="1">INDIRECT("'（２）添削指導・面接指導等'!"&amp;ZW8)</f>
        <v>3</v>
      </c>
      <c r="ZX4" s="181" cm="1">
        <f t="array" aca="1" ref="ZX4" ca="1">INDIRECT("'（２）添削指導・面接指導等'!"&amp;ZX8)</f>
        <v>3</v>
      </c>
      <c r="ZY4" s="181" t="str" cm="1">
        <f t="array" aca="1" ref="ZY4" ca="1">INDIRECT("'（２）添削指導・面接指導等'!"&amp;ZY8)</f>
        <v xml:space="preserve">10～19問 </v>
      </c>
      <c r="ZZ4" s="181" t="str" cm="1">
        <f t="array" aca="1" ref="ZZ4" ca="1">INDIRECT("'（２）添削指導・面接指導等'!"&amp;ZZ8)</f>
        <v xml:space="preserve">１～４問 </v>
      </c>
      <c r="AAA4" s="181" t="str" cm="1">
        <f t="array" aca="1" ref="AAA4" ca="1">INDIRECT("'（２）添削指導・面接指導等'!"&amp;AAA8)</f>
        <v>自校制作課題（紙媒体での回答）</v>
      </c>
      <c r="AAB4" s="181" cm="1">
        <f t="array" aca="1" ref="AAB4" ca="1">INDIRECT("'（２）添削指導・面接指導等'!"&amp;AAB8)</f>
        <v>4</v>
      </c>
      <c r="AAC4" s="181" t="str" cm="1">
        <f t="array" aca="1" ref="AAC4" ca="1">INDIRECT("'（２）添削指導・面接指導等'!"&amp;AAC8)</f>
        <v>×</v>
      </c>
      <c r="AAD4" s="181" t="str" cm="1">
        <f t="array" aca="1" ref="AAD4" ca="1">INDIRECT("'（２）添削指導・面接指導等'!"&amp;AAD8)</f>
        <v>×</v>
      </c>
      <c r="AAE4" s="181" t="str" cm="1">
        <f t="array" aca="1" ref="AAE4" ca="1">INDIRECT("'（２）添削指導・面接指導等'!"&amp;AAE8)</f>
        <v>×</v>
      </c>
      <c r="AAF4" s="181" t="str" cm="1">
        <f t="array" aca="1" ref="AAF4" ca="1">INDIRECT("'（２）添削指導・面接指導等'!"&amp;AAF8)</f>
        <v>×</v>
      </c>
      <c r="AAG4" s="181" t="str" cm="1">
        <f t="array" aca="1" ref="AAG4" ca="1">INDIRECT("'（２）添削指導・面接指導等'!"&amp;AAG8)</f>
        <v>×</v>
      </c>
      <c r="AAH4" s="181" t="str" cm="1">
        <f t="array" aca="1" ref="AAH4" ca="1">INDIRECT("'（２）添削指導・面接指導等'!"&amp;AAH8)</f>
        <v>×</v>
      </c>
      <c r="AAI4" s="181" t="str" cm="1">
        <f t="array" aca="1" ref="AAI4" ca="1">INDIRECT("'（２）添削指導・面接指導等'!"&amp;AAI8)</f>
        <v>×</v>
      </c>
      <c r="AAJ4" s="181" t="str" cm="1">
        <f t="array" aca="1" ref="AAJ4" ca="1">INDIRECT("'（２）添削指導・面接指導等'!"&amp;AAJ8)</f>
        <v>×</v>
      </c>
      <c r="AAK4" s="181" t="str" cm="1">
        <f t="array" aca="1" ref="AAK4" ca="1">INDIRECT("'（２）添削指導・面接指導等'!"&amp;AAK8)</f>
        <v>×</v>
      </c>
      <c r="AAL4" s="181" t="str" cm="1">
        <f t="array" aca="1" ref="AAL4" ca="1">INDIRECT("'（２）添削指導・面接指導等'!"&amp;AAL8)</f>
        <v>×</v>
      </c>
      <c r="AAM4" s="181" t="str" cm="1">
        <f t="array" aca="1" ref="AAM4" ca="1">INDIRECT("'（２）添削指導・面接指導等'!"&amp;AAM8)</f>
        <v>×</v>
      </c>
      <c r="AAN4" s="181" t="str" cm="1">
        <f t="array" aca="1" ref="AAN4" ca="1">INDIRECT("'（２）添削指導・面接指導等'!"&amp;AAN8)</f>
        <v>○</v>
      </c>
      <c r="AAO4" s="181" t="str" cm="1">
        <f t="array" aca="1" ref="AAO4" ca="1">INDIRECT("'（２）添削指導・面接指導等'!"&amp;AAO8)</f>
        <v>○</v>
      </c>
      <c r="AAP4" s="181" t="str" cm="1">
        <f t="array" aca="1" ref="AAP4" ca="1">INDIRECT("'（２）添削指導・面接指導等'!"&amp;AAP8)</f>
        <v>×</v>
      </c>
      <c r="AAQ4" s="181" t="str" cm="1">
        <f t="array" aca="1" ref="AAQ4" ca="1">INDIRECT("'（２）添削指導・面接指導等'!"&amp;AAQ8)</f>
        <v>×</v>
      </c>
      <c r="AAR4" s="181" t="str" cm="1">
        <f t="array" aca="1" ref="AAR4" ca="1">INDIRECT("'（２）添削指導・面接指導等'!"&amp;AAR8)</f>
        <v>×</v>
      </c>
      <c r="AAS4" s="181" t="str" cm="1">
        <f t="array" aca="1" ref="AAS4" ca="1">INDIRECT("'（２）添削指導・面接指導等'!"&amp;AAS8)</f>
        <v>○</v>
      </c>
      <c r="AAT4" s="181" t="str" cm="1">
        <f t="array" aca="1" ref="AAT4" ca="1">INDIRECT("'（２）添削指導・面接指導等'!"&amp;AAT8)</f>
        <v>○○高校講座</v>
      </c>
      <c r="AAU4" s="181" t="str" cm="1">
        <f t="array" aca="1" ref="AAU4" ca="1">INDIRECT("'（２）添削指導・面接指導等'!"&amp;AAU8)</f>
        <v>×</v>
      </c>
      <c r="AAV4" s="181" t="str" cm="1">
        <f t="array" aca="1" ref="AAV4" ca="1">INDIRECT("'（２）添削指導・面接指導等'!"&amp;AAV8)</f>
        <v>×</v>
      </c>
      <c r="AAW4" s="181" t="str" cm="1">
        <f t="array" aca="1" ref="AAW4" ca="1">INDIRECT("'（２）添削指導・面接指導等'!"&amp;AAW8)</f>
        <v>×</v>
      </c>
      <c r="AAX4" s="181" t="str" cm="1">
        <f t="array" aca="1" ref="AAX4" ca="1">INDIRECT("'（２）添削指導・面接指導等'!"&amp;AAX8)</f>
        <v>×</v>
      </c>
      <c r="AAY4" s="181" t="str" cm="1">
        <f t="array" aca="1" ref="AAY4" ca="1">INDIRECT("'（２）添削指導・面接指導等'!"&amp;AAY8)</f>
        <v>×</v>
      </c>
      <c r="AAZ4" s="181" t="str" cm="1">
        <f t="array" aca="1" ref="AAZ4" ca="1">INDIRECT("'（２）添削指導・面接指導等'!"&amp;AAZ8)</f>
        <v>×</v>
      </c>
      <c r="ABA4" s="181" t="str" cm="1">
        <f t="array" aca="1" ref="ABA4" ca="1">INDIRECT("'（２）添削指導・面接指導等'!"&amp;ABA8)</f>
        <v>×</v>
      </c>
      <c r="ABB4" s="181" t="str" cm="1">
        <f t="array" aca="1" ref="ABB4" ca="1">INDIRECT("'（２）添削指導・面接指導等'!"&amp;ABB8)</f>
        <v>○</v>
      </c>
      <c r="ABC4" s="181" t="str" cm="1">
        <f t="array" aca="1" ref="ABC4" ca="1">INDIRECT("'（２）添削指導・面接指導等'!"&amp;ABC8)</f>
        <v xml:space="preserve">1ー２割 </v>
      </c>
      <c r="ABD4" s="181" t="str" cm="1">
        <f t="array" aca="1" ref="ABD4" ca="1">INDIRECT("'（２）添削指導・面接指導等'!"&amp;ABD8)</f>
        <v>○</v>
      </c>
      <c r="ABE4" s="181" cm="1">
        <f t="array" aca="1" ref="ABE4" ca="1">INDIRECT("'（２）添削指導・面接指導等'!"&amp;ABE8)</f>
        <v>2</v>
      </c>
      <c r="ABF4" s="181" cm="1">
        <f t="array" aca="1" ref="ABF4" ca="1">INDIRECT("'（２）添削指導・面接指導等'!"&amp;ABF8)</f>
        <v>3</v>
      </c>
      <c r="ABG4" s="181" t="str" cm="1">
        <f t="array" aca="1" ref="ABG4" ca="1">INDIRECT("'（２）添削指導・面接指導等'!"&amp;ABG8)</f>
        <v xml:space="preserve">10～19問 </v>
      </c>
      <c r="ABH4" s="181" t="str" cm="1">
        <f t="array" aca="1" ref="ABH4" ca="1">INDIRECT("'（２）添削指導・面接指導等'!"&amp;ABH8)</f>
        <v xml:space="preserve">１～４問 </v>
      </c>
      <c r="ABI4" s="181" t="str" cm="1">
        <f t="array" aca="1" ref="ABI4" ca="1">INDIRECT("'（２）添削指導・面接指導等'!"&amp;ABI8)</f>
        <v>自校制作課題（紙媒体での回答）</v>
      </c>
      <c r="ABJ4" s="181" cm="1">
        <f t="array" aca="1" ref="ABJ4" ca="1">INDIRECT("'（２）添削指導・面接指導等'!"&amp;ABJ8)</f>
        <v>8</v>
      </c>
      <c r="ABK4" s="181" t="str" cm="1">
        <f t="array" aca="1" ref="ABK4" ca="1">INDIRECT("'（２）添削指導・面接指導等'!"&amp;ABK8)</f>
        <v>×</v>
      </c>
      <c r="ABL4" s="181" t="str" cm="1">
        <f t="array" aca="1" ref="ABL4" ca="1">INDIRECT("'（２）添削指導・面接指導等'!"&amp;ABL8)</f>
        <v>×</v>
      </c>
      <c r="ABM4" s="181" t="str" cm="1">
        <f t="array" aca="1" ref="ABM4" ca="1">INDIRECT("'（２）添削指導・面接指導等'!"&amp;ABM8)</f>
        <v>×</v>
      </c>
      <c r="ABN4" s="181" t="str" cm="1">
        <f t="array" aca="1" ref="ABN4" ca="1">INDIRECT("'（２）添削指導・面接指導等'!"&amp;ABN8)</f>
        <v>×</v>
      </c>
      <c r="ABO4" s="181" t="str" cm="1">
        <f t="array" aca="1" ref="ABO4" ca="1">INDIRECT("'（２）添削指導・面接指導等'!"&amp;ABO8)</f>
        <v>×</v>
      </c>
      <c r="ABP4" s="181" t="str" cm="1">
        <f t="array" aca="1" ref="ABP4" ca="1">INDIRECT("'（２）添削指導・面接指導等'!"&amp;ABP8)</f>
        <v>×</v>
      </c>
      <c r="ABQ4" s="181" t="str" cm="1">
        <f t="array" aca="1" ref="ABQ4" ca="1">INDIRECT("'（２）添削指導・面接指導等'!"&amp;ABQ8)</f>
        <v>×</v>
      </c>
      <c r="ABR4" s="181" t="str" cm="1">
        <f t="array" aca="1" ref="ABR4" ca="1">INDIRECT("'（２）添削指導・面接指導等'!"&amp;ABR8)</f>
        <v>×</v>
      </c>
      <c r="ABS4" s="181" t="str" cm="1">
        <f t="array" aca="1" ref="ABS4" ca="1">INDIRECT("'（２）添削指導・面接指導等'!"&amp;ABS8)</f>
        <v>×</v>
      </c>
      <c r="ABT4" s="181" t="str" cm="1">
        <f t="array" aca="1" ref="ABT4" ca="1">INDIRECT("'（２）添削指導・面接指導等'!"&amp;ABT8)</f>
        <v>×</v>
      </c>
      <c r="ABU4" s="181" t="str" cm="1">
        <f t="array" aca="1" ref="ABU4" ca="1">INDIRECT("'（２）添削指導・面接指導等'!"&amp;ABU8)</f>
        <v>×</v>
      </c>
      <c r="ABV4" s="181" t="str" cm="1">
        <f t="array" aca="1" ref="ABV4" ca="1">INDIRECT("'（２）添削指導・面接指導等'!"&amp;ABV8)</f>
        <v>○</v>
      </c>
      <c r="ABW4" s="181" t="str" cm="1">
        <f t="array" aca="1" ref="ABW4" ca="1">INDIRECT("'（２）添削指導・面接指導等'!"&amp;ABW8)</f>
        <v>○</v>
      </c>
      <c r="ABX4" s="181" t="str" cm="1">
        <f t="array" aca="1" ref="ABX4" ca="1">INDIRECT("'（２）添削指導・面接指導等'!"&amp;ABX8)</f>
        <v>×</v>
      </c>
      <c r="ABY4" s="181" t="str" cm="1">
        <f t="array" aca="1" ref="ABY4" ca="1">INDIRECT("'（２）添削指導・面接指導等'!"&amp;ABY8)</f>
        <v>×</v>
      </c>
      <c r="ABZ4" s="181" t="str" cm="1">
        <f t="array" aca="1" ref="ABZ4" ca="1">INDIRECT("'（２）添削指導・面接指導等'!"&amp;ABZ8)</f>
        <v>×</v>
      </c>
      <c r="ACA4" s="181" t="str" cm="1">
        <f t="array" aca="1" ref="ACA4" ca="1">INDIRECT("'（２）添削指導・面接指導等'!"&amp;ACA8)</f>
        <v>○</v>
      </c>
      <c r="ACB4" s="181" t="str" cm="1">
        <f t="array" aca="1" ref="ACB4" ca="1">INDIRECT("'（２）添削指導・面接指導等'!"&amp;ACB8)</f>
        <v>○○高校講座</v>
      </c>
      <c r="ACC4" s="181" t="str" cm="1">
        <f t="array" aca="1" ref="ACC4" ca="1">INDIRECT("'（２）添削指導・面接指導等'!"&amp;ACC8)</f>
        <v>×</v>
      </c>
      <c r="ACD4" s="181" t="str" cm="1">
        <f t="array" aca="1" ref="ACD4" ca="1">INDIRECT("'（２）添削指導・面接指導等'!"&amp;ACD8)</f>
        <v>×</v>
      </c>
      <c r="ACE4" s="181" t="str" cm="1">
        <f t="array" aca="1" ref="ACE4" ca="1">INDIRECT("'（２）添削指導・面接指導等'!"&amp;ACE8)</f>
        <v>×</v>
      </c>
      <c r="ACF4" s="181" t="str" cm="1">
        <f t="array" aca="1" ref="ACF4" ca="1">INDIRECT("'（２）添削指導・面接指導等'!"&amp;ACF8)</f>
        <v>×</v>
      </c>
      <c r="ACG4" s="181" t="str" cm="1">
        <f t="array" aca="1" ref="ACG4" ca="1">INDIRECT("'（２）添削指導・面接指導等'!"&amp;ACG8)</f>
        <v>×</v>
      </c>
      <c r="ACH4" s="181" t="str" cm="1">
        <f t="array" aca="1" ref="ACH4" ca="1">INDIRECT("'（２）添削指導・面接指導等'!"&amp;ACH8)</f>
        <v>×</v>
      </c>
      <c r="ACI4" s="181" t="str" cm="1">
        <f t="array" aca="1" ref="ACI4" ca="1">INDIRECT("'（２）添削指導・面接指導等'!"&amp;ACI8)</f>
        <v>×</v>
      </c>
      <c r="ACJ4" s="181" t="str" cm="1">
        <f t="array" aca="1" ref="ACJ4" ca="1">INDIRECT("'（２）添削指導・面接指導等'!"&amp;ACJ8)</f>
        <v>×</v>
      </c>
      <c r="ACK4" s="181" cm="1">
        <f t="array" aca="1" ref="ACK4" ca="1">INDIRECT("'（２）添削指導・面接指導等'!"&amp;ACK8)</f>
        <v>0</v>
      </c>
      <c r="ACL4" s="181" t="str" cm="1">
        <f t="array" aca="1" ref="ACL4" ca="1">INDIRECT("'（２）添削指導・面接指導等'!"&amp;ACL8)</f>
        <v>×</v>
      </c>
      <c r="ACM4" s="181" cm="1">
        <f t="array" aca="1" ref="ACM4" ca="1">INDIRECT("'（２）添削指導・面接指導等'!"&amp;ACM8)</f>
        <v>4</v>
      </c>
      <c r="ACN4" s="181" cm="1">
        <f t="array" aca="1" ref="ACN4" ca="1">INDIRECT("'（２）添削指導・面接指導等'!"&amp;ACN8)</f>
        <v>3</v>
      </c>
      <c r="ACO4" s="181" t="str" cm="1">
        <f t="array" aca="1" ref="ACO4" ca="1">INDIRECT("'（２）添削指導・面接指導等'!"&amp;ACO8)</f>
        <v xml:space="preserve">10～19問 </v>
      </c>
      <c r="ACP4" s="181" t="str" cm="1">
        <f t="array" aca="1" ref="ACP4" ca="1">INDIRECT("'（２）添削指導・面接指導等'!"&amp;ACP8)</f>
        <v xml:space="preserve">１～４問 </v>
      </c>
      <c r="ACQ4" s="181" t="str" cm="1">
        <f t="array" aca="1" ref="ACQ4" ca="1">INDIRECT("'（２）添削指導・面接指導等'!"&amp;ACQ8)</f>
        <v>自校制作課題（紙媒体での回答）</v>
      </c>
      <c r="ACR4" s="181" cm="1">
        <f t="array" aca="1" ref="ACR4" ca="1">INDIRECT("'（２）添削指導・面接指導等'!"&amp;ACR8)</f>
        <v>8</v>
      </c>
      <c r="ACS4" s="181" t="str" cm="1">
        <f t="array" aca="1" ref="ACS4" ca="1">INDIRECT("'（２）添削指導・面接指導等'!"&amp;ACS8)</f>
        <v>×</v>
      </c>
      <c r="ACT4" s="181" t="str" cm="1">
        <f t="array" aca="1" ref="ACT4" ca="1">INDIRECT("'（２）添削指導・面接指導等'!"&amp;ACT8)</f>
        <v>×</v>
      </c>
      <c r="ACU4" s="181" t="str" cm="1">
        <f t="array" aca="1" ref="ACU4" ca="1">INDIRECT("'（２）添削指導・面接指導等'!"&amp;ACU8)</f>
        <v>×</v>
      </c>
      <c r="ACV4" s="181" t="str" cm="1">
        <f t="array" aca="1" ref="ACV4" ca="1">INDIRECT("'（２）添削指導・面接指導等'!"&amp;ACV8)</f>
        <v>×</v>
      </c>
      <c r="ACW4" s="181" t="str" cm="1">
        <f t="array" aca="1" ref="ACW4" ca="1">INDIRECT("'（２）添削指導・面接指導等'!"&amp;ACW8)</f>
        <v>×</v>
      </c>
      <c r="ACX4" s="181" t="str" cm="1">
        <f t="array" aca="1" ref="ACX4" ca="1">INDIRECT("'（２）添削指導・面接指導等'!"&amp;ACX8)</f>
        <v>×</v>
      </c>
      <c r="ACY4" s="181" t="str" cm="1">
        <f t="array" aca="1" ref="ACY4" ca="1">INDIRECT("'（２）添削指導・面接指導等'!"&amp;ACY8)</f>
        <v>×</v>
      </c>
      <c r="ACZ4" s="181" t="str" cm="1">
        <f t="array" aca="1" ref="ACZ4" ca="1">INDIRECT("'（２）添削指導・面接指導等'!"&amp;ACZ8)</f>
        <v>×</v>
      </c>
      <c r="ADA4" s="181" t="str" cm="1">
        <f t="array" aca="1" ref="ADA4" ca="1">INDIRECT("'（２）添削指導・面接指導等'!"&amp;ADA8)</f>
        <v>×</v>
      </c>
      <c r="ADB4" s="181" t="str" cm="1">
        <f t="array" aca="1" ref="ADB4" ca="1">INDIRECT("'（２）添削指導・面接指導等'!"&amp;ADB8)</f>
        <v>×</v>
      </c>
      <c r="ADC4" s="181" t="str" cm="1">
        <f t="array" aca="1" ref="ADC4" ca="1">INDIRECT("'（２）添削指導・面接指導等'!"&amp;ADC8)</f>
        <v>×</v>
      </c>
      <c r="ADD4" s="181" t="str" cm="1">
        <f t="array" aca="1" ref="ADD4" ca="1">INDIRECT("'（２）添削指導・面接指導等'!"&amp;ADD8)</f>
        <v>○</v>
      </c>
      <c r="ADE4" s="181" t="str" cm="1">
        <f t="array" aca="1" ref="ADE4" ca="1">INDIRECT("'（２）添削指導・面接指導等'!"&amp;ADE8)</f>
        <v>○</v>
      </c>
      <c r="ADF4" s="181" t="str" cm="1">
        <f t="array" aca="1" ref="ADF4" ca="1">INDIRECT("'（２）添削指導・面接指導等'!"&amp;ADF8)</f>
        <v>×</v>
      </c>
      <c r="ADG4" s="181" t="str" cm="1">
        <f t="array" aca="1" ref="ADG4" ca="1">INDIRECT("'（２）添削指導・面接指導等'!"&amp;ADG8)</f>
        <v>×</v>
      </c>
      <c r="ADH4" s="181" t="str" cm="1">
        <f t="array" aca="1" ref="ADH4" ca="1">INDIRECT("'（２）添削指導・面接指導等'!"&amp;ADH8)</f>
        <v>×</v>
      </c>
      <c r="ADI4" s="181" t="str" cm="1">
        <f t="array" aca="1" ref="ADI4" ca="1">INDIRECT("'（２）添削指導・面接指導等'!"&amp;ADI8)</f>
        <v>○</v>
      </c>
      <c r="ADJ4" s="181" t="str" cm="1">
        <f t="array" aca="1" ref="ADJ4" ca="1">INDIRECT("'（２）添削指導・面接指導等'!"&amp;ADJ8)</f>
        <v>○○高校講座</v>
      </c>
      <c r="ADK4" s="181" t="str" cm="1">
        <f t="array" aca="1" ref="ADK4" ca="1">INDIRECT("'（２）添削指導・面接指導等'!"&amp;ADK8)</f>
        <v>×</v>
      </c>
      <c r="ADL4" s="181" t="str" cm="1">
        <f t="array" aca="1" ref="ADL4" ca="1">INDIRECT("'（２）添削指導・面接指導等'!"&amp;ADL8)</f>
        <v>×</v>
      </c>
      <c r="ADM4" s="181" t="str" cm="1">
        <f t="array" aca="1" ref="ADM4" ca="1">INDIRECT("'（２）添削指導・面接指導等'!"&amp;ADM8)</f>
        <v>×</v>
      </c>
      <c r="ADN4" s="181" t="str" cm="1">
        <f t="array" aca="1" ref="ADN4" ca="1">INDIRECT("'（２）添削指導・面接指導等'!"&amp;ADN8)</f>
        <v>×</v>
      </c>
      <c r="ADO4" s="181" t="str" cm="1">
        <f t="array" aca="1" ref="ADO4" ca="1">INDIRECT("'（２）添削指導・面接指導等'!"&amp;ADO8)</f>
        <v>×</v>
      </c>
      <c r="ADP4" s="181" t="str" cm="1">
        <f t="array" aca="1" ref="ADP4" ca="1">INDIRECT("'（２）添削指導・面接指導等'!"&amp;ADP8)</f>
        <v>×</v>
      </c>
      <c r="ADQ4" s="181" t="str" cm="1">
        <f t="array" aca="1" ref="ADQ4" ca="1">INDIRECT("'（２）添削指導・面接指導等'!"&amp;ADQ8)</f>
        <v>×</v>
      </c>
      <c r="ADR4" s="181" t="str" cm="1">
        <f t="array" aca="1" ref="ADR4" ca="1">INDIRECT("'（２）添削指導・面接指導等'!"&amp;ADR8)</f>
        <v>×</v>
      </c>
      <c r="ADS4" s="181" cm="1">
        <f t="array" aca="1" ref="ADS4" ca="1">INDIRECT("'（２）添削指導・面接指導等'!"&amp;ADS8)</f>
        <v>0</v>
      </c>
      <c r="ADT4" s="181" t="str" cm="1">
        <f t="array" aca="1" ref="ADT4" ca="1">INDIRECT("'（２）添削指導・面接指導等'!"&amp;ADT8)</f>
        <v>×</v>
      </c>
      <c r="ADU4" s="181" cm="1">
        <f t="array" aca="1" ref="ADU4" ca="1">INDIRECT("'（２）添削指導・面接指導等'!"&amp;ADU8)</f>
        <v>2</v>
      </c>
      <c r="ADV4" s="181" cm="1">
        <f t="array" aca="1" ref="ADV4" ca="1">INDIRECT("'（２）添削指導・面接指導等'!"&amp;ADV8)</f>
        <v>3</v>
      </c>
      <c r="ADW4" s="181" t="str" cm="1">
        <f t="array" aca="1" ref="ADW4" ca="1">INDIRECT("'（２）添削指導・面接指導等'!"&amp;ADW8)</f>
        <v xml:space="preserve">10～19問 </v>
      </c>
      <c r="ADX4" s="181" t="str" cm="1">
        <f t="array" aca="1" ref="ADX4" ca="1">INDIRECT("'（２）添削指導・面接指導等'!"&amp;ADX8)</f>
        <v xml:space="preserve">１～４問 </v>
      </c>
      <c r="ADY4" s="181" t="str" cm="1">
        <f t="array" aca="1" ref="ADY4" ca="1">INDIRECT("'（２）添削指導・面接指導等'!"&amp;ADY8)</f>
        <v>自校制作課題（紙媒体での回答）</v>
      </c>
      <c r="ADZ4" s="181" cm="1">
        <f t="array" aca="1" ref="ADZ4" ca="1">INDIRECT("'（２）添削指導・面接指導等'!"&amp;ADZ8)</f>
        <v>8</v>
      </c>
      <c r="AEA4" s="181" t="str" cm="1">
        <f t="array" aca="1" ref="AEA4" ca="1">INDIRECT("'（２）添削指導・面接指導等'!"&amp;AEA8)</f>
        <v>×</v>
      </c>
      <c r="AEB4" s="181" t="str" cm="1">
        <f t="array" aca="1" ref="AEB4" ca="1">INDIRECT("'（２）添削指導・面接指導等'!"&amp;AEB8)</f>
        <v>×</v>
      </c>
      <c r="AEC4" s="181" t="str" cm="1">
        <f t="array" aca="1" ref="AEC4" ca="1">INDIRECT("'（２）添削指導・面接指導等'!"&amp;AEC8)</f>
        <v>×</v>
      </c>
      <c r="AED4" s="181" t="str" cm="1">
        <f t="array" aca="1" ref="AED4" ca="1">INDIRECT("'（２）添削指導・面接指導等'!"&amp;AED8)</f>
        <v>×</v>
      </c>
      <c r="AEE4" s="181" t="str" cm="1">
        <f t="array" aca="1" ref="AEE4" ca="1">INDIRECT("'（２）添削指導・面接指導等'!"&amp;AEE8)</f>
        <v>×</v>
      </c>
      <c r="AEF4" s="181" t="str" cm="1">
        <f t="array" aca="1" ref="AEF4" ca="1">INDIRECT("'（２）添削指導・面接指導等'!"&amp;AEF8)</f>
        <v>×</v>
      </c>
      <c r="AEG4" s="181" t="str" cm="1">
        <f t="array" aca="1" ref="AEG4" ca="1">INDIRECT("'（２）添削指導・面接指導等'!"&amp;AEG8)</f>
        <v>×</v>
      </c>
      <c r="AEH4" s="181" t="str" cm="1">
        <f t="array" aca="1" ref="AEH4" ca="1">INDIRECT("'（２）添削指導・面接指導等'!"&amp;AEH8)</f>
        <v>×</v>
      </c>
      <c r="AEI4" s="181" t="str" cm="1">
        <f t="array" aca="1" ref="AEI4" ca="1">INDIRECT("'（２）添削指導・面接指導等'!"&amp;AEI8)</f>
        <v>×</v>
      </c>
      <c r="AEJ4" s="181" t="str" cm="1">
        <f t="array" aca="1" ref="AEJ4" ca="1">INDIRECT("'（２）添削指導・面接指導等'!"&amp;AEJ8)</f>
        <v>×</v>
      </c>
      <c r="AEK4" s="181" t="str" cm="1">
        <f t="array" aca="1" ref="AEK4" ca="1">INDIRECT("'（２）添削指導・面接指導等'!"&amp;AEK8)</f>
        <v>×</v>
      </c>
      <c r="AEL4" s="181" t="str" cm="1">
        <f t="array" aca="1" ref="AEL4" ca="1">INDIRECT("'（２）添削指導・面接指導等'!"&amp;AEL8)</f>
        <v>○</v>
      </c>
      <c r="AEM4" s="181" t="str" cm="1">
        <f t="array" aca="1" ref="AEM4" ca="1">INDIRECT("'（２）添削指導・面接指導等'!"&amp;AEM8)</f>
        <v>○</v>
      </c>
      <c r="AEN4" s="181" t="str" cm="1">
        <f t="array" aca="1" ref="AEN4" ca="1">INDIRECT("'（２）添削指導・面接指導等'!"&amp;AEN8)</f>
        <v>×</v>
      </c>
      <c r="AEO4" s="181" t="str" cm="1">
        <f t="array" aca="1" ref="AEO4" ca="1">INDIRECT("'（２）添削指導・面接指導等'!"&amp;AEO8)</f>
        <v>×</v>
      </c>
      <c r="AEP4" s="181" t="str" cm="1">
        <f t="array" aca="1" ref="AEP4" ca="1">INDIRECT("'（２）添削指導・面接指導等'!"&amp;AEP8)</f>
        <v>×</v>
      </c>
      <c r="AEQ4" s="181" t="str" cm="1">
        <f t="array" aca="1" ref="AEQ4" ca="1">INDIRECT("'（２）添削指導・面接指導等'!"&amp;AEQ8)</f>
        <v>○</v>
      </c>
      <c r="AER4" s="181" t="str" cm="1">
        <f t="array" aca="1" ref="AER4" ca="1">INDIRECT("'（２）添削指導・面接指導等'!"&amp;AER8)</f>
        <v>○○高校講座</v>
      </c>
      <c r="AES4" s="181" t="str" cm="1">
        <f t="array" aca="1" ref="AES4" ca="1">INDIRECT("'（２）添削指導・面接指導等'!"&amp;AES8)</f>
        <v>×</v>
      </c>
      <c r="AET4" s="181" t="str" cm="1">
        <f t="array" aca="1" ref="AET4" ca="1">INDIRECT("'（２）添削指導・面接指導等'!"&amp;AET8)</f>
        <v>×</v>
      </c>
      <c r="AEU4" s="181" t="str" cm="1">
        <f t="array" aca="1" ref="AEU4" ca="1">INDIRECT("'（２）添削指導・面接指導等'!"&amp;AEU8)</f>
        <v>×</v>
      </c>
      <c r="AEV4" s="181" t="str" cm="1">
        <f t="array" aca="1" ref="AEV4" ca="1">INDIRECT("'（２）添削指導・面接指導等'!"&amp;AEV8)</f>
        <v>×</v>
      </c>
      <c r="AEW4" s="181" t="str" cm="1">
        <f t="array" aca="1" ref="AEW4" ca="1">INDIRECT("'（２）添削指導・面接指導等'!"&amp;AEW8)</f>
        <v>×</v>
      </c>
      <c r="AEX4" s="181" t="str" cm="1">
        <f t="array" aca="1" ref="AEX4" ca="1">INDIRECT("'（２）添削指導・面接指導等'!"&amp;AEX8)</f>
        <v>×</v>
      </c>
      <c r="AEY4" s="181" t="str" cm="1">
        <f t="array" aca="1" ref="AEY4" ca="1">INDIRECT("'（２）添削指導・面接指導等'!"&amp;AEY8)</f>
        <v>×</v>
      </c>
      <c r="AEZ4" s="181" t="str" cm="1">
        <f t="array" aca="1" ref="AEZ4" ca="1">INDIRECT("'（２）添削指導・面接指導等'!"&amp;AEZ8)</f>
        <v>×</v>
      </c>
      <c r="AFA4" s="181" cm="1">
        <f t="array" aca="1" ref="AFA4" ca="1">INDIRECT("'（２）添削指導・面接指導等'!"&amp;AFA8)</f>
        <v>0</v>
      </c>
      <c r="AFB4" s="181" t="str" cm="1">
        <f t="array" aca="1" ref="AFB4" ca="1">INDIRECT("'（２）添削指導・面接指導等'!"&amp;AFB8)</f>
        <v>×</v>
      </c>
      <c r="AFC4" s="181" cm="1">
        <f t="array" aca="1" ref="AFC4" ca="1">INDIRECT("'（２）添削指導・面接指導等'!"&amp;AFC8)</f>
        <v>6</v>
      </c>
      <c r="AFD4" s="181" cm="1">
        <f t="array" aca="1" ref="AFD4" ca="1">INDIRECT("'（２）添削指導・面接指導等'!"&amp;AFD8)</f>
        <v>1</v>
      </c>
      <c r="AFE4" s="181" t="str" cm="1">
        <f t="array" aca="1" ref="AFE4" ca="1">INDIRECT("'（２）添削指導・面接指導等'!"&amp;AFE8)</f>
        <v xml:space="preserve">10～19問 </v>
      </c>
      <c r="AFF4" s="181" t="str" cm="1">
        <f t="array" aca="1" ref="AFF4" ca="1">INDIRECT("'（２）添削指導・面接指導等'!"&amp;AFF8)</f>
        <v xml:space="preserve">１～４問 </v>
      </c>
      <c r="AFG4" s="181" t="str" cm="1">
        <f t="array" aca="1" ref="AFG4" ca="1">INDIRECT("'（２）添削指導・面接指導等'!"&amp;AFG8)</f>
        <v>自校制作課題（紙媒体での回答）</v>
      </c>
      <c r="AFH4" s="181" cm="1">
        <f t="array" aca="1" ref="AFH4" ca="1">INDIRECT("'（２）添削指導・面接指導等'!"&amp;AFH8)</f>
        <v>1</v>
      </c>
      <c r="AFI4" s="181" t="str" cm="1">
        <f t="array" aca="1" ref="AFI4" ca="1">INDIRECT("'（２）添削指導・面接指導等'!"&amp;AFI8)</f>
        <v>×</v>
      </c>
      <c r="AFJ4" s="181" t="str" cm="1">
        <f t="array" aca="1" ref="AFJ4" ca="1">INDIRECT("'（２）添削指導・面接指導等'!"&amp;AFJ8)</f>
        <v>×</v>
      </c>
      <c r="AFK4" s="181" t="str" cm="1">
        <f t="array" aca="1" ref="AFK4" ca="1">INDIRECT("'（２）添削指導・面接指導等'!"&amp;AFK8)</f>
        <v>×</v>
      </c>
      <c r="AFL4" s="181" t="str" cm="1">
        <f t="array" aca="1" ref="AFL4" ca="1">INDIRECT("'（２）添削指導・面接指導等'!"&amp;AFL8)</f>
        <v>×</v>
      </c>
      <c r="AFM4" s="181" t="str" cm="1">
        <f t="array" aca="1" ref="AFM4" ca="1">INDIRECT("'（２）添削指導・面接指導等'!"&amp;AFM8)</f>
        <v>×</v>
      </c>
      <c r="AFN4" s="181" t="str" cm="1">
        <f t="array" aca="1" ref="AFN4" ca="1">INDIRECT("'（２）添削指導・面接指導等'!"&amp;AFN8)</f>
        <v>×</v>
      </c>
      <c r="AFO4" s="181" t="str" cm="1">
        <f t="array" aca="1" ref="AFO4" ca="1">INDIRECT("'（２）添削指導・面接指導等'!"&amp;AFO8)</f>
        <v>×</v>
      </c>
      <c r="AFP4" s="181" t="str" cm="1">
        <f t="array" aca="1" ref="AFP4" ca="1">INDIRECT("'（２）添削指導・面接指導等'!"&amp;AFP8)</f>
        <v>×</v>
      </c>
      <c r="AFQ4" s="181" t="str" cm="1">
        <f t="array" aca="1" ref="AFQ4" ca="1">INDIRECT("'（２）添削指導・面接指導等'!"&amp;AFQ8)</f>
        <v>×</v>
      </c>
      <c r="AFR4" s="181" t="str" cm="1">
        <f t="array" aca="1" ref="AFR4" ca="1">INDIRECT("'（２）添削指導・面接指導等'!"&amp;AFR8)</f>
        <v>×</v>
      </c>
      <c r="AFS4" s="181" t="str" cm="1">
        <f t="array" aca="1" ref="AFS4" ca="1">INDIRECT("'（２）添削指導・面接指導等'!"&amp;AFS8)</f>
        <v>×</v>
      </c>
      <c r="AFT4" s="181" t="str" cm="1">
        <f t="array" aca="1" ref="AFT4" ca="1">INDIRECT("'（２）添削指導・面接指導等'!"&amp;AFT8)</f>
        <v>×</v>
      </c>
      <c r="AFU4" s="181" t="str" cm="1">
        <f t="array" aca="1" ref="AFU4" ca="1">INDIRECT("'（２）添削指導・面接指導等'!"&amp;AFU8)</f>
        <v>×</v>
      </c>
      <c r="AFV4" s="181" t="str" cm="1">
        <f t="array" aca="1" ref="AFV4" ca="1">INDIRECT("'（２）添削指導・面接指導等'!"&amp;AFV8)</f>
        <v>×</v>
      </c>
      <c r="AFW4" s="181" cm="1">
        <f t="array" aca="1" ref="AFW4" ca="1">INDIRECT("'（２）添削指導・面接指導等'!"&amp;AFW8)</f>
        <v>0</v>
      </c>
      <c r="AFX4" s="181" t="str" cm="1">
        <f t="array" aca="1" ref="AFX4" ca="1">INDIRECT("'（２）添削指導・面接指導等'!"&amp;AFX8)</f>
        <v>×</v>
      </c>
      <c r="AFY4" s="181" t="str" cm="1">
        <f t="array" aca="1" ref="AFY4" ca="1">INDIRECT("'（２）添削指導・面接指導等'!"&amp;AFY8)</f>
        <v>×</v>
      </c>
      <c r="AFZ4" s="181" t="str" cm="1">
        <f t="array" aca="1" ref="AFZ4" ca="1">INDIRECT("'（２）添削指導・面接指導等'!"&amp;AFZ8)</f>
        <v>○</v>
      </c>
      <c r="AGA4" s="181" t="str" cm="1">
        <f t="array" aca="1" ref="AGA4" ca="1">INDIRECT("'（２）添削指導・面接指導等'!"&amp;AGA8)</f>
        <v>×</v>
      </c>
      <c r="AGB4" s="181" t="str" cm="1">
        <f t="array" aca="1" ref="AGB4" ca="1">INDIRECT("'（２）添削指導・面接指導等'!"&amp;AGB8)</f>
        <v>×</v>
      </c>
      <c r="AGC4" s="181" t="str" cm="1">
        <f t="array" aca="1" ref="AGC4" ca="1">INDIRECT("'（２）添削指導・面接指導等'!"&amp;AGC8)</f>
        <v>×</v>
      </c>
      <c r="AGD4" s="181" t="str" cm="1">
        <f t="array" aca="1" ref="AGD4" ca="1">INDIRECT("'（２）添削指導・面接指導等'!"&amp;AGD8)</f>
        <v>×</v>
      </c>
      <c r="AGE4" s="181" t="str" cm="1">
        <f t="array" aca="1" ref="AGE4" ca="1">INDIRECT("'（２）添削指導・面接指導等'!"&amp;AGE8)</f>
        <v>×</v>
      </c>
      <c r="AGF4" s="181" cm="1">
        <f t="array" aca="1" ref="AGF4" ca="1">INDIRECT("'（２）添削指導・面接指導等'!"&amp;AGF8)</f>
        <v>0</v>
      </c>
      <c r="AGG4" s="181" t="str" cm="1">
        <f t="array" aca="1" ref="AGG4" ca="1">INDIRECT("'（２）添削指導・面接指導等'!"&amp;AGG8)</f>
        <v>×</v>
      </c>
      <c r="AGH4" s="181" t="e" cm="1">
        <f t="array" aca="1" ref="AGH4" ca="1">INDIRECT("'（３）本校の基本情報・スクールポリシー・学校評価・情報公開'!"&amp;AGH8)</f>
        <v>#REF!</v>
      </c>
      <c r="AGI4" s="181" t="e" cm="1">
        <f t="array" aca="1" ref="AGI4" ca="1">INDIRECT("'（３）本校の基本情報・スクールポリシー・学校評価・情報公開'!"&amp;AGI8)</f>
        <v>#REF!</v>
      </c>
      <c r="AGJ4" s="181" t="e" cm="1">
        <f t="array" aca="1" ref="AGJ4" ca="1">INDIRECT("'（３）本校の基本情報・スクールポリシー・学校評価・情報公開'!"&amp;AGJ8)</f>
        <v>#REF!</v>
      </c>
      <c r="AGK4" s="181" t="e" cm="1">
        <f t="array" aca="1" ref="AGK4" ca="1">INDIRECT("'（３）本校の基本情報・スクールポリシー・学校評価・情報公開'!"&amp;AGK8)</f>
        <v>#REF!</v>
      </c>
      <c r="AGL4" s="181" t="e" cm="1">
        <f t="array" aca="1" ref="AGL4" ca="1">INDIRECT("'（３）本校の基本情報・スクールポリシー・学校評価・情報公開'!"&amp;AGL8)</f>
        <v>#REF!</v>
      </c>
      <c r="AGM4" s="181" t="e" cm="1">
        <f t="array" aca="1" ref="AGM4" ca="1">INDIRECT("'（３）本校の基本情報・スクールポリシー・学校評価・情報公開'!"&amp;AGM8)</f>
        <v>#REF!</v>
      </c>
      <c r="AGN4" s="181" t="e" cm="1">
        <f t="array" aca="1" ref="AGN4" ca="1">INDIRECT("'（３）本校の基本情報・スクールポリシー・学校評価・情報公開'!"&amp;AGN8)</f>
        <v>#REF!</v>
      </c>
      <c r="AGO4" s="181" t="e" cm="1">
        <f t="array" aca="1" ref="AGO4" ca="1">INDIRECT("'（３）本校の基本情報・スクールポリシー・学校評価・情報公開'!"&amp;AGO8)</f>
        <v>#REF!</v>
      </c>
      <c r="AGP4" s="181" t="e" cm="1">
        <f t="array" aca="1" ref="AGP4" ca="1">INDIRECT("'（３）本校の基本情報・スクールポリシー・学校評価・情報公開'!"&amp;AGP8)</f>
        <v>#REF!</v>
      </c>
      <c r="AGQ4" s="181" t="e" cm="1">
        <f t="array" aca="1" ref="AGQ4" ca="1">INDIRECT("'（３）本校の基本情報・スクールポリシー・学校評価・情報公開'!"&amp;AGQ8)</f>
        <v>#REF!</v>
      </c>
      <c r="AGR4" s="181" t="e" cm="1">
        <f t="array" aca="1" ref="AGR4" ca="1">INDIRECT("'（３）本校の基本情報・スクールポリシー・学校評価・情報公開'!"&amp;AGR8)</f>
        <v>#REF!</v>
      </c>
      <c r="AGS4" s="181" t="e" cm="1">
        <f t="array" aca="1" ref="AGS4" ca="1">INDIRECT("'（３）本校の基本情報・スクールポリシー・学校評価・情報公開'!"&amp;AGS8)</f>
        <v>#REF!</v>
      </c>
      <c r="AGT4" s="181" t="e" cm="1">
        <f t="array" aca="1" ref="AGT4" ca="1">INDIRECT("'（３）本校の基本情報・スクールポリシー・学校評価・情報公開'!"&amp;AGT8)</f>
        <v>#REF!</v>
      </c>
      <c r="AGU4" s="181" t="e" cm="1">
        <f t="array" aca="1" ref="AGU4" ca="1">INDIRECT("'（３）本校の基本情報・スクールポリシー・学校評価・情報公開'!"&amp;AGU8)</f>
        <v>#REF!</v>
      </c>
      <c r="AGV4" s="181" t="e" cm="1">
        <f t="array" aca="1" ref="AGV4" ca="1">INDIRECT("'（３）本校の基本情報・スクールポリシー・学校評価・情報公開'!"&amp;AGV8)</f>
        <v>#REF!</v>
      </c>
      <c r="AGW4" s="181" t="e" cm="1">
        <f t="array" aca="1" ref="AGW4" ca="1">INDIRECT("'（３）本校の基本情報・スクールポリシー・学校評価・情報公開'!"&amp;AGW8)</f>
        <v>#REF!</v>
      </c>
      <c r="AGX4" s="181" t="e" cm="1">
        <f t="array" aca="1" ref="AGX4" ca="1">INDIRECT("'（３）本校の基本情報・スクールポリシー・学校評価・情報公開'!"&amp;AGX8)</f>
        <v>#REF!</v>
      </c>
      <c r="AGY4" s="181" t="e" cm="1">
        <f t="array" aca="1" ref="AGY4" ca="1">INDIRECT("'（３）本校の基本情報・スクールポリシー・学校評価・情報公開'!"&amp;AGY8)</f>
        <v>#REF!</v>
      </c>
      <c r="AGZ4" s="181" t="e" cm="1">
        <f t="array" aca="1" ref="AGZ4" ca="1">INDIRECT("'（３）本校の基本情報・スクールポリシー・学校評価・情報公開'!"&amp;AGZ8)</f>
        <v>#REF!</v>
      </c>
      <c r="AHA4" s="181" t="e" cm="1">
        <f t="array" aca="1" ref="AHA4" ca="1">INDIRECT("'（３）本校の基本情報・スクールポリシー・学校評価・情報公開'!"&amp;AHA8)</f>
        <v>#REF!</v>
      </c>
      <c r="AHB4" s="181" t="e" cm="1">
        <f t="array" aca="1" ref="AHB4" ca="1">INDIRECT("'（３）本校の基本情報・スクールポリシー・学校評価・情報公開'!"&amp;AHB8)</f>
        <v>#REF!</v>
      </c>
      <c r="AHC4" s="181" t="e" cm="1">
        <f t="array" aca="1" ref="AHC4" ca="1">INDIRECT("'（３）本校の基本情報・スクールポリシー・学校評価・情報公開'!"&amp;AHC8)</f>
        <v>#REF!</v>
      </c>
      <c r="AHD4" s="181" t="e" cm="1">
        <f t="array" aca="1" ref="AHD4" ca="1">INDIRECT("'（３）本校の基本情報・スクールポリシー・学校評価・情報公開'!"&amp;AHD8)</f>
        <v>#REF!</v>
      </c>
      <c r="AHE4" s="181" t="e" cm="1">
        <f t="array" aca="1" ref="AHE4" ca="1">INDIRECT("'（３）本校の基本情報・スクールポリシー・学校評価・情報公開'!"&amp;AHE8)</f>
        <v>#REF!</v>
      </c>
      <c r="AHF4" s="181" t="e" cm="1">
        <f t="array" aca="1" ref="AHF4" ca="1">INDIRECT("'（３）本校の基本情報・スクールポリシー・学校評価・情報公開'!"&amp;AHF8)</f>
        <v>#REF!</v>
      </c>
      <c r="AHG4" s="181" t="e" cm="1">
        <f t="array" aca="1" ref="AHG4" ca="1">INDIRECT("'（３）本校の基本情報・スクールポリシー・学校評価・情報公開'!"&amp;AHG8)</f>
        <v>#REF!</v>
      </c>
      <c r="AHH4" s="181" t="e" cm="1">
        <f t="array" aca="1" ref="AHH4" ca="1">INDIRECT("'（３）本校の基本情報・スクールポリシー・学校評価・情報公開'!"&amp;AHH8)</f>
        <v>#REF!</v>
      </c>
      <c r="AHI4" s="181" t="e" cm="1">
        <f t="array" aca="1" ref="AHI4" ca="1">INDIRECT("'（３）本校の基本情報・スクールポリシー・学校評価・情報公開'!"&amp;AHI8)</f>
        <v>#REF!</v>
      </c>
      <c r="AHJ4" s="181" t="e" cm="1">
        <f t="array" aca="1" ref="AHJ4" ca="1">INDIRECT("'（３）本校の基本情報・スクールポリシー・学校評価・情報公開'!"&amp;AHJ8)</f>
        <v>#REF!</v>
      </c>
      <c r="AHK4" s="181" t="e" cm="1">
        <f t="array" aca="1" ref="AHK4" ca="1">INDIRECT("'（３）本校の基本情報・スクールポリシー・学校評価・情報公開'!"&amp;AHK8)</f>
        <v>#REF!</v>
      </c>
      <c r="AHL4" s="181" t="e" cm="1">
        <f t="array" aca="1" ref="AHL4" ca="1">INDIRECT("'（３）本校の基本情報・スクールポリシー・学校評価・情報公開'!"&amp;AHL8)</f>
        <v>#REF!</v>
      </c>
      <c r="AHM4" s="181" t="e" cm="1">
        <f t="array" aca="1" ref="AHM4" ca="1">INDIRECT("'（３）本校の基本情報・スクールポリシー・学校評価・情報公開'!"&amp;AHM8)</f>
        <v>#REF!</v>
      </c>
      <c r="AHN4" s="181" t="e" cm="1">
        <f t="array" aca="1" ref="AHN4" ca="1">INDIRECT("'（３）本校の基本情報・スクールポリシー・学校評価・情報公開'!"&amp;AHN8)</f>
        <v>#REF!</v>
      </c>
      <c r="AHO4" s="181" t="e" cm="1">
        <f t="array" aca="1" ref="AHO4" ca="1">INDIRECT("'（３）本校の基本情報・スクールポリシー・学校評価・情報公開'!"&amp;AHO8)</f>
        <v>#REF!</v>
      </c>
      <c r="AHP4" s="181" t="e" cm="1">
        <f t="array" aca="1" ref="AHP4" ca="1">INDIRECT("'（３）本校の基本情報・スクールポリシー・学校評価・情報公開'!"&amp;AHP8)</f>
        <v>#REF!</v>
      </c>
      <c r="AHQ4" s="181" t="e" cm="1">
        <f t="array" aca="1" ref="AHQ4" ca="1">INDIRECT("'（３）本校の基本情報・スクールポリシー・学校評価・情報公開'!"&amp;AHQ8)</f>
        <v>#REF!</v>
      </c>
      <c r="AHR4" s="181" t="e" cm="1">
        <f t="array" aca="1" ref="AHR4" ca="1">INDIRECT("'（３）本校の基本情報・スクールポリシー・学校評価・情報公開'!"&amp;AHR8)</f>
        <v>#REF!</v>
      </c>
      <c r="AHS4" s="181" t="e" cm="1">
        <f t="array" aca="1" ref="AHS4" ca="1">INDIRECT("'（３）本校の基本情報・スクールポリシー・学校評価・情報公開'!"&amp;AHS8)</f>
        <v>#REF!</v>
      </c>
      <c r="AHT4" s="181" t="e" cm="1">
        <f t="array" aca="1" ref="AHT4" ca="1">INDIRECT("'（３）本校の基本情報・スクールポリシー・学校評価・情報公開'!"&amp;AHT8)</f>
        <v>#REF!</v>
      </c>
      <c r="AHU4" s="181" t="e" cm="1">
        <f t="array" aca="1" ref="AHU4" ca="1">INDIRECT("'（３）本校の基本情報・スクールポリシー・学校評価・情報公開'!"&amp;AHU8)</f>
        <v>#REF!</v>
      </c>
      <c r="AHV4" s="181" t="e" cm="1">
        <f t="array" aca="1" ref="AHV4" ca="1">INDIRECT("'（３）本校の基本情報・スクールポリシー・学校評価・情報公開'!"&amp;AHV8)</f>
        <v>#REF!</v>
      </c>
      <c r="AHW4" s="181" t="e" cm="1">
        <f t="array" aca="1" ref="AHW4" ca="1">INDIRECT("'（３）本校の基本情報・スクールポリシー・学校評価・情報公開'!"&amp;AHW8)</f>
        <v>#REF!</v>
      </c>
      <c r="AHX4" s="181" t="e" cm="1">
        <f t="array" aca="1" ref="AHX4" ca="1">INDIRECT("'（３）本校の基本情報・スクールポリシー・学校評価・情報公開'!"&amp;AHX8)</f>
        <v>#REF!</v>
      </c>
      <c r="AHY4" s="181" t="e" cm="1">
        <f t="array" aca="1" ref="AHY4" ca="1">INDIRECT("'（３）本校の基本情報・スクールポリシー・学校評価・情報公開'!"&amp;AHY8)</f>
        <v>#REF!</v>
      </c>
      <c r="AHZ4" s="181" t="e" cm="1">
        <f t="array" aca="1" ref="AHZ4" ca="1">INDIRECT("'（３）本校の基本情報・スクールポリシー・学校評価・情報公開'!"&amp;AHZ8)</f>
        <v>#REF!</v>
      </c>
      <c r="AIA4" s="181" t="e" cm="1">
        <f t="array" aca="1" ref="AIA4" ca="1">INDIRECT("'（３）本校の基本情報・スクールポリシー・学校評価・情報公開'!"&amp;AIA8)</f>
        <v>#REF!</v>
      </c>
      <c r="AIB4" s="181" t="e" cm="1">
        <f t="array" aca="1" ref="AIB4" ca="1">INDIRECT("'（３）本校の基本情報・スクールポリシー・学校評価・情報公開'!"&amp;AIB8)</f>
        <v>#REF!</v>
      </c>
      <c r="AIC4" s="181" t="e" cm="1">
        <f t="array" aca="1" ref="AIC4" ca="1">INDIRECT("'（３）本校の基本情報・スクールポリシー・学校評価・情報公開'!"&amp;AIC8)</f>
        <v>#REF!</v>
      </c>
      <c r="AID4" s="181" t="e" cm="1">
        <f t="array" aca="1" ref="AID4" ca="1">INDIRECT("'（３）本校の基本情報・スクールポリシー・学校評価・情報公開'!"&amp;AID8)</f>
        <v>#REF!</v>
      </c>
      <c r="AIE4" s="181" t="e" cm="1">
        <f t="array" aca="1" ref="AIE4" ca="1">INDIRECT("'（３）本校の基本情報・スクールポリシー・学校評価・情報公開'!"&amp;AIE8)</f>
        <v>#REF!</v>
      </c>
      <c r="AIF4" s="181" t="e" cm="1">
        <f t="array" aca="1" ref="AIF4" ca="1">INDIRECT("'（３）本校の基本情報・スクールポリシー・学校評価・情報公開'!"&amp;AIF8)</f>
        <v>#REF!</v>
      </c>
      <c r="AIG4" s="181" t="e" cm="1">
        <f t="array" aca="1" ref="AIG4" ca="1">INDIRECT("'（３）本校の基本情報・スクールポリシー・学校評価・情報公開'!"&amp;AIG8)</f>
        <v>#REF!</v>
      </c>
      <c r="AIH4" s="181" t="e" cm="1">
        <f t="array" aca="1" ref="AIH4" ca="1">INDIRECT("'（３）本校の基本情報・スクールポリシー・学校評価・情報公開'!"&amp;AIH8)</f>
        <v>#REF!</v>
      </c>
      <c r="AII4" s="181" t="e" cm="1">
        <f t="array" aca="1" ref="AII4" ca="1">INDIRECT("'（３）本校の基本情報・スクールポリシー・学校評価・情報公開'!"&amp;AII8)</f>
        <v>#REF!</v>
      </c>
      <c r="AIJ4" s="181" t="e" cm="1">
        <f t="array" aca="1" ref="AIJ4" ca="1">INDIRECT("'（３）本校の基本情報・スクールポリシー・学校評価・情報公開'!"&amp;AIJ8)</f>
        <v>#REF!</v>
      </c>
      <c r="AIK4" s="181" t="e" cm="1">
        <f t="array" aca="1" ref="AIK4" ca="1">INDIRECT("'（３）本校の基本情報・スクールポリシー・学校評価・情報公開'!"&amp;AIK8)</f>
        <v>#REF!</v>
      </c>
      <c r="AIL4" s="181" t="e" cm="1">
        <f t="array" aca="1" ref="AIL4" ca="1">INDIRECT("'（３）本校の基本情報・スクールポリシー・学校評価・情報公開'!"&amp;AIL8)</f>
        <v>#REF!</v>
      </c>
      <c r="AIM4" s="181" t="e" cm="1">
        <f t="array" aca="1" ref="AIM4" ca="1">INDIRECT("'（３）本校の基本情報・スクールポリシー・学校評価・情報公開'!"&amp;AIM8)</f>
        <v>#REF!</v>
      </c>
      <c r="AIN4" s="181" t="e" cm="1">
        <f t="array" aca="1" ref="AIN4" ca="1">INDIRECT("'（３）本校の基本情報・スクールポリシー・学校評価・情報公開'!"&amp;AIN8)</f>
        <v>#REF!</v>
      </c>
      <c r="AIO4" s="181" t="e" cm="1">
        <f t="array" aca="1" ref="AIO4" ca="1">INDIRECT("'（３）本校の基本情報・スクールポリシー・学校評価・情報公開'!"&amp;AIO8)</f>
        <v>#REF!</v>
      </c>
      <c r="AIP4" s="181" t="e" cm="1">
        <f t="array" aca="1" ref="AIP4" ca="1">INDIRECT("'（３）本校の基本情報・スクールポリシー・学校評価・情報公開'!"&amp;AIP8)</f>
        <v>#REF!</v>
      </c>
      <c r="AIQ4" s="181" t="e" cm="1">
        <f t="array" aca="1" ref="AIQ4" ca="1">INDIRECT("'（３）本校の基本情報・スクールポリシー・学校評価・情報公開'!"&amp;AIQ8)</f>
        <v>#REF!</v>
      </c>
      <c r="AIR4" s="181" t="e" cm="1">
        <f t="array" aca="1" ref="AIR4" ca="1">INDIRECT("'（３）本校の基本情報・スクールポリシー・学校評価・情報公開'!"&amp;AIR8)</f>
        <v>#REF!</v>
      </c>
      <c r="AIS4" s="181" t="e" cm="1">
        <f t="array" aca="1" ref="AIS4" ca="1">INDIRECT("'（３）本校の基本情報・スクールポリシー・学校評価・情報公開'!"&amp;AIS8)</f>
        <v>#REF!</v>
      </c>
      <c r="AIT4" s="181" t="e" cm="1">
        <f t="array" aca="1" ref="AIT4" ca="1">INDIRECT("'（３）本校の基本情報・スクールポリシー・学校評価・情報公開'!"&amp;AIT8)</f>
        <v>#REF!</v>
      </c>
      <c r="AIU4" s="181" t="e" cm="1">
        <f t="array" aca="1" ref="AIU4" ca="1">INDIRECT("'（３）本校の基本情報・スクールポリシー・学校評価・情報公開'!"&amp;AIU8)</f>
        <v>#REF!</v>
      </c>
      <c r="AIV4" s="181" t="e" cm="1">
        <f t="array" aca="1" ref="AIV4" ca="1">INDIRECT("'（３）本校の基本情報・スクールポリシー・学校評価・情報公開'!"&amp;AIV8)</f>
        <v>#REF!</v>
      </c>
      <c r="AIW4" s="181" t="e" cm="1">
        <f t="array" aca="1" ref="AIW4" ca="1">INDIRECT("'（３）本校の基本情報・スクールポリシー・学校評価・情報公開'!"&amp;AIW8)</f>
        <v>#REF!</v>
      </c>
      <c r="AIX4" s="181" t="e" cm="1">
        <f t="array" aca="1" ref="AIX4" ca="1">INDIRECT("'（３）本校の基本情報・スクールポリシー・学校評価・情報公開'!"&amp;AIX8)</f>
        <v>#REF!</v>
      </c>
      <c r="AIY4" s="181" t="e" cm="1">
        <f t="array" aca="1" ref="AIY4" ca="1">INDIRECT("'（３）本校の基本情報・スクールポリシー・学校評価・情報公開'!"&amp;AIY8)</f>
        <v>#REF!</v>
      </c>
      <c r="AIZ4" s="181" t="e" cm="1">
        <f t="array" aca="1" ref="AIZ4" ca="1">INDIRECT("'（３）本校の基本情報・スクールポリシー・学校評価・情報公開'!"&amp;AIZ8)</f>
        <v>#REF!</v>
      </c>
      <c r="AJA4" s="181" t="e" cm="1">
        <f t="array" aca="1" ref="AJA4" ca="1">INDIRECT("'（３）本校の基本情報・スクールポリシー・学校評価・情報公開'!"&amp;AJA8)</f>
        <v>#REF!</v>
      </c>
      <c r="AJB4" s="181" t="e" cm="1">
        <f t="array" aca="1" ref="AJB4" ca="1">INDIRECT("'（３）本校の基本情報・スクールポリシー・学校評価・情報公開'!"&amp;AJB8)</f>
        <v>#REF!</v>
      </c>
    </row>
    <row r="6" spans="1:938">
      <c r="CI6" s="209"/>
    </row>
    <row r="7" spans="1:938">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210"/>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row>
    <row r="8" spans="1:938" s="59" customFormat="1">
      <c r="A8" s="40"/>
      <c r="B8" s="40"/>
      <c r="C8" s="40"/>
      <c r="D8" s="40"/>
      <c r="E8" s="40"/>
      <c r="F8" s="40"/>
      <c r="G8" s="40"/>
      <c r="H8" s="40"/>
      <c r="I8" s="40"/>
      <c r="J8" s="40"/>
      <c r="K8" s="55" t="s">
        <v>348</v>
      </c>
      <c r="L8" s="55" t="s">
        <v>349</v>
      </c>
      <c r="M8" s="206" t="s">
        <v>1235</v>
      </c>
      <c r="N8" s="206" t="s">
        <v>1236</v>
      </c>
      <c r="O8" s="206" t="s">
        <v>1237</v>
      </c>
      <c r="P8" s="206" t="s">
        <v>1238</v>
      </c>
      <c r="Q8" s="55" t="s">
        <v>352</v>
      </c>
      <c r="R8" s="206" t="s">
        <v>1239</v>
      </c>
      <c r="S8" s="206" t="s">
        <v>1240</v>
      </c>
      <c r="T8" s="206" t="s">
        <v>1245</v>
      </c>
      <c r="U8" s="206" t="s">
        <v>1241</v>
      </c>
      <c r="V8" s="206" t="s">
        <v>1246</v>
      </c>
      <c r="W8" s="206" t="s">
        <v>1247</v>
      </c>
      <c r="X8" s="206" t="s">
        <v>1249</v>
      </c>
      <c r="Y8" s="206" t="s">
        <v>1250</v>
      </c>
      <c r="Z8" s="206" t="s">
        <v>1251</v>
      </c>
      <c r="AA8" s="206" t="s">
        <v>1252</v>
      </c>
      <c r="AB8" s="206" t="s">
        <v>1253</v>
      </c>
      <c r="AC8" s="206" t="s">
        <v>1254</v>
      </c>
      <c r="AD8" s="206" t="s">
        <v>1255</v>
      </c>
      <c r="AE8" s="206" t="s">
        <v>1256</v>
      </c>
      <c r="AF8" s="206" t="s">
        <v>1257</v>
      </c>
      <c r="AG8" s="206" t="s">
        <v>1258</v>
      </c>
      <c r="AH8" s="206" t="s">
        <v>1259</v>
      </c>
      <c r="AI8" s="206" t="s">
        <v>1260</v>
      </c>
      <c r="AJ8" s="206" t="s">
        <v>1261</v>
      </c>
      <c r="AK8" s="206" t="s">
        <v>1273</v>
      </c>
      <c r="AL8" s="206" t="s">
        <v>1274</v>
      </c>
      <c r="AM8" s="206" t="s">
        <v>1275</v>
      </c>
      <c r="AN8" s="206" t="s">
        <v>1276</v>
      </c>
      <c r="AO8" s="206" t="s">
        <v>1277</v>
      </c>
      <c r="AP8" s="206" t="s">
        <v>1278</v>
      </c>
      <c r="AQ8" s="206" t="s">
        <v>1280</v>
      </c>
      <c r="AR8" s="206" t="s">
        <v>1281</v>
      </c>
      <c r="AS8" s="206" t="s">
        <v>1282</v>
      </c>
      <c r="AT8" s="206" t="s">
        <v>1283</v>
      </c>
      <c r="AU8" s="206" t="s">
        <v>1284</v>
      </c>
      <c r="AV8" s="206" t="s">
        <v>1285</v>
      </c>
      <c r="AW8" s="206" t="s">
        <v>1286</v>
      </c>
      <c r="AX8" s="206" t="s">
        <v>1292</v>
      </c>
      <c r="AY8" s="206" t="s">
        <v>1288</v>
      </c>
      <c r="AZ8" s="206" t="s">
        <v>1289</v>
      </c>
      <c r="BA8" s="206" t="s">
        <v>1290</v>
      </c>
      <c r="BB8" s="206" t="s">
        <v>1291</v>
      </c>
      <c r="BC8" s="206" t="s">
        <v>1287</v>
      </c>
      <c r="BD8" s="206" t="s">
        <v>1293</v>
      </c>
      <c r="BE8" s="206" t="s">
        <v>1294</v>
      </c>
      <c r="BF8" s="206" t="s">
        <v>1295</v>
      </c>
      <c r="BG8" s="206" t="s">
        <v>1297</v>
      </c>
      <c r="BH8" s="206" t="s">
        <v>1296</v>
      </c>
      <c r="BI8" s="206" t="s">
        <v>1298</v>
      </c>
      <c r="BJ8" s="206" t="s">
        <v>1299</v>
      </c>
      <c r="BK8" s="206" t="s">
        <v>1300</v>
      </c>
      <c r="BL8" s="206" t="s">
        <v>1301</v>
      </c>
      <c r="BM8" s="206" t="s">
        <v>1302</v>
      </c>
      <c r="BN8" s="206" t="s">
        <v>1303</v>
      </c>
      <c r="BO8" s="206" t="s">
        <v>1304</v>
      </c>
      <c r="BP8" s="206" t="s">
        <v>1305</v>
      </c>
      <c r="BQ8" s="206" t="s">
        <v>1306</v>
      </c>
      <c r="BR8" s="206" t="s">
        <v>1307</v>
      </c>
      <c r="BS8" s="206" t="s">
        <v>1308</v>
      </c>
      <c r="BT8" s="206" t="s">
        <v>1309</v>
      </c>
      <c r="BU8" s="206" t="s">
        <v>1310</v>
      </c>
      <c r="BV8" s="206" t="s">
        <v>1311</v>
      </c>
      <c r="BW8" s="206" t="s">
        <v>1312</v>
      </c>
      <c r="BX8" s="206" t="s">
        <v>1313</v>
      </c>
      <c r="BY8" s="206" t="s">
        <v>1314</v>
      </c>
      <c r="BZ8" s="206" t="s">
        <v>1315</v>
      </c>
      <c r="CA8" s="206" t="s">
        <v>1316</v>
      </c>
      <c r="CB8" s="206" t="s">
        <v>1322</v>
      </c>
      <c r="CC8" s="206" t="s">
        <v>1317</v>
      </c>
      <c r="CD8" s="206" t="s">
        <v>1324</v>
      </c>
      <c r="CE8" s="206" t="s">
        <v>1323</v>
      </c>
      <c r="CF8" s="206" t="s">
        <v>1325</v>
      </c>
      <c r="CG8" s="206" t="s">
        <v>1318</v>
      </c>
      <c r="CH8" s="206" t="s">
        <v>1326</v>
      </c>
      <c r="CI8" s="206" t="s">
        <v>1319</v>
      </c>
      <c r="CJ8" s="206" t="s">
        <v>1327</v>
      </c>
      <c r="CK8" s="55" t="s">
        <v>381</v>
      </c>
      <c r="CL8" s="206" t="s">
        <v>1320</v>
      </c>
      <c r="CM8" s="206" t="s">
        <v>1328</v>
      </c>
      <c r="CN8" s="206" t="s">
        <v>1321</v>
      </c>
      <c r="CO8" s="206" t="s">
        <v>1329</v>
      </c>
      <c r="CP8" s="206" t="s">
        <v>1331</v>
      </c>
      <c r="CQ8" s="206" t="s">
        <v>1330</v>
      </c>
      <c r="CR8" s="55" t="s">
        <v>382</v>
      </c>
      <c r="CS8" s="55" t="s">
        <v>383</v>
      </c>
      <c r="CT8" s="55" t="s">
        <v>384</v>
      </c>
      <c r="CU8" s="206" t="s">
        <v>1332</v>
      </c>
      <c r="CV8" s="206" t="s">
        <v>1333</v>
      </c>
      <c r="CW8" s="206" t="s">
        <v>1334</v>
      </c>
      <c r="CX8" s="206" t="s">
        <v>1335</v>
      </c>
      <c r="CY8" s="206" t="s">
        <v>1336</v>
      </c>
      <c r="CZ8" s="206" t="s">
        <v>1337</v>
      </c>
      <c r="DA8" s="206" t="s">
        <v>1338</v>
      </c>
      <c r="DB8" s="206" t="s">
        <v>1339</v>
      </c>
      <c r="DC8" s="206" t="s">
        <v>1340</v>
      </c>
      <c r="DD8" s="206" t="s">
        <v>1342</v>
      </c>
      <c r="DE8" s="206" t="s">
        <v>1343</v>
      </c>
      <c r="DF8" s="206" t="s">
        <v>1344</v>
      </c>
      <c r="DG8" s="206" t="s">
        <v>1345</v>
      </c>
      <c r="DH8" s="206" t="s">
        <v>1341</v>
      </c>
      <c r="DI8" s="206" t="s">
        <v>1346</v>
      </c>
      <c r="DJ8" s="206" t="s">
        <v>1347</v>
      </c>
      <c r="DK8" s="206" t="s">
        <v>1348</v>
      </c>
      <c r="DL8" s="56" t="s">
        <v>427</v>
      </c>
      <c r="DM8" s="56" t="s">
        <v>428</v>
      </c>
      <c r="DN8" s="56" t="s">
        <v>429</v>
      </c>
      <c r="DO8" s="56" t="s">
        <v>430</v>
      </c>
      <c r="DP8" s="56" t="s">
        <v>431</v>
      </c>
      <c r="DQ8" s="56" t="s">
        <v>432</v>
      </c>
      <c r="DR8" s="56" t="s">
        <v>433</v>
      </c>
      <c r="DS8" s="56" t="s">
        <v>434</v>
      </c>
      <c r="DT8" s="56" t="s">
        <v>350</v>
      </c>
      <c r="DU8" s="57" t="s">
        <v>435</v>
      </c>
      <c r="DV8" s="57" t="s">
        <v>436</v>
      </c>
      <c r="DW8" s="57" t="s">
        <v>437</v>
      </c>
      <c r="DX8" s="57" t="s">
        <v>438</v>
      </c>
      <c r="DY8" s="57" t="s">
        <v>351</v>
      </c>
      <c r="DZ8" s="57" t="s">
        <v>439</v>
      </c>
      <c r="EA8" s="57" t="s">
        <v>440</v>
      </c>
      <c r="EB8" s="57" t="s">
        <v>352</v>
      </c>
      <c r="EC8" s="57" t="s">
        <v>441</v>
      </c>
      <c r="ED8" s="57" t="s">
        <v>442</v>
      </c>
      <c r="EE8" s="57" t="s">
        <v>353</v>
      </c>
      <c r="EF8" s="57" t="s">
        <v>443</v>
      </c>
      <c r="EG8" s="57" t="s">
        <v>444</v>
      </c>
      <c r="EH8" s="57" t="s">
        <v>354</v>
      </c>
      <c r="EI8" s="57" t="s">
        <v>355</v>
      </c>
      <c r="EJ8" s="57" t="s">
        <v>445</v>
      </c>
      <c r="EK8" s="57" t="s">
        <v>356</v>
      </c>
      <c r="EL8" s="57" t="s">
        <v>446</v>
      </c>
      <c r="EM8" s="57" t="s">
        <v>357</v>
      </c>
      <c r="EN8" s="57" t="s">
        <v>447</v>
      </c>
      <c r="EO8" s="57" t="s">
        <v>358</v>
      </c>
      <c r="EP8" s="57" t="s">
        <v>448</v>
      </c>
      <c r="EQ8" s="57" t="s">
        <v>449</v>
      </c>
      <c r="ER8" s="57" t="s">
        <v>450</v>
      </c>
      <c r="ES8" s="57" t="s">
        <v>451</v>
      </c>
      <c r="ET8" s="57" t="s">
        <v>452</v>
      </c>
      <c r="EU8" s="57" t="s">
        <v>453</v>
      </c>
      <c r="EV8" s="57" t="s">
        <v>454</v>
      </c>
      <c r="EW8" s="57" t="s">
        <v>455</v>
      </c>
      <c r="EX8" s="57" t="s">
        <v>456</v>
      </c>
      <c r="EY8" s="57" t="s">
        <v>457</v>
      </c>
      <c r="EZ8" s="57" t="s">
        <v>458</v>
      </c>
      <c r="FA8" s="57" t="s">
        <v>459</v>
      </c>
      <c r="FB8" s="57" t="s">
        <v>460</v>
      </c>
      <c r="FC8" s="57" t="s">
        <v>461</v>
      </c>
      <c r="FD8" s="57" t="s">
        <v>462</v>
      </c>
      <c r="FE8" s="57" t="s">
        <v>463</v>
      </c>
      <c r="FF8" s="57" t="s">
        <v>464</v>
      </c>
      <c r="FG8" s="57" t="s">
        <v>465</v>
      </c>
      <c r="FH8" s="57" t="s">
        <v>466</v>
      </c>
      <c r="FI8" s="57" t="s">
        <v>467</v>
      </c>
      <c r="FJ8" s="57" t="s">
        <v>468</v>
      </c>
      <c r="FK8" s="57" t="s">
        <v>469</v>
      </c>
      <c r="FL8" s="57" t="s">
        <v>470</v>
      </c>
      <c r="FM8" s="57" t="s">
        <v>471</v>
      </c>
      <c r="FN8" s="57" t="s">
        <v>472</v>
      </c>
      <c r="FO8" s="57" t="s">
        <v>473</v>
      </c>
      <c r="FP8" s="57" t="s">
        <v>474</v>
      </c>
      <c r="FQ8" s="57" t="s">
        <v>475</v>
      </c>
      <c r="FR8" s="57" t="s">
        <v>476</v>
      </c>
      <c r="FS8" s="57" t="s">
        <v>477</v>
      </c>
      <c r="FT8" s="57" t="s">
        <v>478</v>
      </c>
      <c r="FU8" s="57" t="s">
        <v>479</v>
      </c>
      <c r="FV8" s="57" t="s">
        <v>480</v>
      </c>
      <c r="FW8" s="57" t="s">
        <v>481</v>
      </c>
      <c r="FX8" s="57" t="s">
        <v>482</v>
      </c>
      <c r="FY8" s="57" t="s">
        <v>483</v>
      </c>
      <c r="FZ8" s="57" t="s">
        <v>484</v>
      </c>
      <c r="GA8" s="57" t="s">
        <v>485</v>
      </c>
      <c r="GB8" s="57" t="s">
        <v>486</v>
      </c>
      <c r="GC8" s="57" t="s">
        <v>487</v>
      </c>
      <c r="GD8" s="57" t="s">
        <v>488</v>
      </c>
      <c r="GE8" s="57" t="s">
        <v>489</v>
      </c>
      <c r="GF8" s="57" t="s">
        <v>490</v>
      </c>
      <c r="GG8" s="57" t="s">
        <v>491</v>
      </c>
      <c r="GH8" s="57" t="s">
        <v>492</v>
      </c>
      <c r="GI8" s="57" t="s">
        <v>493</v>
      </c>
      <c r="GJ8" s="57" t="s">
        <v>494</v>
      </c>
      <c r="GK8" s="57" t="s">
        <v>495</v>
      </c>
      <c r="GL8" s="57" t="s">
        <v>496</v>
      </c>
      <c r="GM8" s="57" t="s">
        <v>497</v>
      </c>
      <c r="GN8" s="57" t="s">
        <v>498</v>
      </c>
      <c r="GO8" s="57" t="s">
        <v>499</v>
      </c>
      <c r="GP8" s="57" t="s">
        <v>500</v>
      </c>
      <c r="GQ8" s="57" t="s">
        <v>501</v>
      </c>
      <c r="GR8" s="57" t="s">
        <v>502</v>
      </c>
      <c r="GS8" s="57" t="s">
        <v>503</v>
      </c>
      <c r="GT8" s="57" t="s">
        <v>504</v>
      </c>
      <c r="GU8" s="57" t="s">
        <v>505</v>
      </c>
      <c r="GV8" s="57" t="s">
        <v>506</v>
      </c>
      <c r="GW8" s="57" t="s">
        <v>507</v>
      </c>
      <c r="GX8" s="57" t="s">
        <v>508</v>
      </c>
      <c r="GY8" s="57" t="s">
        <v>509</v>
      </c>
      <c r="GZ8" s="57" t="s">
        <v>510</v>
      </c>
      <c r="HA8" s="57" t="s">
        <v>511</v>
      </c>
      <c r="HB8" s="57" t="s">
        <v>512</v>
      </c>
      <c r="HC8" s="57" t="s">
        <v>513</v>
      </c>
      <c r="HD8" s="57" t="s">
        <v>514</v>
      </c>
      <c r="HE8" s="57" t="s">
        <v>515</v>
      </c>
      <c r="HF8" s="57" t="s">
        <v>516</v>
      </c>
      <c r="HG8" s="57" t="s">
        <v>517</v>
      </c>
      <c r="HH8" s="57" t="s">
        <v>518</v>
      </c>
      <c r="HI8" s="57" t="s">
        <v>519</v>
      </c>
      <c r="HJ8" s="57" t="s">
        <v>520</v>
      </c>
      <c r="HK8" s="57" t="s">
        <v>521</v>
      </c>
      <c r="HL8" s="57" t="s">
        <v>522</v>
      </c>
      <c r="HM8" s="57" t="s">
        <v>523</v>
      </c>
      <c r="HN8" s="57" t="s">
        <v>524</v>
      </c>
      <c r="HO8" s="57" t="s">
        <v>525</v>
      </c>
      <c r="HP8" s="57" t="s">
        <v>526</v>
      </c>
      <c r="HQ8" s="57" t="s">
        <v>527</v>
      </c>
      <c r="HR8" s="57" t="s">
        <v>528</v>
      </c>
      <c r="HS8" s="57" t="s">
        <v>529</v>
      </c>
      <c r="HT8" s="57" t="s">
        <v>530</v>
      </c>
      <c r="HU8" s="57" t="s">
        <v>531</v>
      </c>
      <c r="HV8" s="57" t="s">
        <v>532</v>
      </c>
      <c r="HW8" s="57" t="s">
        <v>533</v>
      </c>
      <c r="HX8" s="57" t="s">
        <v>534</v>
      </c>
      <c r="HY8" s="57" t="s">
        <v>535</v>
      </c>
      <c r="HZ8" s="57" t="s">
        <v>536</v>
      </c>
      <c r="IA8" s="57" t="s">
        <v>537</v>
      </c>
      <c r="IB8" s="57" t="s">
        <v>538</v>
      </c>
      <c r="IC8" s="57" t="s">
        <v>539</v>
      </c>
      <c r="ID8" s="57" t="s">
        <v>540</v>
      </c>
      <c r="IE8" s="57" t="s">
        <v>541</v>
      </c>
      <c r="IF8" s="57" t="s">
        <v>542</v>
      </c>
      <c r="IG8" s="57" t="s">
        <v>543</v>
      </c>
      <c r="IH8" s="57" t="s">
        <v>544</v>
      </c>
      <c r="II8" s="57" t="s">
        <v>545</v>
      </c>
      <c r="IJ8" s="57" t="s">
        <v>546</v>
      </c>
      <c r="IK8" s="57" t="s">
        <v>547</v>
      </c>
      <c r="IL8" s="57" t="s">
        <v>548</v>
      </c>
      <c r="IM8" s="57" t="s">
        <v>549</v>
      </c>
      <c r="IN8" s="57" t="s">
        <v>550</v>
      </c>
      <c r="IO8" s="57" t="s">
        <v>551</v>
      </c>
      <c r="IP8" s="57" t="s">
        <v>552</v>
      </c>
      <c r="IQ8" s="57" t="s">
        <v>553</v>
      </c>
      <c r="IR8" s="57" t="s">
        <v>554</v>
      </c>
      <c r="IS8" s="57" t="s">
        <v>555</v>
      </c>
      <c r="IT8" s="57" t="s">
        <v>556</v>
      </c>
      <c r="IU8" s="57" t="s">
        <v>557</v>
      </c>
      <c r="IV8" s="57" t="s">
        <v>558</v>
      </c>
      <c r="IW8" s="57" t="s">
        <v>559</v>
      </c>
      <c r="IX8" s="57" t="s">
        <v>560</v>
      </c>
      <c r="IY8" s="57" t="s">
        <v>561</v>
      </c>
      <c r="IZ8" s="57" t="s">
        <v>562</v>
      </c>
      <c r="JA8" s="57" t="s">
        <v>563</v>
      </c>
      <c r="JB8" s="57" t="s">
        <v>564</v>
      </c>
      <c r="JC8" s="57" t="s">
        <v>565</v>
      </c>
      <c r="JD8" s="57" t="s">
        <v>566</v>
      </c>
      <c r="JE8" s="57" t="s">
        <v>567</v>
      </c>
      <c r="JF8" s="57" t="s">
        <v>568</v>
      </c>
      <c r="JG8" s="57" t="s">
        <v>569</v>
      </c>
      <c r="JH8" s="57" t="s">
        <v>570</v>
      </c>
      <c r="JI8" s="57" t="s">
        <v>571</v>
      </c>
      <c r="JJ8" s="57" t="s">
        <v>572</v>
      </c>
      <c r="JK8" s="57" t="s">
        <v>573</v>
      </c>
      <c r="JL8" s="57" t="s">
        <v>574</v>
      </c>
      <c r="JM8" s="57" t="s">
        <v>575</v>
      </c>
      <c r="JN8" s="57" t="s">
        <v>576</v>
      </c>
      <c r="JO8" s="57" t="s">
        <v>577</v>
      </c>
      <c r="JP8" s="57" t="s">
        <v>578</v>
      </c>
      <c r="JQ8" s="57" t="s">
        <v>579</v>
      </c>
      <c r="JR8" s="57" t="s">
        <v>580</v>
      </c>
      <c r="JS8" s="57" t="s">
        <v>581</v>
      </c>
      <c r="JT8" s="57" t="s">
        <v>582</v>
      </c>
      <c r="JU8" s="57" t="s">
        <v>583</v>
      </c>
      <c r="JV8" s="57" t="s">
        <v>584</v>
      </c>
      <c r="JW8" s="57" t="s">
        <v>585</v>
      </c>
      <c r="JX8" s="57" t="s">
        <v>586</v>
      </c>
      <c r="JY8" s="57" t="s">
        <v>587</v>
      </c>
      <c r="JZ8" s="57" t="s">
        <v>588</v>
      </c>
      <c r="KA8" s="57" t="s">
        <v>589</v>
      </c>
      <c r="KB8" s="57" t="s">
        <v>590</v>
      </c>
      <c r="KC8" s="57" t="s">
        <v>591</v>
      </c>
      <c r="KD8" s="57" t="s">
        <v>592</v>
      </c>
      <c r="KE8" s="57" t="s">
        <v>593</v>
      </c>
      <c r="KF8" s="57" t="s">
        <v>594</v>
      </c>
      <c r="KG8" s="57" t="s">
        <v>595</v>
      </c>
      <c r="KH8" s="57" t="s">
        <v>596</v>
      </c>
      <c r="KI8" s="57" t="s">
        <v>597</v>
      </c>
      <c r="KJ8" s="57" t="s">
        <v>598</v>
      </c>
      <c r="KK8" s="57" t="s">
        <v>599</v>
      </c>
      <c r="KL8" s="57" t="s">
        <v>600</v>
      </c>
      <c r="KM8" s="57" t="s">
        <v>601</v>
      </c>
      <c r="KN8" s="57" t="s">
        <v>602</v>
      </c>
      <c r="KO8" s="57" t="s">
        <v>603</v>
      </c>
      <c r="KP8" s="57" t="s">
        <v>604</v>
      </c>
      <c r="KQ8" s="57" t="s">
        <v>605</v>
      </c>
      <c r="KR8" s="57" t="s">
        <v>606</v>
      </c>
      <c r="KS8" s="57" t="s">
        <v>607</v>
      </c>
      <c r="KT8" s="57" t="s">
        <v>608</v>
      </c>
      <c r="KU8" s="57" t="s">
        <v>609</v>
      </c>
      <c r="KV8" s="57" t="s">
        <v>610</v>
      </c>
      <c r="KW8" s="57" t="s">
        <v>611</v>
      </c>
      <c r="KX8" s="57" t="s">
        <v>612</v>
      </c>
      <c r="KY8" s="57" t="s">
        <v>613</v>
      </c>
      <c r="KZ8" s="57" t="s">
        <v>614</v>
      </c>
      <c r="LA8" s="57" t="s">
        <v>615</v>
      </c>
      <c r="LB8" s="57" t="s">
        <v>616</v>
      </c>
      <c r="LC8" s="57" t="s">
        <v>617</v>
      </c>
      <c r="LD8" s="57" t="s">
        <v>618</v>
      </c>
      <c r="LE8" s="57" t="s">
        <v>619</v>
      </c>
      <c r="LF8" s="57" t="s">
        <v>620</v>
      </c>
      <c r="LG8" s="57" t="s">
        <v>621</v>
      </c>
      <c r="LH8" s="57" t="s">
        <v>622</v>
      </c>
      <c r="LI8" s="57" t="s">
        <v>623</v>
      </c>
      <c r="LJ8" s="57" t="s">
        <v>624</v>
      </c>
      <c r="LK8" s="57" t="s">
        <v>625</v>
      </c>
      <c r="LL8" s="57" t="s">
        <v>626</v>
      </c>
      <c r="LM8" s="57" t="s">
        <v>627</v>
      </c>
      <c r="LN8" s="57" t="s">
        <v>628</v>
      </c>
      <c r="LO8" s="57" t="s">
        <v>629</v>
      </c>
      <c r="LP8" s="57" t="s">
        <v>361</v>
      </c>
      <c r="LQ8" s="57" t="s">
        <v>630</v>
      </c>
      <c r="LR8" s="57" t="s">
        <v>631</v>
      </c>
      <c r="LS8" s="57" t="s">
        <v>632</v>
      </c>
      <c r="LT8" s="57" t="s">
        <v>633</v>
      </c>
      <c r="LU8" s="57" t="s">
        <v>362</v>
      </c>
      <c r="LV8" s="57" t="s">
        <v>634</v>
      </c>
      <c r="LW8" s="57" t="s">
        <v>635</v>
      </c>
      <c r="LX8" s="57" t="s">
        <v>363</v>
      </c>
      <c r="LY8" s="57" t="s">
        <v>636</v>
      </c>
      <c r="LZ8" s="57" t="s">
        <v>637</v>
      </c>
      <c r="MA8" s="57" t="s">
        <v>364</v>
      </c>
      <c r="MB8" s="57" t="s">
        <v>638</v>
      </c>
      <c r="MC8" s="57" t="s">
        <v>639</v>
      </c>
      <c r="MD8" s="57" t="s">
        <v>365</v>
      </c>
      <c r="ME8" s="57" t="s">
        <v>366</v>
      </c>
      <c r="MF8" s="57" t="s">
        <v>640</v>
      </c>
      <c r="MG8" s="57" t="s">
        <v>367</v>
      </c>
      <c r="MH8" s="57" t="s">
        <v>641</v>
      </c>
      <c r="MI8" s="57" t="s">
        <v>368</v>
      </c>
      <c r="MJ8" s="57" t="s">
        <v>642</v>
      </c>
      <c r="MK8" s="57" t="s">
        <v>369</v>
      </c>
      <c r="ML8" s="57" t="s">
        <v>643</v>
      </c>
      <c r="MM8" s="57" t="s">
        <v>644</v>
      </c>
      <c r="MN8" s="57" t="s">
        <v>645</v>
      </c>
      <c r="MO8" s="57" t="s">
        <v>646</v>
      </c>
      <c r="MP8" s="57" t="s">
        <v>647</v>
      </c>
      <c r="MQ8" s="57" t="s">
        <v>648</v>
      </c>
      <c r="MR8" s="57" t="s">
        <v>649</v>
      </c>
      <c r="MS8" s="57" t="s">
        <v>650</v>
      </c>
      <c r="MT8" s="57" t="s">
        <v>651</v>
      </c>
      <c r="MU8" s="57" t="s">
        <v>652</v>
      </c>
      <c r="MV8" s="57" t="s">
        <v>653</v>
      </c>
      <c r="MW8" s="57" t="s">
        <v>654</v>
      </c>
      <c r="MX8" s="57" t="s">
        <v>655</v>
      </c>
      <c r="MY8" s="57" t="s">
        <v>656</v>
      </c>
      <c r="MZ8" s="57" t="s">
        <v>657</v>
      </c>
      <c r="NA8" s="57" t="s">
        <v>658</v>
      </c>
      <c r="NB8" s="57" t="s">
        <v>659</v>
      </c>
      <c r="NC8" s="57" t="s">
        <v>660</v>
      </c>
      <c r="ND8" s="57" t="s">
        <v>661</v>
      </c>
      <c r="NE8" s="57" t="s">
        <v>662</v>
      </c>
      <c r="NF8" s="57" t="s">
        <v>663</v>
      </c>
      <c r="NG8" s="57" t="s">
        <v>664</v>
      </c>
      <c r="NH8" s="57" t="s">
        <v>665</v>
      </c>
      <c r="NI8" s="57" t="s">
        <v>666</v>
      </c>
      <c r="NJ8" s="57" t="s">
        <v>667</v>
      </c>
      <c r="NK8" s="57" t="s">
        <v>668</v>
      </c>
      <c r="NL8" s="57" t="s">
        <v>669</v>
      </c>
      <c r="NM8" s="57" t="s">
        <v>670</v>
      </c>
      <c r="NN8" s="57" t="s">
        <v>671</v>
      </c>
      <c r="NO8" s="57" t="s">
        <v>672</v>
      </c>
      <c r="NP8" s="57" t="s">
        <v>673</v>
      </c>
      <c r="NQ8" s="57" t="s">
        <v>674</v>
      </c>
      <c r="NR8" s="57" t="s">
        <v>675</v>
      </c>
      <c r="NS8" s="57" t="s">
        <v>676</v>
      </c>
      <c r="NT8" s="57" t="s">
        <v>677</v>
      </c>
      <c r="NU8" s="57" t="s">
        <v>678</v>
      </c>
      <c r="NV8" s="57" t="s">
        <v>679</v>
      </c>
      <c r="NW8" s="57" t="s">
        <v>680</v>
      </c>
      <c r="NX8" s="57" t="s">
        <v>681</v>
      </c>
      <c r="NY8" s="57" t="s">
        <v>682</v>
      </c>
      <c r="NZ8" s="57" t="s">
        <v>683</v>
      </c>
      <c r="OA8" s="57" t="s">
        <v>684</v>
      </c>
      <c r="OB8" s="57" t="s">
        <v>685</v>
      </c>
      <c r="OC8" s="57" t="s">
        <v>686</v>
      </c>
      <c r="OD8" s="57" t="s">
        <v>687</v>
      </c>
      <c r="OE8" s="57" t="s">
        <v>688</v>
      </c>
      <c r="OF8" s="57" t="s">
        <v>689</v>
      </c>
      <c r="OG8" s="57" t="s">
        <v>690</v>
      </c>
      <c r="OH8" s="57" t="s">
        <v>691</v>
      </c>
      <c r="OI8" s="57" t="s">
        <v>692</v>
      </c>
      <c r="OJ8" s="57" t="s">
        <v>693</v>
      </c>
      <c r="OK8" s="57" t="s">
        <v>694</v>
      </c>
      <c r="OL8" s="57" t="s">
        <v>695</v>
      </c>
      <c r="OM8" s="57" t="s">
        <v>696</v>
      </c>
      <c r="ON8" s="57" t="s">
        <v>697</v>
      </c>
      <c r="OO8" s="57" t="s">
        <v>698</v>
      </c>
      <c r="OP8" s="57" t="s">
        <v>699</v>
      </c>
      <c r="OQ8" s="57" t="s">
        <v>700</v>
      </c>
      <c r="OR8" s="57" t="s">
        <v>701</v>
      </c>
      <c r="OS8" s="57" t="s">
        <v>702</v>
      </c>
      <c r="OT8" s="57" t="s">
        <v>703</v>
      </c>
      <c r="OU8" s="57" t="s">
        <v>704</v>
      </c>
      <c r="OV8" s="57" t="s">
        <v>705</v>
      </c>
      <c r="OW8" s="57" t="s">
        <v>706</v>
      </c>
      <c r="OX8" s="57" t="s">
        <v>707</v>
      </c>
      <c r="OY8" s="57" t="s">
        <v>708</v>
      </c>
      <c r="OZ8" s="57" t="s">
        <v>709</v>
      </c>
      <c r="PA8" s="57" t="s">
        <v>710</v>
      </c>
      <c r="PB8" s="57" t="s">
        <v>711</v>
      </c>
      <c r="PC8" s="57" t="s">
        <v>712</v>
      </c>
      <c r="PD8" s="57" t="s">
        <v>713</v>
      </c>
      <c r="PE8" s="57" t="s">
        <v>714</v>
      </c>
      <c r="PF8" s="57" t="s">
        <v>715</v>
      </c>
      <c r="PG8" s="57" t="s">
        <v>716</v>
      </c>
      <c r="PH8" s="57" t="s">
        <v>717</v>
      </c>
      <c r="PI8" s="57" t="s">
        <v>718</v>
      </c>
      <c r="PJ8" s="57" t="s">
        <v>719</v>
      </c>
      <c r="PK8" s="57" t="s">
        <v>720</v>
      </c>
      <c r="PL8" s="57" t="s">
        <v>721</v>
      </c>
      <c r="PM8" s="57" t="s">
        <v>722</v>
      </c>
      <c r="PN8" s="57" t="s">
        <v>723</v>
      </c>
      <c r="PO8" s="57" t="s">
        <v>724</v>
      </c>
      <c r="PP8" s="57" t="s">
        <v>725</v>
      </c>
      <c r="PQ8" s="57" t="s">
        <v>726</v>
      </c>
      <c r="PR8" s="57" t="s">
        <v>727</v>
      </c>
      <c r="PS8" s="57" t="s">
        <v>728</v>
      </c>
      <c r="PT8" s="57" t="s">
        <v>729</v>
      </c>
      <c r="PU8" s="57" t="s">
        <v>730</v>
      </c>
      <c r="PV8" s="57" t="s">
        <v>731</v>
      </c>
      <c r="PW8" s="57" t="s">
        <v>732</v>
      </c>
      <c r="PX8" s="57" t="s">
        <v>733</v>
      </c>
      <c r="PY8" s="57" t="s">
        <v>734</v>
      </c>
      <c r="PZ8" s="57" t="s">
        <v>735</v>
      </c>
      <c r="QA8" s="57" t="s">
        <v>736</v>
      </c>
      <c r="QB8" s="57" t="s">
        <v>737</v>
      </c>
      <c r="QC8" s="57" t="s">
        <v>738</v>
      </c>
      <c r="QD8" s="57" t="s">
        <v>739</v>
      </c>
      <c r="QE8" s="57" t="s">
        <v>740</v>
      </c>
      <c r="QF8" s="57" t="s">
        <v>741</v>
      </c>
      <c r="QG8" s="57" t="s">
        <v>742</v>
      </c>
      <c r="QH8" s="57" t="s">
        <v>743</v>
      </c>
      <c r="QI8" s="57" t="s">
        <v>744</v>
      </c>
      <c r="QJ8" s="57" t="s">
        <v>745</v>
      </c>
      <c r="QK8" s="57" t="s">
        <v>746</v>
      </c>
      <c r="QL8" s="57" t="s">
        <v>747</v>
      </c>
      <c r="QM8" s="57" t="s">
        <v>748</v>
      </c>
      <c r="QN8" s="57" t="s">
        <v>749</v>
      </c>
      <c r="QO8" s="57" t="s">
        <v>750</v>
      </c>
      <c r="QP8" s="57" t="s">
        <v>751</v>
      </c>
      <c r="QQ8" s="57" t="s">
        <v>752</v>
      </c>
      <c r="QR8" s="57" t="s">
        <v>753</v>
      </c>
      <c r="QS8" s="57" t="s">
        <v>754</v>
      </c>
      <c r="QT8" s="57" t="s">
        <v>755</v>
      </c>
      <c r="QU8" s="57" t="s">
        <v>756</v>
      </c>
      <c r="QV8" s="57" t="s">
        <v>757</v>
      </c>
      <c r="QW8" s="57" t="s">
        <v>758</v>
      </c>
      <c r="QX8" s="57" t="s">
        <v>759</v>
      </c>
      <c r="QY8" s="57" t="s">
        <v>760</v>
      </c>
      <c r="QZ8" s="57" t="s">
        <v>761</v>
      </c>
      <c r="RA8" s="57" t="s">
        <v>762</v>
      </c>
      <c r="RB8" s="57" t="s">
        <v>763</v>
      </c>
      <c r="RC8" s="57" t="s">
        <v>764</v>
      </c>
      <c r="RD8" s="57" t="s">
        <v>765</v>
      </c>
      <c r="RE8" s="57" t="s">
        <v>766</v>
      </c>
      <c r="RF8" s="57" t="s">
        <v>767</v>
      </c>
      <c r="RG8" s="57" t="s">
        <v>768</v>
      </c>
      <c r="RH8" s="57" t="s">
        <v>769</v>
      </c>
      <c r="RI8" s="57" t="s">
        <v>770</v>
      </c>
      <c r="RJ8" s="57" t="s">
        <v>771</v>
      </c>
      <c r="RK8" s="57" t="s">
        <v>772</v>
      </c>
      <c r="RL8" s="57" t="s">
        <v>773</v>
      </c>
      <c r="RM8" s="57" t="s">
        <v>774</v>
      </c>
      <c r="RN8" s="57" t="s">
        <v>775</v>
      </c>
      <c r="RO8" s="57" t="s">
        <v>776</v>
      </c>
      <c r="RP8" s="57" t="s">
        <v>777</v>
      </c>
      <c r="RQ8" s="57" t="s">
        <v>778</v>
      </c>
      <c r="RR8" s="57" t="s">
        <v>779</v>
      </c>
      <c r="RS8" s="57" t="s">
        <v>780</v>
      </c>
      <c r="RT8" s="57" t="s">
        <v>781</v>
      </c>
      <c r="RU8" s="57" t="s">
        <v>782</v>
      </c>
      <c r="RV8" s="57" t="s">
        <v>783</v>
      </c>
      <c r="RW8" s="57" t="s">
        <v>784</v>
      </c>
      <c r="RX8" s="57" t="s">
        <v>785</v>
      </c>
      <c r="RY8" s="57" t="s">
        <v>786</v>
      </c>
      <c r="RZ8" s="57" t="s">
        <v>787</v>
      </c>
      <c r="SA8" s="57" t="s">
        <v>788</v>
      </c>
      <c r="SB8" s="57" t="s">
        <v>789</v>
      </c>
      <c r="SC8" s="57" t="s">
        <v>790</v>
      </c>
      <c r="SD8" s="57" t="s">
        <v>791</v>
      </c>
      <c r="SE8" s="57" t="s">
        <v>792</v>
      </c>
      <c r="SF8" s="57" t="s">
        <v>793</v>
      </c>
      <c r="SG8" s="57" t="s">
        <v>794</v>
      </c>
      <c r="SH8" s="57" t="s">
        <v>795</v>
      </c>
      <c r="SI8" s="57" t="s">
        <v>796</v>
      </c>
      <c r="SJ8" s="57" t="s">
        <v>797</v>
      </c>
      <c r="SK8" s="57" t="s">
        <v>798</v>
      </c>
      <c r="SL8" s="57" t="s">
        <v>799</v>
      </c>
      <c r="SM8" s="57" t="s">
        <v>800</v>
      </c>
      <c r="SN8" s="57" t="s">
        <v>801</v>
      </c>
      <c r="SO8" s="57" t="s">
        <v>802</v>
      </c>
      <c r="SP8" s="57" t="s">
        <v>803</v>
      </c>
      <c r="SQ8" s="57" t="s">
        <v>804</v>
      </c>
      <c r="SR8" s="57" t="s">
        <v>805</v>
      </c>
      <c r="SS8" s="57" t="s">
        <v>806</v>
      </c>
      <c r="ST8" s="57" t="s">
        <v>807</v>
      </c>
      <c r="SU8" s="57" t="s">
        <v>808</v>
      </c>
      <c r="SV8" s="57" t="s">
        <v>809</v>
      </c>
      <c r="SW8" s="57" t="s">
        <v>810</v>
      </c>
      <c r="SX8" s="57" t="s">
        <v>811</v>
      </c>
      <c r="SY8" s="57" t="s">
        <v>812</v>
      </c>
      <c r="SZ8" s="57" t="s">
        <v>813</v>
      </c>
      <c r="TA8" s="57" t="s">
        <v>814</v>
      </c>
      <c r="TB8" s="57" t="s">
        <v>815</v>
      </c>
      <c r="TC8" s="57" t="s">
        <v>816</v>
      </c>
      <c r="TD8" s="57" t="s">
        <v>817</v>
      </c>
      <c r="TE8" s="57" t="s">
        <v>818</v>
      </c>
      <c r="TF8" s="57" t="s">
        <v>819</v>
      </c>
      <c r="TG8" s="57" t="s">
        <v>820</v>
      </c>
      <c r="TH8" s="57" t="s">
        <v>821</v>
      </c>
      <c r="TI8" s="57" t="s">
        <v>822</v>
      </c>
      <c r="TJ8" s="57" t="s">
        <v>823</v>
      </c>
      <c r="TK8" s="57" t="s">
        <v>824</v>
      </c>
      <c r="TL8" s="57" t="s">
        <v>825</v>
      </c>
      <c r="TM8" s="57" t="s">
        <v>826</v>
      </c>
      <c r="TN8" s="57" t="s">
        <v>827</v>
      </c>
      <c r="TO8" s="57" t="s">
        <v>828</v>
      </c>
      <c r="TP8" s="57" t="s">
        <v>829</v>
      </c>
      <c r="TQ8" s="57" t="s">
        <v>830</v>
      </c>
      <c r="TR8" s="57" t="s">
        <v>831</v>
      </c>
      <c r="TS8" s="57" t="s">
        <v>832</v>
      </c>
      <c r="TT8" s="57" t="s">
        <v>833</v>
      </c>
      <c r="TU8" s="57" t="s">
        <v>834</v>
      </c>
      <c r="TV8" s="57" t="s">
        <v>835</v>
      </c>
      <c r="TW8" s="57" t="s">
        <v>836</v>
      </c>
      <c r="TX8" s="57" t="s">
        <v>837</v>
      </c>
      <c r="TY8" s="57" t="s">
        <v>838</v>
      </c>
      <c r="TZ8" s="57" t="s">
        <v>839</v>
      </c>
      <c r="UA8" s="57" t="s">
        <v>840</v>
      </c>
      <c r="UB8" s="57" t="s">
        <v>841</v>
      </c>
      <c r="UC8" s="57" t="s">
        <v>842</v>
      </c>
      <c r="UD8" s="57" t="s">
        <v>843</v>
      </c>
      <c r="UE8" s="57" t="s">
        <v>844</v>
      </c>
      <c r="UF8" s="57" t="s">
        <v>845</v>
      </c>
      <c r="UG8" s="57" t="s">
        <v>846</v>
      </c>
      <c r="UH8" s="57" t="s">
        <v>847</v>
      </c>
      <c r="UI8" s="57" t="s">
        <v>848</v>
      </c>
      <c r="UJ8" s="57" t="s">
        <v>849</v>
      </c>
      <c r="UK8" s="57" t="s">
        <v>850</v>
      </c>
      <c r="UL8" s="57" t="s">
        <v>851</v>
      </c>
      <c r="UM8" s="57" t="s">
        <v>852</v>
      </c>
      <c r="UN8" s="57" t="s">
        <v>853</v>
      </c>
      <c r="UO8" s="57" t="s">
        <v>854</v>
      </c>
      <c r="UP8" s="57" t="s">
        <v>855</v>
      </c>
      <c r="UQ8" s="57" t="s">
        <v>856</v>
      </c>
      <c r="UR8" s="57" t="s">
        <v>857</v>
      </c>
      <c r="US8" s="57" t="s">
        <v>858</v>
      </c>
      <c r="UT8" s="57" t="s">
        <v>859</v>
      </c>
      <c r="UU8" s="57" t="s">
        <v>860</v>
      </c>
      <c r="UV8" s="57" t="s">
        <v>861</v>
      </c>
      <c r="UW8" s="57" t="s">
        <v>862</v>
      </c>
      <c r="UX8" s="57" t="s">
        <v>863</v>
      </c>
      <c r="UY8" s="57" t="s">
        <v>864</v>
      </c>
      <c r="UZ8" s="57" t="s">
        <v>865</v>
      </c>
      <c r="VA8" s="57" t="s">
        <v>866</v>
      </c>
      <c r="VB8" s="57" t="s">
        <v>867</v>
      </c>
      <c r="VC8" s="57" t="s">
        <v>868</v>
      </c>
      <c r="VD8" s="57" t="s">
        <v>869</v>
      </c>
      <c r="VE8" s="57" t="s">
        <v>870</v>
      </c>
      <c r="VF8" s="57" t="s">
        <v>871</v>
      </c>
      <c r="VG8" s="57" t="s">
        <v>872</v>
      </c>
      <c r="VH8" s="57" t="s">
        <v>873</v>
      </c>
      <c r="VI8" s="57" t="s">
        <v>874</v>
      </c>
      <c r="VJ8" s="57" t="s">
        <v>875</v>
      </c>
      <c r="VK8" s="57" t="s">
        <v>876</v>
      </c>
      <c r="VL8" s="57" t="s">
        <v>877</v>
      </c>
      <c r="VM8" s="57" t="s">
        <v>878</v>
      </c>
      <c r="VN8" s="57" t="s">
        <v>879</v>
      </c>
      <c r="VO8" s="57" t="s">
        <v>880</v>
      </c>
      <c r="VP8" s="57" t="s">
        <v>881</v>
      </c>
      <c r="VQ8" s="57" t="s">
        <v>882</v>
      </c>
      <c r="VR8" s="57" t="s">
        <v>883</v>
      </c>
      <c r="VS8" s="57" t="s">
        <v>884</v>
      </c>
      <c r="VT8" s="57" t="s">
        <v>885</v>
      </c>
      <c r="VU8" s="57" t="s">
        <v>886</v>
      </c>
      <c r="VV8" s="57" t="s">
        <v>887</v>
      </c>
      <c r="VW8" s="57" t="s">
        <v>888</v>
      </c>
      <c r="VX8" s="57" t="s">
        <v>889</v>
      </c>
      <c r="VY8" s="57" t="s">
        <v>890</v>
      </c>
      <c r="VZ8" s="57" t="s">
        <v>891</v>
      </c>
      <c r="WA8" s="57" t="s">
        <v>892</v>
      </c>
      <c r="WB8" s="57" t="s">
        <v>893</v>
      </c>
      <c r="WC8" s="57" t="s">
        <v>894</v>
      </c>
      <c r="WD8" s="57" t="s">
        <v>895</v>
      </c>
      <c r="WE8" s="57" t="s">
        <v>896</v>
      </c>
      <c r="WF8" s="57" t="s">
        <v>897</v>
      </c>
      <c r="WG8" s="57" t="s">
        <v>898</v>
      </c>
      <c r="WH8" s="57" t="s">
        <v>899</v>
      </c>
      <c r="WI8" s="57" t="s">
        <v>900</v>
      </c>
      <c r="WJ8" s="57" t="s">
        <v>901</v>
      </c>
      <c r="WK8" s="57" t="s">
        <v>902</v>
      </c>
      <c r="WL8" s="57" t="s">
        <v>903</v>
      </c>
      <c r="WM8" s="57" t="s">
        <v>904</v>
      </c>
      <c r="WN8" s="57" t="s">
        <v>905</v>
      </c>
      <c r="WO8" s="57" t="s">
        <v>906</v>
      </c>
      <c r="WP8" s="57" t="s">
        <v>907</v>
      </c>
      <c r="WQ8" s="57" t="s">
        <v>908</v>
      </c>
      <c r="WR8" s="57" t="s">
        <v>909</v>
      </c>
      <c r="WS8" s="57" t="s">
        <v>910</v>
      </c>
      <c r="WT8" s="57" t="s">
        <v>911</v>
      </c>
      <c r="WU8" s="57" t="s">
        <v>912</v>
      </c>
      <c r="WV8" s="57" t="s">
        <v>913</v>
      </c>
      <c r="WW8" s="57" t="s">
        <v>914</v>
      </c>
      <c r="WX8" s="57" t="s">
        <v>915</v>
      </c>
      <c r="WY8" s="57" t="s">
        <v>916</v>
      </c>
      <c r="WZ8" s="57" t="s">
        <v>917</v>
      </c>
      <c r="XA8" s="57" t="s">
        <v>918</v>
      </c>
      <c r="XB8" s="57" t="s">
        <v>919</v>
      </c>
      <c r="XC8" s="57" t="s">
        <v>920</v>
      </c>
      <c r="XD8" s="57" t="s">
        <v>921</v>
      </c>
      <c r="XE8" s="57" t="s">
        <v>922</v>
      </c>
      <c r="XF8" s="57" t="s">
        <v>923</v>
      </c>
      <c r="XG8" s="57" t="s">
        <v>924</v>
      </c>
      <c r="XH8" s="57" t="s">
        <v>925</v>
      </c>
      <c r="XI8" s="57" t="s">
        <v>926</v>
      </c>
      <c r="XJ8" s="57" t="s">
        <v>927</v>
      </c>
      <c r="XK8" s="57" t="s">
        <v>928</v>
      </c>
      <c r="XL8" s="57" t="s">
        <v>929</v>
      </c>
      <c r="XM8" s="57" t="s">
        <v>930</v>
      </c>
      <c r="XN8" s="57" t="s">
        <v>931</v>
      </c>
      <c r="XO8" s="57" t="s">
        <v>932</v>
      </c>
      <c r="XP8" s="57" t="s">
        <v>933</v>
      </c>
      <c r="XQ8" s="57" t="s">
        <v>934</v>
      </c>
      <c r="XR8" s="57" t="s">
        <v>935</v>
      </c>
      <c r="XS8" s="57" t="s">
        <v>936</v>
      </c>
      <c r="XT8" s="57" t="s">
        <v>937</v>
      </c>
      <c r="XU8" s="57" t="s">
        <v>938</v>
      </c>
      <c r="XV8" s="57" t="s">
        <v>939</v>
      </c>
      <c r="XW8" s="57" t="s">
        <v>940</v>
      </c>
      <c r="XX8" s="57" t="s">
        <v>941</v>
      </c>
      <c r="XY8" s="57" t="s">
        <v>942</v>
      </c>
      <c r="XZ8" s="57" t="s">
        <v>943</v>
      </c>
      <c r="YA8" s="57" t="s">
        <v>944</v>
      </c>
      <c r="YB8" s="57" t="s">
        <v>945</v>
      </c>
      <c r="YC8" s="57" t="s">
        <v>946</v>
      </c>
      <c r="YD8" s="57" t="s">
        <v>947</v>
      </c>
      <c r="YE8" s="57" t="s">
        <v>948</v>
      </c>
      <c r="YF8" s="57" t="s">
        <v>949</v>
      </c>
      <c r="YG8" s="57" t="s">
        <v>950</v>
      </c>
      <c r="YH8" s="57" t="s">
        <v>951</v>
      </c>
      <c r="YI8" s="57" t="s">
        <v>952</v>
      </c>
      <c r="YJ8" s="57" t="s">
        <v>953</v>
      </c>
      <c r="YK8" s="57" t="s">
        <v>954</v>
      </c>
      <c r="YL8" s="57" t="s">
        <v>955</v>
      </c>
      <c r="YM8" s="57" t="s">
        <v>956</v>
      </c>
      <c r="YN8" s="57" t="s">
        <v>957</v>
      </c>
      <c r="YO8" s="57" t="s">
        <v>958</v>
      </c>
      <c r="YP8" s="57" t="s">
        <v>959</v>
      </c>
      <c r="YQ8" s="57" t="s">
        <v>960</v>
      </c>
      <c r="YR8" s="57" t="s">
        <v>961</v>
      </c>
      <c r="YS8" s="57" t="s">
        <v>962</v>
      </c>
      <c r="YT8" s="57" t="s">
        <v>963</v>
      </c>
      <c r="YU8" s="57" t="s">
        <v>964</v>
      </c>
      <c r="YV8" s="57" t="s">
        <v>965</v>
      </c>
      <c r="YW8" s="57" t="s">
        <v>966</v>
      </c>
      <c r="YX8" s="57" t="s">
        <v>967</v>
      </c>
      <c r="YY8" s="57" t="s">
        <v>968</v>
      </c>
      <c r="YZ8" s="57" t="s">
        <v>370</v>
      </c>
      <c r="ZA8" s="57" t="s">
        <v>969</v>
      </c>
      <c r="ZB8" s="57" t="s">
        <v>970</v>
      </c>
      <c r="ZC8" s="57" t="s">
        <v>971</v>
      </c>
      <c r="ZD8" s="57" t="s">
        <v>972</v>
      </c>
      <c r="ZE8" s="57" t="s">
        <v>973</v>
      </c>
      <c r="ZF8" s="57" t="s">
        <v>974</v>
      </c>
      <c r="ZG8" s="57" t="s">
        <v>975</v>
      </c>
      <c r="ZH8" s="57" t="s">
        <v>976</v>
      </c>
      <c r="ZI8" s="57" t="s">
        <v>977</v>
      </c>
      <c r="ZJ8" s="57" t="s">
        <v>978</v>
      </c>
      <c r="ZK8" s="57" t="s">
        <v>979</v>
      </c>
      <c r="ZL8" s="57" t="s">
        <v>980</v>
      </c>
      <c r="ZM8" s="57" t="s">
        <v>981</v>
      </c>
      <c r="ZN8" s="57" t="s">
        <v>982</v>
      </c>
      <c r="ZO8" s="57" t="s">
        <v>983</v>
      </c>
      <c r="ZP8" s="57" t="s">
        <v>984</v>
      </c>
      <c r="ZQ8" s="57" t="s">
        <v>985</v>
      </c>
      <c r="ZR8" s="57" t="s">
        <v>986</v>
      </c>
      <c r="ZS8" s="57" t="s">
        <v>987</v>
      </c>
      <c r="ZT8" s="57" t="s">
        <v>988</v>
      </c>
      <c r="ZU8" s="57" t="s">
        <v>989</v>
      </c>
      <c r="ZV8" s="57" t="s">
        <v>990</v>
      </c>
      <c r="ZW8" s="57" t="s">
        <v>991</v>
      </c>
      <c r="ZX8" s="57" t="s">
        <v>992</v>
      </c>
      <c r="ZY8" s="57" t="s">
        <v>993</v>
      </c>
      <c r="ZZ8" s="57" t="s">
        <v>994</v>
      </c>
      <c r="AAA8" s="57" t="s">
        <v>995</v>
      </c>
      <c r="AAB8" s="57" t="s">
        <v>996</v>
      </c>
      <c r="AAC8" s="57" t="s">
        <v>997</v>
      </c>
      <c r="AAD8" s="57" t="s">
        <v>998</v>
      </c>
      <c r="AAE8" s="57" t="s">
        <v>999</v>
      </c>
      <c r="AAF8" s="57" t="s">
        <v>1000</v>
      </c>
      <c r="AAG8" s="57" t="s">
        <v>1001</v>
      </c>
      <c r="AAH8" s="57" t="s">
        <v>1002</v>
      </c>
      <c r="AAI8" s="57" t="s">
        <v>1003</v>
      </c>
      <c r="AAJ8" s="57" t="s">
        <v>1004</v>
      </c>
      <c r="AAK8" s="57" t="s">
        <v>1005</v>
      </c>
      <c r="AAL8" s="57" t="s">
        <v>1006</v>
      </c>
      <c r="AAM8" s="57" t="s">
        <v>1007</v>
      </c>
      <c r="AAN8" s="57" t="s">
        <v>1008</v>
      </c>
      <c r="AAO8" s="57" t="s">
        <v>1009</v>
      </c>
      <c r="AAP8" s="57" t="s">
        <v>1010</v>
      </c>
      <c r="AAQ8" s="57" t="s">
        <v>1011</v>
      </c>
      <c r="AAR8" s="57" t="s">
        <v>1012</v>
      </c>
      <c r="AAS8" s="57" t="s">
        <v>1013</v>
      </c>
      <c r="AAT8" s="57" t="s">
        <v>1014</v>
      </c>
      <c r="AAU8" s="57" t="s">
        <v>1015</v>
      </c>
      <c r="AAV8" s="57" t="s">
        <v>1016</v>
      </c>
      <c r="AAW8" s="57" t="s">
        <v>1017</v>
      </c>
      <c r="AAX8" s="57" t="s">
        <v>1018</v>
      </c>
      <c r="AAY8" s="57" t="s">
        <v>1019</v>
      </c>
      <c r="AAZ8" s="57" t="s">
        <v>1020</v>
      </c>
      <c r="ABA8" s="57" t="s">
        <v>1021</v>
      </c>
      <c r="ABB8" s="57" t="s">
        <v>1022</v>
      </c>
      <c r="ABC8" s="57" t="s">
        <v>1023</v>
      </c>
      <c r="ABD8" s="57" t="s">
        <v>1024</v>
      </c>
      <c r="ABE8" s="57" t="s">
        <v>1025</v>
      </c>
      <c r="ABF8" s="57" t="s">
        <v>1026</v>
      </c>
      <c r="ABG8" s="57" t="s">
        <v>1027</v>
      </c>
      <c r="ABH8" s="57" t="s">
        <v>1028</v>
      </c>
      <c r="ABI8" s="57" t="s">
        <v>1029</v>
      </c>
      <c r="ABJ8" s="57" t="s">
        <v>1030</v>
      </c>
      <c r="ABK8" s="57" t="s">
        <v>1031</v>
      </c>
      <c r="ABL8" s="57" t="s">
        <v>1032</v>
      </c>
      <c r="ABM8" s="57" t="s">
        <v>1033</v>
      </c>
      <c r="ABN8" s="57" t="s">
        <v>1034</v>
      </c>
      <c r="ABO8" s="57" t="s">
        <v>1035</v>
      </c>
      <c r="ABP8" s="57" t="s">
        <v>1036</v>
      </c>
      <c r="ABQ8" s="57" t="s">
        <v>1037</v>
      </c>
      <c r="ABR8" s="57" t="s">
        <v>1038</v>
      </c>
      <c r="ABS8" s="57" t="s">
        <v>1039</v>
      </c>
      <c r="ABT8" s="57" t="s">
        <v>1040</v>
      </c>
      <c r="ABU8" s="57" t="s">
        <v>1041</v>
      </c>
      <c r="ABV8" s="57" t="s">
        <v>1042</v>
      </c>
      <c r="ABW8" s="57" t="s">
        <v>1043</v>
      </c>
      <c r="ABX8" s="57" t="s">
        <v>1044</v>
      </c>
      <c r="ABY8" s="57" t="s">
        <v>1045</v>
      </c>
      <c r="ABZ8" s="57" t="s">
        <v>1046</v>
      </c>
      <c r="ACA8" s="57" t="s">
        <v>1047</v>
      </c>
      <c r="ACB8" s="57" t="s">
        <v>1048</v>
      </c>
      <c r="ACC8" s="57" t="s">
        <v>1049</v>
      </c>
      <c r="ACD8" s="57" t="s">
        <v>1050</v>
      </c>
      <c r="ACE8" s="57" t="s">
        <v>1051</v>
      </c>
      <c r="ACF8" s="57" t="s">
        <v>1052</v>
      </c>
      <c r="ACG8" s="57" t="s">
        <v>1053</v>
      </c>
      <c r="ACH8" s="57" t="s">
        <v>1054</v>
      </c>
      <c r="ACI8" s="57" t="s">
        <v>1055</v>
      </c>
      <c r="ACJ8" s="57" t="s">
        <v>1056</v>
      </c>
      <c r="ACK8" s="57" t="s">
        <v>1057</v>
      </c>
      <c r="ACL8" s="57" t="s">
        <v>1058</v>
      </c>
      <c r="ACM8" s="57" t="s">
        <v>1059</v>
      </c>
      <c r="ACN8" s="57" t="s">
        <v>1060</v>
      </c>
      <c r="ACO8" s="57" t="s">
        <v>1061</v>
      </c>
      <c r="ACP8" s="57" t="s">
        <v>1062</v>
      </c>
      <c r="ACQ8" s="57" t="s">
        <v>1063</v>
      </c>
      <c r="ACR8" s="57" t="s">
        <v>1064</v>
      </c>
      <c r="ACS8" s="57" t="s">
        <v>1065</v>
      </c>
      <c r="ACT8" s="57" t="s">
        <v>1066</v>
      </c>
      <c r="ACU8" s="57" t="s">
        <v>1067</v>
      </c>
      <c r="ACV8" s="57" t="s">
        <v>1068</v>
      </c>
      <c r="ACW8" s="57" t="s">
        <v>1069</v>
      </c>
      <c r="ACX8" s="57" t="s">
        <v>1070</v>
      </c>
      <c r="ACY8" s="57" t="s">
        <v>1071</v>
      </c>
      <c r="ACZ8" s="57" t="s">
        <v>1072</v>
      </c>
      <c r="ADA8" s="57" t="s">
        <v>1073</v>
      </c>
      <c r="ADB8" s="57" t="s">
        <v>1074</v>
      </c>
      <c r="ADC8" s="57" t="s">
        <v>1075</v>
      </c>
      <c r="ADD8" s="57" t="s">
        <v>1076</v>
      </c>
      <c r="ADE8" s="57" t="s">
        <v>1077</v>
      </c>
      <c r="ADF8" s="57" t="s">
        <v>1078</v>
      </c>
      <c r="ADG8" s="57" t="s">
        <v>1079</v>
      </c>
      <c r="ADH8" s="57" t="s">
        <v>1080</v>
      </c>
      <c r="ADI8" s="57" t="s">
        <v>1081</v>
      </c>
      <c r="ADJ8" s="57" t="s">
        <v>1082</v>
      </c>
      <c r="ADK8" s="57" t="s">
        <v>1083</v>
      </c>
      <c r="ADL8" s="57" t="s">
        <v>1084</v>
      </c>
      <c r="ADM8" s="57" t="s">
        <v>1085</v>
      </c>
      <c r="ADN8" s="57" t="s">
        <v>1086</v>
      </c>
      <c r="ADO8" s="57" t="s">
        <v>1087</v>
      </c>
      <c r="ADP8" s="57" t="s">
        <v>1088</v>
      </c>
      <c r="ADQ8" s="57" t="s">
        <v>1089</v>
      </c>
      <c r="ADR8" s="57" t="s">
        <v>1090</v>
      </c>
      <c r="ADS8" s="57" t="s">
        <v>1091</v>
      </c>
      <c r="ADT8" s="57" t="s">
        <v>1092</v>
      </c>
      <c r="ADU8" s="57" t="s">
        <v>1093</v>
      </c>
      <c r="ADV8" s="57" t="s">
        <v>1094</v>
      </c>
      <c r="ADW8" s="57" t="s">
        <v>1095</v>
      </c>
      <c r="ADX8" s="57" t="s">
        <v>371</v>
      </c>
      <c r="ADY8" s="57" t="s">
        <v>1096</v>
      </c>
      <c r="ADZ8" s="57" t="s">
        <v>1097</v>
      </c>
      <c r="AEA8" s="57" t="s">
        <v>1098</v>
      </c>
      <c r="AEB8" s="57" t="s">
        <v>372</v>
      </c>
      <c r="AEC8" s="57" t="s">
        <v>1099</v>
      </c>
      <c r="AED8" s="57" t="s">
        <v>373</v>
      </c>
      <c r="AEE8" s="57" t="s">
        <v>1100</v>
      </c>
      <c r="AEF8" s="57" t="s">
        <v>374</v>
      </c>
      <c r="AEG8" s="57" t="s">
        <v>1101</v>
      </c>
      <c r="AEH8" s="57" t="s">
        <v>1102</v>
      </c>
      <c r="AEI8" s="57" t="s">
        <v>1103</v>
      </c>
      <c r="AEJ8" s="57" t="s">
        <v>1104</v>
      </c>
      <c r="AEK8" s="57" t="s">
        <v>1105</v>
      </c>
      <c r="AEL8" s="57" t="s">
        <v>1106</v>
      </c>
      <c r="AEM8" s="57" t="s">
        <v>1107</v>
      </c>
      <c r="AEN8" s="57" t="s">
        <v>1108</v>
      </c>
      <c r="AEO8" s="57" t="s">
        <v>1109</v>
      </c>
      <c r="AEP8" s="57" t="s">
        <v>1110</v>
      </c>
      <c r="AEQ8" s="57" t="s">
        <v>1111</v>
      </c>
      <c r="AER8" s="57" t="s">
        <v>1112</v>
      </c>
      <c r="AES8" s="57" t="s">
        <v>1113</v>
      </c>
      <c r="AET8" s="57" t="s">
        <v>1114</v>
      </c>
      <c r="AEU8" s="57" t="s">
        <v>1115</v>
      </c>
      <c r="AEV8" s="57" t="s">
        <v>1116</v>
      </c>
      <c r="AEW8" s="57" t="s">
        <v>1117</v>
      </c>
      <c r="AEX8" s="57" t="s">
        <v>1118</v>
      </c>
      <c r="AEY8" s="57" t="s">
        <v>1119</v>
      </c>
      <c r="AEZ8" s="57" t="s">
        <v>1120</v>
      </c>
      <c r="AFA8" s="57" t="s">
        <v>1121</v>
      </c>
      <c r="AFB8" s="57" t="s">
        <v>1122</v>
      </c>
      <c r="AFC8" s="57" t="s">
        <v>1123</v>
      </c>
      <c r="AFD8" s="57" t="s">
        <v>1124</v>
      </c>
      <c r="AFE8" s="57" t="s">
        <v>1125</v>
      </c>
      <c r="AFF8" s="57" t="s">
        <v>375</v>
      </c>
      <c r="AFG8" s="57" t="s">
        <v>1126</v>
      </c>
      <c r="AFH8" s="57" t="s">
        <v>1127</v>
      </c>
      <c r="AFI8" s="57" t="s">
        <v>1128</v>
      </c>
      <c r="AFJ8" s="57" t="s">
        <v>376</v>
      </c>
      <c r="AFK8" s="57" t="s">
        <v>1129</v>
      </c>
      <c r="AFL8" s="57" t="s">
        <v>377</v>
      </c>
      <c r="AFM8" s="57" t="s">
        <v>1130</v>
      </c>
      <c r="AFN8" s="57" t="s">
        <v>378</v>
      </c>
      <c r="AFO8" s="57" t="s">
        <v>1131</v>
      </c>
      <c r="AFP8" s="57" t="s">
        <v>1132</v>
      </c>
      <c r="AFQ8" s="57" t="s">
        <v>1133</v>
      </c>
      <c r="AFR8" s="57" t="s">
        <v>1134</v>
      </c>
      <c r="AFS8" s="57" t="s">
        <v>1135</v>
      </c>
      <c r="AFT8" s="57" t="s">
        <v>1136</v>
      </c>
      <c r="AFU8" s="57" t="s">
        <v>1137</v>
      </c>
      <c r="AFV8" s="57" t="s">
        <v>1138</v>
      </c>
      <c r="AFW8" s="57" t="s">
        <v>1139</v>
      </c>
      <c r="AFX8" s="57" t="s">
        <v>1140</v>
      </c>
      <c r="AFY8" s="57" t="s">
        <v>1141</v>
      </c>
      <c r="AFZ8" s="57" t="s">
        <v>1142</v>
      </c>
      <c r="AGA8" s="57" t="s">
        <v>1143</v>
      </c>
      <c r="AGB8" s="57" t="s">
        <v>1144</v>
      </c>
      <c r="AGC8" s="57" t="s">
        <v>1145</v>
      </c>
      <c r="AGD8" s="57" t="s">
        <v>1146</v>
      </c>
      <c r="AGE8" s="57" t="s">
        <v>1147</v>
      </c>
      <c r="AGF8" s="57" t="s">
        <v>1148</v>
      </c>
      <c r="AGG8" s="57" t="s">
        <v>1149</v>
      </c>
      <c r="AGH8" s="58" t="s">
        <v>1157</v>
      </c>
      <c r="AGI8" s="58" t="s">
        <v>1158</v>
      </c>
      <c r="AGJ8" s="58" t="s">
        <v>1159</v>
      </c>
      <c r="AGK8" s="58" t="s">
        <v>351</v>
      </c>
      <c r="AGL8" s="58" t="s">
        <v>465</v>
      </c>
      <c r="AGM8" s="58" t="s">
        <v>499</v>
      </c>
      <c r="AGN8" s="58" t="s">
        <v>533</v>
      </c>
      <c r="AGO8" s="58" t="s">
        <v>567</v>
      </c>
      <c r="AGP8" s="58" t="s">
        <v>359</v>
      </c>
      <c r="AGQ8" s="58" t="s">
        <v>360</v>
      </c>
      <c r="AGR8" s="58" t="s">
        <v>629</v>
      </c>
      <c r="AGS8" s="58" t="s">
        <v>630</v>
      </c>
      <c r="AGT8" s="58" t="s">
        <v>631</v>
      </c>
      <c r="AGU8" s="58" t="s">
        <v>633</v>
      </c>
      <c r="AGV8" s="58" t="s">
        <v>634</v>
      </c>
      <c r="AGW8" s="58" t="s">
        <v>363</v>
      </c>
      <c r="AGX8" s="58" t="s">
        <v>637</v>
      </c>
      <c r="AGY8" s="58" t="s">
        <v>638</v>
      </c>
      <c r="AGZ8" s="58" t="s">
        <v>365</v>
      </c>
      <c r="AHA8" s="58" t="s">
        <v>640</v>
      </c>
      <c r="AHB8" s="58" t="s">
        <v>641</v>
      </c>
      <c r="AHC8" s="58" t="s">
        <v>642</v>
      </c>
      <c r="AHD8" s="58" t="s">
        <v>660</v>
      </c>
      <c r="AHE8" s="58" t="s">
        <v>1160</v>
      </c>
      <c r="AHF8" s="58" t="s">
        <v>722</v>
      </c>
      <c r="AHG8" s="58" t="s">
        <v>725</v>
      </c>
      <c r="AHH8" s="58" t="s">
        <v>729</v>
      </c>
      <c r="AHI8" s="58" t="s">
        <v>733</v>
      </c>
      <c r="AHJ8" s="58" t="s">
        <v>737</v>
      </c>
      <c r="AHK8" s="58" t="s">
        <v>741</v>
      </c>
      <c r="AHL8" s="58" t="s">
        <v>1161</v>
      </c>
      <c r="AHM8" s="58" t="s">
        <v>790</v>
      </c>
      <c r="AHN8" s="58" t="s">
        <v>793</v>
      </c>
      <c r="AHO8" s="58" t="s">
        <v>797</v>
      </c>
      <c r="AHP8" s="58" t="s">
        <v>801</v>
      </c>
      <c r="AHQ8" s="58" t="s">
        <v>805</v>
      </c>
      <c r="AHR8" s="58" t="s">
        <v>809</v>
      </c>
      <c r="AHS8" s="58" t="s">
        <v>824</v>
      </c>
      <c r="AHT8" s="58" t="s">
        <v>1065</v>
      </c>
      <c r="AHU8" s="58" t="s">
        <v>1069</v>
      </c>
      <c r="AHV8" s="58" t="s">
        <v>1073</v>
      </c>
      <c r="AHW8" s="58" t="s">
        <v>1098</v>
      </c>
      <c r="AHX8" s="58" t="s">
        <v>1100</v>
      </c>
      <c r="AHY8" s="58" t="s">
        <v>1103</v>
      </c>
      <c r="AHZ8" s="58" t="s">
        <v>1128</v>
      </c>
      <c r="AIA8" s="58" t="s">
        <v>1130</v>
      </c>
      <c r="AIB8" s="58" t="s">
        <v>1133</v>
      </c>
      <c r="AIC8" s="58" t="s">
        <v>1162</v>
      </c>
      <c r="AID8" s="58" t="s">
        <v>1163</v>
      </c>
      <c r="AIE8" s="58" t="s">
        <v>1164</v>
      </c>
      <c r="AIF8" s="58" t="s">
        <v>1165</v>
      </c>
      <c r="AIG8" s="58" t="s">
        <v>1166</v>
      </c>
      <c r="AIH8" s="58" t="s">
        <v>1167</v>
      </c>
      <c r="AII8" s="58" t="s">
        <v>1168</v>
      </c>
      <c r="AIJ8" s="58" t="s">
        <v>1169</v>
      </c>
      <c r="AIK8" s="58" t="s">
        <v>1170</v>
      </c>
      <c r="AIL8" s="58" t="s">
        <v>1171</v>
      </c>
      <c r="AIM8" s="58" t="s">
        <v>379</v>
      </c>
      <c r="AIN8" s="58" t="s">
        <v>380</v>
      </c>
      <c r="AIO8" s="58" t="s">
        <v>1172</v>
      </c>
      <c r="AIP8" s="58" t="s">
        <v>1173</v>
      </c>
      <c r="AIQ8" s="58" t="s">
        <v>1174</v>
      </c>
      <c r="AIR8" s="58" t="s">
        <v>1175</v>
      </c>
      <c r="AIS8" s="58" t="s">
        <v>1176</v>
      </c>
      <c r="AIT8" s="58" t="s">
        <v>1177</v>
      </c>
      <c r="AIU8" s="58" t="s">
        <v>1178</v>
      </c>
      <c r="AIV8" s="58" t="s">
        <v>1179</v>
      </c>
      <c r="AIW8" s="58" t="s">
        <v>1180</v>
      </c>
      <c r="AIX8" s="58" t="s">
        <v>1181</v>
      </c>
      <c r="AIY8" s="58" t="s">
        <v>1182</v>
      </c>
      <c r="AIZ8" s="58" t="s">
        <v>1183</v>
      </c>
      <c r="AJA8" s="58" t="s">
        <v>1184</v>
      </c>
      <c r="AJB8" s="58" t="s">
        <v>1185</v>
      </c>
    </row>
    <row r="9" spans="1:938">
      <c r="AP9" s="247"/>
    </row>
    <row r="10" spans="1:938">
      <c r="AP10" s="247"/>
    </row>
  </sheetData>
  <mergeCells count="50">
    <mergeCell ref="A2:E2"/>
    <mergeCell ref="F2:J2"/>
    <mergeCell ref="AK2:AL2"/>
    <mergeCell ref="K2:W2"/>
    <mergeCell ref="AM2:AN2"/>
    <mergeCell ref="CX2:DE2"/>
    <mergeCell ref="DG2:DK2"/>
    <mergeCell ref="X2:AI2"/>
    <mergeCell ref="LM2:MT2"/>
    <mergeCell ref="EY2:GF2"/>
    <mergeCell ref="GG2:HN2"/>
    <mergeCell ref="HO2:IV2"/>
    <mergeCell ref="IW2:KD2"/>
    <mergeCell ref="KE2:LL2"/>
    <mergeCell ref="CK2:CN2"/>
    <mergeCell ref="CO2:CV2"/>
    <mergeCell ref="DL2:DP2"/>
    <mergeCell ref="DQ2:EX2"/>
    <mergeCell ref="AP9:AP10"/>
    <mergeCell ref="AQ2:AW2"/>
    <mergeCell ref="AX2:BD2"/>
    <mergeCell ref="BE2:BO2"/>
    <mergeCell ref="CA2:CJ2"/>
    <mergeCell ref="BP2:BZ2"/>
    <mergeCell ref="AO2:AP2"/>
    <mergeCell ref="MU2:OB2"/>
    <mergeCell ref="OC2:PJ2"/>
    <mergeCell ref="PK2:QR2"/>
    <mergeCell ref="QS2:RZ2"/>
    <mergeCell ref="SA2:TH2"/>
    <mergeCell ref="TI2:UP2"/>
    <mergeCell ref="UQ2:VX2"/>
    <mergeCell ref="VY2:XF2"/>
    <mergeCell ref="XG2:YN2"/>
    <mergeCell ref="YO2:ZV2"/>
    <mergeCell ref="ZW2:ABD2"/>
    <mergeCell ref="ABE2:ACL2"/>
    <mergeCell ref="ACM2:ADT2"/>
    <mergeCell ref="ADU2:AFB2"/>
    <mergeCell ref="AFC2:AGG2"/>
    <mergeCell ref="AGH2:AGO2"/>
    <mergeCell ref="AGP2:AHC2"/>
    <mergeCell ref="AHE2:AHK2"/>
    <mergeCell ref="AHL2:AHR2"/>
    <mergeCell ref="AHT2:AHV2"/>
    <mergeCell ref="AIK2:AIL2"/>
    <mergeCell ref="AHW2:AHY2"/>
    <mergeCell ref="AHZ2:AIB2"/>
    <mergeCell ref="AIC2:AIF2"/>
    <mergeCell ref="AIG2:AIJ2"/>
  </mergeCells>
  <phoneticPr fontId="11"/>
  <pageMargins left="0.7" right="0.7" top="0.75" bottom="0.75" header="0.3" footer="0.3"/>
  <pageSetup paperSize="9" scale="39" orientation="landscape" r:id="rId1"/>
  <headerFooter>
    <oddHeader>&amp;L【機密性○（取扱制限）】</oddHeader>
  </headerFooter>
  <colBreaks count="39" manualBreakCount="39">
    <brk id="10" max="9" man="1"/>
    <brk id="23" max="9" man="1"/>
    <brk id="36" max="9" man="1"/>
    <brk id="38" max="9" man="1"/>
    <brk id="42" max="9" man="1"/>
    <brk id="56" max="9" man="1"/>
    <brk id="67" max="9" man="1"/>
    <brk id="78" max="9" man="1"/>
    <brk id="100" max="9" man="1"/>
    <brk id="110" max="9" man="1"/>
    <brk id="115" max="9" man="1"/>
    <brk id="120" max="9" man="1"/>
    <brk id="154" max="9" man="1"/>
    <brk id="188" max="9" man="1"/>
    <brk id="222" max="9" man="1"/>
    <brk id="256" max="9" man="1"/>
    <brk id="290" max="9" man="1"/>
    <brk id="324" max="9" man="1"/>
    <brk id="358" max="9" man="1"/>
    <brk id="392" max="9" man="1"/>
    <brk id="426" max="9" man="1"/>
    <brk id="460" max="9" man="1"/>
    <brk id="494" max="9" man="1"/>
    <brk id="528" max="9" man="1"/>
    <brk id="562" max="9" man="1"/>
    <brk id="596" max="9" man="1"/>
    <brk id="630" max="9" man="1"/>
    <brk id="664" max="9" man="1"/>
    <brk id="698" max="9" man="1"/>
    <brk id="732" max="9" man="1"/>
    <brk id="766" max="9" man="1"/>
    <brk id="800" max="9" man="1"/>
    <brk id="834" max="9" man="1"/>
    <brk id="865" max="9" man="1"/>
    <brk id="873" max="9" man="1"/>
    <brk id="888" max="9" man="1"/>
    <brk id="903" max="9" man="1"/>
    <brk id="912" max="9" man="1"/>
    <brk id="920"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343E-7074-4DB6-B156-0981A2EE813C}">
  <sheetPr codeName="Sheet2">
    <pageSetUpPr fitToPage="1"/>
  </sheetPr>
  <dimension ref="A2:BJ10"/>
  <sheetViews>
    <sheetView view="pageBreakPreview" zoomScale="50" zoomScaleNormal="100" zoomScaleSheetLayoutView="50" workbookViewId="0">
      <selection activeCell="C5" sqref="C5:E5"/>
    </sheetView>
  </sheetViews>
  <sheetFormatPr defaultRowHeight="18.75"/>
  <cols>
    <col min="1" max="1" width="4.875" style="1" customWidth="1"/>
    <col min="2" max="2" width="40.125" style="4" customWidth="1"/>
    <col min="3" max="8" width="31.5" style="4" customWidth="1"/>
    <col min="9" max="9" width="4.25" style="4" customWidth="1"/>
    <col min="10" max="10" width="5.75" style="1" customWidth="1"/>
    <col min="11" max="11" width="22.5" style="1" customWidth="1"/>
    <col min="12" max="12" width="5.75" style="1" customWidth="1"/>
    <col min="13" max="13" width="4.75" style="1" customWidth="1"/>
    <col min="14" max="21" width="5.75" style="1" hidden="1" customWidth="1"/>
    <col min="22" max="27" width="5.75" style="1" customWidth="1"/>
    <col min="28" max="28" width="7.125" style="1" customWidth="1"/>
    <col min="29" max="29" width="0.75" style="1" customWidth="1"/>
    <col min="30" max="32" width="2.75" customWidth="1"/>
    <col min="33" max="62" width="2.75" hidden="1" customWidth="1"/>
    <col min="63" max="78" width="2.75" customWidth="1"/>
  </cols>
  <sheetData>
    <row r="2" spans="1:29" ht="44.25" customHeight="1">
      <c r="A2" s="5"/>
      <c r="B2" s="263" t="s">
        <v>184</v>
      </c>
      <c r="C2" s="263"/>
      <c r="D2" s="263"/>
      <c r="E2" s="263"/>
      <c r="F2" s="263"/>
      <c r="G2" s="263"/>
      <c r="H2" s="263"/>
      <c r="I2" s="9"/>
      <c r="J2" s="3"/>
      <c r="K2" s="3"/>
      <c r="L2" s="3"/>
      <c r="M2" s="3"/>
      <c r="N2" s="3"/>
      <c r="O2" s="3"/>
      <c r="P2" s="3"/>
      <c r="Q2" s="3"/>
      <c r="R2" s="3"/>
      <c r="S2" s="3"/>
      <c r="T2" s="3"/>
      <c r="U2" s="3"/>
      <c r="V2" s="3"/>
      <c r="W2" s="3"/>
      <c r="X2" s="3"/>
      <c r="Y2" s="3"/>
      <c r="Z2" s="3"/>
      <c r="AA2" s="3"/>
      <c r="AB2" s="3"/>
      <c r="AC2" s="3"/>
    </row>
    <row r="3" spans="1:29" ht="51" customHeight="1" thickBot="1">
      <c r="A3" s="10"/>
      <c r="B3" s="264" t="s">
        <v>185</v>
      </c>
      <c r="C3" s="264"/>
      <c r="D3" s="264"/>
      <c r="E3" s="264"/>
      <c r="F3" s="264"/>
      <c r="G3" s="264"/>
      <c r="H3" s="264"/>
      <c r="I3" s="21"/>
      <c r="J3" s="2"/>
      <c r="L3" s="22"/>
      <c r="M3" s="2"/>
      <c r="N3" s="2"/>
      <c r="O3" s="2"/>
      <c r="P3" s="2"/>
      <c r="Q3" s="2"/>
      <c r="R3" s="2"/>
      <c r="S3" s="2"/>
      <c r="T3" s="2"/>
      <c r="U3" s="2"/>
      <c r="V3" s="2"/>
      <c r="W3" s="2"/>
      <c r="X3" s="2"/>
      <c r="Y3" s="2"/>
      <c r="Z3" s="2"/>
      <c r="AA3" s="2"/>
      <c r="AB3" s="2"/>
      <c r="AC3" s="2"/>
    </row>
    <row r="4" spans="1:29" ht="76.5" customHeight="1" thickBot="1">
      <c r="A4" s="11"/>
      <c r="B4" s="12"/>
      <c r="C4" s="265" t="s">
        <v>164</v>
      </c>
      <c r="D4" s="265"/>
      <c r="E4" s="265"/>
      <c r="F4" s="265" t="s">
        <v>71</v>
      </c>
      <c r="G4" s="265"/>
      <c r="H4" s="266"/>
      <c r="I4" s="11"/>
      <c r="K4" s="66" t="s">
        <v>1209</v>
      </c>
      <c r="L4" s="68"/>
    </row>
    <row r="5" spans="1:29" ht="76.5" customHeight="1">
      <c r="A5" s="11"/>
      <c r="B5" s="13" t="s">
        <v>65</v>
      </c>
      <c r="C5" s="267" t="s">
        <v>1210</v>
      </c>
      <c r="D5" s="267"/>
      <c r="E5" s="267"/>
      <c r="F5" s="267" t="s">
        <v>159</v>
      </c>
      <c r="G5" s="267"/>
      <c r="H5" s="268"/>
      <c r="I5" s="11"/>
      <c r="K5" s="69"/>
      <c r="L5" s="67" t="s">
        <v>1208</v>
      </c>
    </row>
    <row r="6" spans="1:29" ht="76.5" customHeight="1">
      <c r="A6" s="11"/>
      <c r="B6" s="14" t="s">
        <v>160</v>
      </c>
      <c r="C6" s="260" t="s">
        <v>1213</v>
      </c>
      <c r="D6" s="260"/>
      <c r="E6" s="260"/>
      <c r="F6" s="260" t="s">
        <v>1212</v>
      </c>
      <c r="G6" s="260"/>
      <c r="H6" s="261"/>
      <c r="I6" s="11"/>
    </row>
    <row r="7" spans="1:29" ht="76.5" customHeight="1">
      <c r="A7" s="11"/>
      <c r="B7" s="14" t="s">
        <v>42</v>
      </c>
      <c r="C7" s="260" t="s">
        <v>265</v>
      </c>
      <c r="D7" s="260"/>
      <c r="E7" s="260"/>
      <c r="F7" s="260" t="s">
        <v>266</v>
      </c>
      <c r="G7" s="260"/>
      <c r="H7" s="261"/>
      <c r="I7" s="11"/>
    </row>
    <row r="8" spans="1:29" ht="76.5" customHeight="1">
      <c r="A8" s="11"/>
      <c r="B8" s="14" t="s">
        <v>43</v>
      </c>
      <c r="C8" s="260" t="s">
        <v>161</v>
      </c>
      <c r="D8" s="260"/>
      <c r="E8" s="260"/>
      <c r="F8" s="260" t="s">
        <v>161</v>
      </c>
      <c r="G8" s="260"/>
      <c r="H8" s="261"/>
      <c r="I8" s="11"/>
    </row>
    <row r="9" spans="1:29" ht="76.150000000000006" customHeight="1" thickBot="1">
      <c r="A9" s="11"/>
      <c r="B9" s="15" t="s">
        <v>44</v>
      </c>
      <c r="C9" s="259" t="s">
        <v>162</v>
      </c>
      <c r="D9" s="259"/>
      <c r="E9" s="259"/>
      <c r="F9" s="259" t="s">
        <v>162</v>
      </c>
      <c r="G9" s="259"/>
      <c r="H9" s="262"/>
      <c r="I9" s="11"/>
    </row>
    <row r="10" spans="1:29" ht="42" customHeight="1">
      <c r="A10" s="10"/>
      <c r="B10" s="11"/>
      <c r="C10" s="11"/>
      <c r="D10" s="11"/>
      <c r="E10" s="11"/>
      <c r="F10" s="11"/>
      <c r="G10" s="10"/>
      <c r="H10" s="10"/>
      <c r="I10" s="10"/>
      <c r="J10" s="2"/>
      <c r="K10" s="2"/>
      <c r="L10" s="2"/>
      <c r="M10" s="2"/>
      <c r="N10" s="2"/>
      <c r="O10" s="2"/>
      <c r="P10" s="2"/>
      <c r="Q10" s="2"/>
      <c r="R10" s="2"/>
      <c r="S10" s="2"/>
      <c r="T10" s="2"/>
      <c r="U10" s="2"/>
      <c r="V10" s="2"/>
      <c r="W10" s="2"/>
      <c r="X10" s="2"/>
      <c r="Y10" s="2"/>
      <c r="Z10" s="2"/>
      <c r="AA10" s="2"/>
      <c r="AB10" s="2"/>
      <c r="AC10" s="2"/>
    </row>
  </sheetData>
  <sheetProtection sheet="1" objects="1" scenarios="1" selectLockedCells="1"/>
  <mergeCells count="14">
    <mergeCell ref="C9:E9"/>
    <mergeCell ref="F7:H7"/>
    <mergeCell ref="F8:H8"/>
    <mergeCell ref="F9:H9"/>
    <mergeCell ref="B2:H2"/>
    <mergeCell ref="B3:H3"/>
    <mergeCell ref="C7:E7"/>
    <mergeCell ref="C8:E8"/>
    <mergeCell ref="F6:H6"/>
    <mergeCell ref="C4:E4"/>
    <mergeCell ref="F4:H4"/>
    <mergeCell ref="C5:E5"/>
    <mergeCell ref="F5:H5"/>
    <mergeCell ref="C6:E6"/>
  </mergeCells>
  <phoneticPr fontId="11"/>
  <conditionalFormatting sqref="C5:H9">
    <cfRule type="containsBlanks" dxfId="7" priority="2">
      <formula>LEN(TRIM(C5))=0</formula>
    </cfRule>
  </conditionalFormatting>
  <pageMargins left="0.7" right="0.7" top="0.75" bottom="0.75" header="0.3" footer="0.3"/>
  <pageSetup paperSize="8" scale="49" orientation="portrait" r:id="rId1"/>
  <colBreaks count="1" manualBreakCount="1">
    <brk id="10" min="1" max="3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C2B2-28CE-4C5E-91D9-4AED7AED41D4}">
  <sheetPr codeName="Sheet4">
    <pageSetUpPr fitToPage="1"/>
  </sheetPr>
  <dimension ref="A2:AX70"/>
  <sheetViews>
    <sheetView view="pageBreakPreview" zoomScale="40" zoomScaleNormal="40" zoomScaleSheetLayoutView="40" workbookViewId="0"/>
  </sheetViews>
  <sheetFormatPr defaultColWidth="9" defaultRowHeight="18.75"/>
  <cols>
    <col min="1" max="1" width="5.25" style="120" customWidth="1"/>
    <col min="2" max="3" width="28.875" style="120" customWidth="1"/>
    <col min="4" max="5" width="27.25" style="120" customWidth="1"/>
    <col min="6" max="6" width="2.5" style="120" customWidth="1"/>
    <col min="7" max="10" width="23.375" style="120" customWidth="1"/>
    <col min="11" max="11" width="2.25" style="120" customWidth="1"/>
    <col min="12" max="13" width="22.75" style="120" customWidth="1"/>
    <col min="14" max="23" width="20.5" style="120" customWidth="1"/>
    <col min="24" max="24" width="1.75" style="120" customWidth="1"/>
    <col min="25" max="25" width="18.625" style="120" customWidth="1"/>
    <col min="26" max="27" width="21.125" style="120" customWidth="1"/>
    <col min="28" max="29" width="21.25" style="120" customWidth="1"/>
    <col min="30" max="30" width="23.125" style="120" customWidth="1"/>
    <col min="31" max="31" width="47.5" style="120" customWidth="1"/>
    <col min="32" max="32" width="6.5" style="120" customWidth="1"/>
    <col min="33" max="33" width="9" style="120"/>
    <col min="34" max="34" width="31.125" style="121" customWidth="1"/>
    <col min="35" max="35" width="230.375" style="122" customWidth="1"/>
    <col min="36" max="16384" width="9" style="120"/>
  </cols>
  <sheetData>
    <row r="2" spans="1:50" s="73" customFormat="1" ht="53.25" customHeight="1">
      <c r="A2" s="70"/>
      <c r="B2" s="327" t="s">
        <v>186</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70"/>
      <c r="AG2" s="70"/>
      <c r="AH2" s="71" t="s">
        <v>1209</v>
      </c>
      <c r="AI2" s="72"/>
      <c r="AJ2" s="70"/>
      <c r="AK2" s="70"/>
      <c r="AL2" s="70"/>
      <c r="AM2" s="70"/>
      <c r="AN2" s="70"/>
      <c r="AO2" s="70"/>
      <c r="AP2" s="70"/>
      <c r="AQ2" s="70"/>
      <c r="AR2" s="70"/>
      <c r="AS2" s="70"/>
      <c r="AT2" s="70"/>
      <c r="AU2" s="70"/>
    </row>
    <row r="4" spans="1:50" s="74" customFormat="1" ht="263.25" customHeight="1" thickBot="1">
      <c r="B4" s="273" t="s">
        <v>1232</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76"/>
      <c r="AG4" s="77"/>
      <c r="AH4" s="204"/>
      <c r="AI4" s="84" t="s">
        <v>1208</v>
      </c>
      <c r="AJ4" s="77"/>
      <c r="AK4" s="77"/>
      <c r="AL4" s="77"/>
      <c r="AM4" s="77"/>
      <c r="AN4" s="77"/>
      <c r="AO4" s="77"/>
      <c r="AP4" s="77"/>
      <c r="AQ4" s="77"/>
      <c r="AR4" s="79"/>
      <c r="AS4" s="79"/>
      <c r="AT4" s="79"/>
      <c r="AU4" s="79"/>
    </row>
    <row r="5" spans="1:50" s="74" customFormat="1" ht="53.25" customHeight="1">
      <c r="B5" s="288" t="s">
        <v>82</v>
      </c>
      <c r="C5" s="321"/>
      <c r="D5" s="405" t="s">
        <v>146</v>
      </c>
      <c r="E5" s="345"/>
      <c r="F5" s="345"/>
      <c r="G5" s="201"/>
      <c r="H5" s="199"/>
      <c r="I5" s="200"/>
      <c r="J5" s="198"/>
      <c r="K5" s="80"/>
      <c r="L5" s="80"/>
      <c r="M5" s="80"/>
      <c r="N5" s="80"/>
      <c r="O5" s="80"/>
      <c r="P5" s="80"/>
      <c r="Q5" s="80"/>
      <c r="R5" s="80"/>
      <c r="S5" s="80"/>
      <c r="T5" s="80"/>
      <c r="U5" s="80"/>
      <c r="V5" s="80"/>
      <c r="W5" s="81"/>
      <c r="X5" s="211"/>
      <c r="Y5" s="332" t="s">
        <v>323</v>
      </c>
      <c r="Z5" s="333"/>
      <c r="AA5" s="333"/>
      <c r="AB5" s="333"/>
      <c r="AC5" s="333"/>
      <c r="AD5" s="333"/>
      <c r="AE5" s="334"/>
      <c r="AF5" s="76"/>
      <c r="AG5" s="77"/>
      <c r="AH5" s="82"/>
      <c r="AI5" s="83" t="s">
        <v>1211</v>
      </c>
      <c r="AJ5" s="77"/>
      <c r="AK5" s="77"/>
      <c r="AL5" s="77"/>
      <c r="AM5" s="77"/>
      <c r="AN5" s="77"/>
      <c r="AO5" s="77"/>
      <c r="AP5" s="77"/>
      <c r="AQ5" s="77"/>
      <c r="AR5" s="77"/>
      <c r="AS5" s="77"/>
      <c r="AT5" s="77"/>
      <c r="AU5" s="79"/>
      <c r="AV5" s="79"/>
      <c r="AW5" s="79"/>
      <c r="AX5" s="79"/>
    </row>
    <row r="6" spans="1:50" s="74" customFormat="1" ht="53.25" customHeight="1">
      <c r="B6" s="322"/>
      <c r="C6" s="323"/>
      <c r="D6" s="406"/>
      <c r="E6" s="396"/>
      <c r="F6" s="397"/>
      <c r="G6" s="409" t="s">
        <v>1221</v>
      </c>
      <c r="H6" s="410"/>
      <c r="I6" s="411"/>
      <c r="J6" s="395" t="s">
        <v>1219</v>
      </c>
      <c r="K6" s="396"/>
      <c r="L6" s="396"/>
      <c r="M6" s="397"/>
      <c r="N6" s="392" t="s">
        <v>1242</v>
      </c>
      <c r="O6" s="393"/>
      <c r="P6" s="393"/>
      <c r="Q6" s="393"/>
      <c r="R6" s="393"/>
      <c r="S6" s="393"/>
      <c r="T6" s="393"/>
      <c r="U6" s="393"/>
      <c r="V6" s="393"/>
      <c r="W6" s="394"/>
      <c r="X6" s="211"/>
      <c r="Y6" s="335"/>
      <c r="Z6" s="336"/>
      <c r="AA6" s="336"/>
      <c r="AB6" s="336"/>
      <c r="AC6" s="336"/>
      <c r="AD6" s="336"/>
      <c r="AE6" s="337"/>
      <c r="AF6" s="76"/>
      <c r="AG6" s="77"/>
      <c r="AH6" s="82"/>
      <c r="AI6" s="84"/>
      <c r="AJ6" s="77"/>
      <c r="AK6" s="77"/>
      <c r="AL6" s="77"/>
      <c r="AM6" s="77"/>
      <c r="AN6" s="77"/>
      <c r="AO6" s="77"/>
      <c r="AP6" s="77"/>
      <c r="AQ6" s="77"/>
      <c r="AR6" s="77"/>
      <c r="AS6" s="77"/>
      <c r="AT6" s="77"/>
      <c r="AU6" s="79"/>
      <c r="AV6" s="79"/>
      <c r="AW6" s="79"/>
      <c r="AX6" s="79"/>
    </row>
    <row r="7" spans="1:50" s="85" customFormat="1" ht="186" customHeight="1" thickBot="1">
      <c r="B7" s="290"/>
      <c r="C7" s="324"/>
      <c r="D7" s="407"/>
      <c r="E7" s="346"/>
      <c r="F7" s="399"/>
      <c r="G7" s="398"/>
      <c r="H7" s="346"/>
      <c r="I7" s="399"/>
      <c r="J7" s="398"/>
      <c r="K7" s="346"/>
      <c r="L7" s="346"/>
      <c r="M7" s="399"/>
      <c r="N7" s="328" t="s">
        <v>1243</v>
      </c>
      <c r="O7" s="328"/>
      <c r="P7" s="328" t="s">
        <v>1224</v>
      </c>
      <c r="Q7" s="328"/>
      <c r="R7" s="328" t="s">
        <v>1225</v>
      </c>
      <c r="S7" s="328"/>
      <c r="T7" s="328" t="s">
        <v>1226</v>
      </c>
      <c r="U7" s="328"/>
      <c r="V7" s="328" t="s">
        <v>1227</v>
      </c>
      <c r="W7" s="329"/>
      <c r="X7" s="212"/>
      <c r="Y7" s="303" t="s">
        <v>140</v>
      </c>
      <c r="Z7" s="269"/>
      <c r="AA7" s="300" t="s">
        <v>134</v>
      </c>
      <c r="AB7" s="301"/>
      <c r="AC7" s="300" t="s">
        <v>135</v>
      </c>
      <c r="AD7" s="301"/>
      <c r="AE7" s="86" t="s">
        <v>35</v>
      </c>
      <c r="AH7" s="91">
        <f>IF(J8=SUM(Y8:AE8),,"エラー")</f>
        <v>0</v>
      </c>
      <c r="AI7" s="92">
        <f>IF(AH7=0,,"「兼務者（B）について、実施校の通信制課程以外で主に在籍する課程や施設ごとの数」の合計と「Aのうち兼務者数（B）」の数が一致していません。 ")</f>
        <v>0</v>
      </c>
    </row>
    <row r="8" spans="1:50" s="85" customFormat="1" ht="146.25" customHeight="1" thickBot="1">
      <c r="B8" s="325">
        <f>D8+J8</f>
        <v>18</v>
      </c>
      <c r="C8" s="326"/>
      <c r="D8" s="408">
        <v>12</v>
      </c>
      <c r="E8" s="387"/>
      <c r="F8" s="294"/>
      <c r="G8" s="403">
        <v>2</v>
      </c>
      <c r="H8" s="403"/>
      <c r="I8" s="404"/>
      <c r="J8" s="400">
        <f>SUM(N8:W8)</f>
        <v>6</v>
      </c>
      <c r="K8" s="401"/>
      <c r="L8" s="401"/>
      <c r="M8" s="402"/>
      <c r="N8" s="292">
        <v>2</v>
      </c>
      <c r="O8" s="292"/>
      <c r="P8" s="292">
        <v>3</v>
      </c>
      <c r="Q8" s="292"/>
      <c r="R8" s="292">
        <v>0</v>
      </c>
      <c r="S8" s="292"/>
      <c r="T8" s="292">
        <v>0</v>
      </c>
      <c r="U8" s="292"/>
      <c r="V8" s="292">
        <v>1</v>
      </c>
      <c r="W8" s="385"/>
      <c r="X8" s="197"/>
      <c r="Y8" s="330">
        <v>2</v>
      </c>
      <c r="Z8" s="331"/>
      <c r="AA8" s="338">
        <v>3</v>
      </c>
      <c r="AB8" s="339"/>
      <c r="AC8" s="338">
        <v>1</v>
      </c>
      <c r="AD8" s="339"/>
      <c r="AE8" s="90">
        <v>0</v>
      </c>
      <c r="AH8" s="91">
        <f>IF(D8&gt;=G8,,"エラー")</f>
        <v>0</v>
      </c>
      <c r="AI8" s="92">
        <f>IF(AH8=0,,"「本務者数のうち週30時間未満勤務の教諭等の数」が「Aのうち本務者数」を上回っています。")</f>
        <v>0</v>
      </c>
    </row>
    <row r="9" spans="1:50" s="85" customFormat="1" ht="27" customHeight="1">
      <c r="AH9" s="87"/>
      <c r="AI9" s="88"/>
    </row>
    <row r="10" spans="1:50" s="74" customFormat="1" ht="241.5" customHeight="1" thickBot="1">
      <c r="B10" s="273" t="s">
        <v>1233</v>
      </c>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76"/>
      <c r="AG10" s="77"/>
      <c r="AH10" s="91"/>
      <c r="AI10" s="92"/>
      <c r="AJ10" s="77"/>
      <c r="AK10" s="77"/>
      <c r="AL10" s="77"/>
      <c r="AM10" s="77"/>
      <c r="AN10" s="77"/>
      <c r="AO10" s="77"/>
      <c r="AP10" s="77"/>
      <c r="AQ10" s="77"/>
      <c r="AR10" s="79"/>
      <c r="AS10" s="79"/>
      <c r="AT10" s="79"/>
      <c r="AU10" s="79"/>
    </row>
    <row r="11" spans="1:50" s="74" customFormat="1" ht="47.25" customHeight="1">
      <c r="B11" s="288" t="s">
        <v>145</v>
      </c>
      <c r="C11" s="321"/>
      <c r="D11" s="405" t="s">
        <v>165</v>
      </c>
      <c r="E11" s="345"/>
      <c r="F11" s="345"/>
      <c r="G11" s="271"/>
      <c r="H11" s="271"/>
      <c r="I11" s="415"/>
      <c r="J11" s="416" t="s">
        <v>1220</v>
      </c>
      <c r="K11" s="417"/>
      <c r="L11" s="417"/>
      <c r="M11" s="417"/>
      <c r="N11" s="80"/>
      <c r="O11" s="80"/>
      <c r="P11" s="80"/>
      <c r="Q11" s="80"/>
      <c r="R11" s="80"/>
      <c r="S11" s="80"/>
      <c r="T11" s="80"/>
      <c r="U11" s="80"/>
      <c r="V11" s="80"/>
      <c r="W11" s="81"/>
      <c r="X11" s="211"/>
      <c r="Y11" s="332" t="s">
        <v>324</v>
      </c>
      <c r="Z11" s="333"/>
      <c r="AA11" s="333"/>
      <c r="AB11" s="333"/>
      <c r="AC11" s="333"/>
      <c r="AD11" s="333"/>
      <c r="AE11" s="334"/>
      <c r="AF11" s="76"/>
      <c r="AG11" s="77"/>
      <c r="AH11" s="82"/>
      <c r="AI11" s="84"/>
      <c r="AJ11" s="77"/>
      <c r="AK11" s="77"/>
      <c r="AL11" s="77"/>
      <c r="AM11" s="77"/>
      <c r="AN11" s="77"/>
      <c r="AO11" s="77"/>
      <c r="AP11" s="77"/>
      <c r="AQ11" s="77"/>
      <c r="AR11" s="77"/>
      <c r="AS11" s="77"/>
      <c r="AT11" s="77"/>
      <c r="AU11" s="79"/>
      <c r="AV11" s="79"/>
      <c r="AW11" s="79"/>
      <c r="AX11" s="79"/>
    </row>
    <row r="12" spans="1:50" s="74" customFormat="1" ht="47.25" customHeight="1">
      <c r="B12" s="322"/>
      <c r="C12" s="323"/>
      <c r="D12" s="406"/>
      <c r="E12" s="396"/>
      <c r="F12" s="397"/>
      <c r="G12" s="410" t="s">
        <v>1222</v>
      </c>
      <c r="H12" s="410"/>
      <c r="I12" s="411"/>
      <c r="J12" s="418"/>
      <c r="K12" s="419"/>
      <c r="L12" s="419"/>
      <c r="M12" s="419"/>
      <c r="N12" s="392" t="s">
        <v>1242</v>
      </c>
      <c r="O12" s="393"/>
      <c r="P12" s="393"/>
      <c r="Q12" s="393"/>
      <c r="R12" s="393"/>
      <c r="S12" s="393"/>
      <c r="T12" s="393"/>
      <c r="U12" s="393"/>
      <c r="V12" s="393"/>
      <c r="W12" s="394"/>
      <c r="X12" s="211"/>
      <c r="Y12" s="335"/>
      <c r="Z12" s="336"/>
      <c r="AA12" s="336"/>
      <c r="AB12" s="336"/>
      <c r="AC12" s="336"/>
      <c r="AD12" s="336"/>
      <c r="AE12" s="337"/>
      <c r="AF12" s="76"/>
      <c r="AG12" s="77"/>
      <c r="AH12" s="82"/>
      <c r="AI12" s="84"/>
      <c r="AJ12" s="77"/>
      <c r="AK12" s="77"/>
      <c r="AL12" s="77"/>
      <c r="AM12" s="77"/>
      <c r="AN12" s="77"/>
      <c r="AO12" s="77"/>
      <c r="AP12" s="77"/>
      <c r="AQ12" s="77"/>
      <c r="AR12" s="77"/>
      <c r="AS12" s="77"/>
      <c r="AT12" s="77"/>
      <c r="AU12" s="79"/>
      <c r="AV12" s="79"/>
      <c r="AW12" s="79"/>
      <c r="AX12" s="79"/>
    </row>
    <row r="13" spans="1:50" s="85" customFormat="1" ht="189.75" customHeight="1" thickBot="1">
      <c r="B13" s="290"/>
      <c r="C13" s="324"/>
      <c r="D13" s="407"/>
      <c r="E13" s="346"/>
      <c r="F13" s="399"/>
      <c r="G13" s="346"/>
      <c r="H13" s="346"/>
      <c r="I13" s="399"/>
      <c r="J13" s="420"/>
      <c r="K13" s="421"/>
      <c r="L13" s="421"/>
      <c r="M13" s="421"/>
      <c r="N13" s="390" t="s">
        <v>1244</v>
      </c>
      <c r="O13" s="391"/>
      <c r="P13" s="390" t="s">
        <v>1228</v>
      </c>
      <c r="Q13" s="391"/>
      <c r="R13" s="390" t="s">
        <v>1229</v>
      </c>
      <c r="S13" s="391"/>
      <c r="T13" s="390" t="s">
        <v>1230</v>
      </c>
      <c r="U13" s="425"/>
      <c r="V13" s="390" t="s">
        <v>1231</v>
      </c>
      <c r="W13" s="424"/>
      <c r="X13" s="212"/>
      <c r="Y13" s="303" t="s">
        <v>133</v>
      </c>
      <c r="Z13" s="269"/>
      <c r="AA13" s="300" t="s">
        <v>134</v>
      </c>
      <c r="AB13" s="301"/>
      <c r="AC13" s="300" t="s">
        <v>135</v>
      </c>
      <c r="AD13" s="301"/>
      <c r="AE13" s="86" t="s">
        <v>35</v>
      </c>
      <c r="AH13" s="91">
        <f>IF(J14=SUM(Y14:AE14),,"エラー")</f>
        <v>0</v>
      </c>
      <c r="AI13" s="92">
        <f>IF(AH13=0,,"「兼務者（D）について、実施校の通信制課程以外で主に在籍する課程や施設ごとの数」の合計と「Cのうち兼務者数（D）」の数が一致していません。 ")</f>
        <v>0</v>
      </c>
    </row>
    <row r="14" spans="1:50" s="85" customFormat="1" ht="146.25" customHeight="1" thickBot="1">
      <c r="B14" s="325">
        <f>D14+J14</f>
        <v>11</v>
      </c>
      <c r="C14" s="326"/>
      <c r="D14" s="408">
        <v>5</v>
      </c>
      <c r="E14" s="387"/>
      <c r="F14" s="294"/>
      <c r="G14" s="403">
        <v>4</v>
      </c>
      <c r="H14" s="403"/>
      <c r="I14" s="404"/>
      <c r="J14" s="400">
        <f>SUM(N14:W14)</f>
        <v>6</v>
      </c>
      <c r="K14" s="401"/>
      <c r="L14" s="401"/>
      <c r="M14" s="402"/>
      <c r="N14" s="387">
        <v>0</v>
      </c>
      <c r="O14" s="294"/>
      <c r="P14" s="293">
        <v>2</v>
      </c>
      <c r="Q14" s="294"/>
      <c r="R14" s="293">
        <v>3</v>
      </c>
      <c r="S14" s="294"/>
      <c r="T14" s="293">
        <v>1</v>
      </c>
      <c r="U14" s="387"/>
      <c r="V14" s="293">
        <v>0</v>
      </c>
      <c r="W14" s="389"/>
      <c r="X14" s="89"/>
      <c r="Y14" s="330">
        <v>2</v>
      </c>
      <c r="Z14" s="331"/>
      <c r="AA14" s="338">
        <v>3</v>
      </c>
      <c r="AB14" s="339"/>
      <c r="AC14" s="338">
        <v>1</v>
      </c>
      <c r="AD14" s="339"/>
      <c r="AE14" s="90">
        <v>0</v>
      </c>
      <c r="AH14" s="91">
        <f>IF(D14&gt;=G14,,"エラー")</f>
        <v>0</v>
      </c>
      <c r="AI14" s="92">
        <f>IF(AH14=0,,"「本務者数のうち週30時間未満勤務の講師及び助教諭の数」が「Cのうち本務者数」を上回っています。")</f>
        <v>0</v>
      </c>
    </row>
    <row r="15" spans="1:50" s="85" customFormat="1" ht="24" customHeight="1">
      <c r="AH15" s="87"/>
      <c r="AI15" s="88"/>
    </row>
    <row r="16" spans="1:50" s="93" customFormat="1" ht="120.75" customHeight="1" thickBot="1">
      <c r="B16" s="273" t="s">
        <v>1272</v>
      </c>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94"/>
      <c r="AG16" s="95"/>
      <c r="AH16" s="96"/>
      <c r="AI16" s="84"/>
      <c r="AJ16" s="95"/>
      <c r="AK16" s="95"/>
      <c r="AL16" s="95"/>
      <c r="AM16" s="95"/>
      <c r="AN16" s="95"/>
      <c r="AO16" s="95"/>
      <c r="AP16" s="95"/>
      <c r="AQ16" s="95"/>
      <c r="AR16" s="97"/>
      <c r="AS16" s="97"/>
      <c r="AT16" s="97"/>
      <c r="AU16" s="97"/>
    </row>
    <row r="17" spans="2:47" s="93" customFormat="1" ht="78" customHeight="1">
      <c r="B17" s="359" t="s">
        <v>102</v>
      </c>
      <c r="C17" s="360"/>
      <c r="D17" s="360"/>
      <c r="E17" s="360"/>
      <c r="F17" s="360"/>
      <c r="G17" s="360"/>
      <c r="H17" s="360"/>
      <c r="I17" s="360"/>
      <c r="J17" s="360"/>
      <c r="K17" s="360"/>
      <c r="L17" s="361"/>
      <c r="M17" s="98"/>
      <c r="N17" s="94"/>
      <c r="O17" s="94"/>
      <c r="P17" s="94"/>
      <c r="Q17" s="94"/>
      <c r="R17" s="94"/>
      <c r="S17" s="94"/>
      <c r="T17" s="94"/>
      <c r="U17" s="94"/>
      <c r="V17" s="94"/>
      <c r="W17" s="94"/>
      <c r="X17" s="94"/>
      <c r="Y17" s="94"/>
      <c r="Z17" s="94"/>
      <c r="AA17" s="94"/>
      <c r="AB17" s="94"/>
      <c r="AC17" s="94"/>
      <c r="AD17" s="94"/>
      <c r="AE17" s="94"/>
      <c r="AF17" s="94"/>
      <c r="AG17" s="95"/>
      <c r="AH17" s="96"/>
      <c r="AI17" s="84"/>
      <c r="AJ17" s="95"/>
      <c r="AK17" s="95"/>
      <c r="AL17" s="95"/>
      <c r="AM17" s="95"/>
      <c r="AN17" s="97"/>
      <c r="AO17" s="97"/>
      <c r="AP17" s="97"/>
      <c r="AQ17" s="97"/>
    </row>
    <row r="18" spans="2:47" s="85" customFormat="1" ht="68.25" customHeight="1" thickBot="1">
      <c r="B18" s="303" t="s">
        <v>138</v>
      </c>
      <c r="C18" s="269"/>
      <c r="D18" s="269"/>
      <c r="E18" s="269"/>
      <c r="F18" s="269" t="s">
        <v>139</v>
      </c>
      <c r="G18" s="269"/>
      <c r="H18" s="269"/>
      <c r="I18" s="269"/>
      <c r="J18" s="269"/>
      <c r="K18" s="269"/>
      <c r="L18" s="270"/>
      <c r="M18" s="98"/>
      <c r="AH18" s="87"/>
      <c r="AI18" s="88"/>
    </row>
    <row r="19" spans="2:47" s="85" customFormat="1" ht="146.25" customHeight="1" thickBot="1">
      <c r="B19" s="302">
        <v>1</v>
      </c>
      <c r="C19" s="292"/>
      <c r="D19" s="292"/>
      <c r="E19" s="292"/>
      <c r="F19" s="292">
        <v>2</v>
      </c>
      <c r="G19" s="292"/>
      <c r="H19" s="292"/>
      <c r="I19" s="292"/>
      <c r="J19" s="292"/>
      <c r="K19" s="292"/>
      <c r="L19" s="385"/>
      <c r="M19" s="99"/>
      <c r="AH19" s="87"/>
      <c r="AI19" s="88"/>
    </row>
    <row r="20" spans="2:47" s="85" customFormat="1" ht="24" customHeight="1">
      <c r="AH20" s="87"/>
      <c r="AI20" s="88"/>
    </row>
    <row r="21" spans="2:47" s="93" customFormat="1" ht="93" customHeight="1" thickBot="1">
      <c r="B21" s="273" t="s">
        <v>1279</v>
      </c>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75"/>
      <c r="AG21" s="100"/>
      <c r="AH21" s="96"/>
      <c r="AI21" s="84"/>
      <c r="AJ21" s="100"/>
      <c r="AK21" s="100"/>
      <c r="AL21" s="100"/>
      <c r="AM21" s="100"/>
      <c r="AN21" s="100"/>
      <c r="AO21" s="100"/>
      <c r="AP21" s="100"/>
      <c r="AQ21" s="100"/>
      <c r="AR21" s="97"/>
      <c r="AS21" s="97"/>
      <c r="AT21" s="97"/>
      <c r="AU21" s="97"/>
    </row>
    <row r="22" spans="2:47" s="93" customFormat="1" ht="69" customHeight="1">
      <c r="B22" s="412" t="s">
        <v>36</v>
      </c>
      <c r="C22" s="413"/>
      <c r="D22" s="413"/>
      <c r="E22" s="413"/>
      <c r="F22" s="413"/>
      <c r="G22" s="413"/>
      <c r="H22" s="413"/>
      <c r="I22" s="413"/>
      <c r="J22" s="413"/>
      <c r="K22" s="413"/>
      <c r="L22" s="413"/>
      <c r="M22" s="412" t="s">
        <v>1223</v>
      </c>
      <c r="N22" s="413"/>
      <c r="O22" s="413"/>
      <c r="P22" s="413"/>
      <c r="Q22" s="413"/>
      <c r="R22" s="413"/>
      <c r="S22" s="413"/>
      <c r="T22" s="413"/>
      <c r="U22" s="413"/>
      <c r="V22" s="414"/>
      <c r="W22" s="203"/>
      <c r="X22" s="94"/>
      <c r="Y22" s="94"/>
      <c r="Z22" s="94"/>
      <c r="AA22" s="94"/>
      <c r="AB22" s="94"/>
      <c r="AC22" s="94"/>
      <c r="AD22" s="94"/>
      <c r="AE22" s="94"/>
      <c r="AF22" s="94"/>
      <c r="AG22" s="95"/>
      <c r="AH22" s="96"/>
      <c r="AI22" s="84"/>
      <c r="AJ22" s="95"/>
      <c r="AK22" s="97"/>
      <c r="AL22" s="97"/>
      <c r="AM22" s="97"/>
      <c r="AN22" s="97"/>
    </row>
    <row r="23" spans="2:47" s="85" customFormat="1" ht="207" customHeight="1" thickBot="1">
      <c r="B23" s="303" t="s">
        <v>168</v>
      </c>
      <c r="C23" s="269"/>
      <c r="D23" s="269"/>
      <c r="E23" s="269"/>
      <c r="F23" s="300" t="s">
        <v>141</v>
      </c>
      <c r="G23" s="386"/>
      <c r="H23" s="386"/>
      <c r="I23" s="386"/>
      <c r="J23" s="386"/>
      <c r="K23" s="386"/>
      <c r="L23" s="386"/>
      <c r="M23" s="422" t="s">
        <v>169</v>
      </c>
      <c r="N23" s="386"/>
      <c r="O23" s="386"/>
      <c r="P23" s="386"/>
      <c r="Q23" s="301"/>
      <c r="R23" s="300" t="s">
        <v>142</v>
      </c>
      <c r="S23" s="386"/>
      <c r="T23" s="386"/>
      <c r="U23" s="386"/>
      <c r="V23" s="388"/>
      <c r="W23" s="105"/>
      <c r="AH23" s="87"/>
      <c r="AI23" s="88"/>
    </row>
    <row r="24" spans="2:47" s="85" customFormat="1" ht="162.75" customHeight="1" thickBot="1">
      <c r="B24" s="302" t="s">
        <v>167</v>
      </c>
      <c r="C24" s="292"/>
      <c r="D24" s="292"/>
      <c r="E24" s="292"/>
      <c r="F24" s="308">
        <v>120</v>
      </c>
      <c r="G24" s="309"/>
      <c r="H24" s="309"/>
      <c r="I24" s="309"/>
      <c r="J24" s="309"/>
      <c r="K24" s="309"/>
      <c r="L24" s="309"/>
      <c r="M24" s="341" t="s">
        <v>170</v>
      </c>
      <c r="N24" s="309"/>
      <c r="O24" s="309"/>
      <c r="P24" s="309"/>
      <c r="Q24" s="423"/>
      <c r="R24" s="308">
        <v>0</v>
      </c>
      <c r="S24" s="309"/>
      <c r="T24" s="309"/>
      <c r="U24" s="309"/>
      <c r="V24" s="342"/>
      <c r="W24" s="202"/>
      <c r="AH24" s="87"/>
      <c r="AI24" s="88"/>
    </row>
    <row r="25" spans="2:47" s="85" customFormat="1" ht="58.5">
      <c r="AH25" s="87"/>
      <c r="AI25" s="88"/>
    </row>
    <row r="26" spans="2:47" s="93" customFormat="1" ht="226.5" customHeight="1" thickBot="1">
      <c r="B26" s="273" t="s">
        <v>1355</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94"/>
      <c r="AG26" s="95"/>
      <c r="AH26" s="96"/>
      <c r="AI26" s="84"/>
      <c r="AJ26" s="95"/>
      <c r="AK26" s="95"/>
      <c r="AL26" s="95"/>
      <c r="AM26" s="95"/>
      <c r="AN26" s="95"/>
      <c r="AO26" s="95"/>
      <c r="AP26" s="95"/>
      <c r="AQ26" s="95"/>
      <c r="AR26" s="97"/>
      <c r="AS26" s="97"/>
      <c r="AT26" s="97"/>
      <c r="AU26" s="97"/>
    </row>
    <row r="27" spans="2:47" s="85" customFormat="1" ht="174" customHeight="1" thickBot="1">
      <c r="B27" s="304"/>
      <c r="C27" s="305"/>
      <c r="D27" s="279" t="s">
        <v>253</v>
      </c>
      <c r="E27" s="315"/>
      <c r="F27" s="275" t="s">
        <v>254</v>
      </c>
      <c r="G27" s="275"/>
      <c r="H27" s="275"/>
      <c r="I27" s="278" t="s">
        <v>255</v>
      </c>
      <c r="J27" s="315"/>
      <c r="K27" s="275" t="s">
        <v>256</v>
      </c>
      <c r="L27" s="275"/>
      <c r="M27" s="275"/>
      <c r="N27" s="278" t="s">
        <v>257</v>
      </c>
      <c r="O27" s="315"/>
      <c r="P27" s="275" t="s">
        <v>276</v>
      </c>
      <c r="Q27" s="275"/>
      <c r="R27" s="275" t="s">
        <v>173</v>
      </c>
      <c r="S27" s="275"/>
      <c r="T27" s="275"/>
      <c r="U27" s="275"/>
      <c r="V27" s="275"/>
      <c r="W27" s="275"/>
      <c r="X27" s="275"/>
      <c r="Y27" s="275"/>
      <c r="Z27" s="275"/>
      <c r="AA27" s="275"/>
      <c r="AB27" s="275"/>
      <c r="AC27" s="275"/>
      <c r="AD27" s="275"/>
      <c r="AE27" s="310"/>
      <c r="AF27" s="101"/>
      <c r="AH27" s="87"/>
      <c r="AI27" s="88"/>
    </row>
    <row r="28" spans="2:47" s="85" customFormat="1" ht="150.75" customHeight="1">
      <c r="B28" s="306" t="s">
        <v>189</v>
      </c>
      <c r="C28" s="307"/>
      <c r="D28" s="343" t="s">
        <v>167</v>
      </c>
      <c r="E28" s="317"/>
      <c r="F28" s="320" t="s">
        <v>170</v>
      </c>
      <c r="G28" s="320"/>
      <c r="H28" s="320"/>
      <c r="I28" s="316" t="s">
        <v>170</v>
      </c>
      <c r="J28" s="317"/>
      <c r="K28" s="320" t="s">
        <v>170</v>
      </c>
      <c r="L28" s="320"/>
      <c r="M28" s="320"/>
      <c r="N28" s="316" t="s">
        <v>167</v>
      </c>
      <c r="O28" s="317"/>
      <c r="P28" s="320" t="s">
        <v>167</v>
      </c>
      <c r="Q28" s="320"/>
      <c r="R28" s="311" t="s">
        <v>258</v>
      </c>
      <c r="S28" s="311"/>
      <c r="T28" s="311"/>
      <c r="U28" s="311"/>
      <c r="V28" s="311"/>
      <c r="W28" s="311"/>
      <c r="X28" s="311"/>
      <c r="Y28" s="311"/>
      <c r="Z28" s="311"/>
      <c r="AA28" s="311"/>
      <c r="AB28" s="311"/>
      <c r="AC28" s="311"/>
      <c r="AD28" s="311"/>
      <c r="AE28" s="312"/>
      <c r="AF28" s="101"/>
      <c r="AH28" s="87"/>
      <c r="AI28" s="88"/>
    </row>
    <row r="29" spans="2:47" s="85" customFormat="1" ht="188.25" customHeight="1" thickBot="1">
      <c r="B29" s="303" t="s">
        <v>195</v>
      </c>
      <c r="C29" s="270"/>
      <c r="D29" s="344" t="s">
        <v>222</v>
      </c>
      <c r="E29" s="319"/>
      <c r="F29" s="299" t="s">
        <v>171</v>
      </c>
      <c r="G29" s="299"/>
      <c r="H29" s="299"/>
      <c r="I29" s="318" t="s">
        <v>171</v>
      </c>
      <c r="J29" s="319"/>
      <c r="K29" s="299" t="s">
        <v>171</v>
      </c>
      <c r="L29" s="299"/>
      <c r="M29" s="299"/>
      <c r="N29" s="296">
        <v>3</v>
      </c>
      <c r="O29" s="297"/>
      <c r="P29" s="298" t="s">
        <v>190</v>
      </c>
      <c r="Q29" s="298"/>
      <c r="R29" s="313" t="s">
        <v>259</v>
      </c>
      <c r="S29" s="313"/>
      <c r="T29" s="313"/>
      <c r="U29" s="313"/>
      <c r="V29" s="313"/>
      <c r="W29" s="313"/>
      <c r="X29" s="313"/>
      <c r="Y29" s="313"/>
      <c r="Z29" s="313"/>
      <c r="AA29" s="313"/>
      <c r="AB29" s="313"/>
      <c r="AC29" s="313"/>
      <c r="AD29" s="313"/>
      <c r="AE29" s="314"/>
      <c r="AF29" s="101"/>
      <c r="AH29" s="87"/>
      <c r="AI29" s="88"/>
    </row>
    <row r="30" spans="2:47" s="85" customFormat="1" ht="58.5">
      <c r="AH30" s="87"/>
      <c r="AI30" s="88"/>
    </row>
    <row r="31" spans="2:47" s="93" customFormat="1" ht="129" customHeight="1" thickBot="1">
      <c r="B31" s="273" t="s">
        <v>385</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94"/>
      <c r="AG31" s="95"/>
      <c r="AH31" s="96"/>
      <c r="AI31" s="84"/>
      <c r="AJ31" s="95"/>
      <c r="AK31" s="95"/>
      <c r="AL31" s="95"/>
      <c r="AM31" s="95"/>
      <c r="AN31" s="95"/>
      <c r="AO31" s="95"/>
      <c r="AP31" s="95"/>
      <c r="AQ31" s="95"/>
      <c r="AR31" s="97"/>
      <c r="AS31" s="97"/>
      <c r="AT31" s="97"/>
      <c r="AU31" s="97"/>
    </row>
    <row r="32" spans="2:47" s="85" customFormat="1" ht="61.5" customHeight="1">
      <c r="B32" s="288" t="s">
        <v>147</v>
      </c>
      <c r="C32" s="289"/>
      <c r="D32" s="288" t="s">
        <v>137</v>
      </c>
      <c r="E32" s="345"/>
      <c r="F32" s="271"/>
      <c r="G32" s="271"/>
      <c r="H32" s="271"/>
      <c r="I32" s="271"/>
      <c r="J32" s="271"/>
      <c r="K32" s="271"/>
      <c r="L32" s="271"/>
      <c r="M32" s="271"/>
      <c r="N32" s="271"/>
      <c r="O32" s="271"/>
      <c r="P32" s="271"/>
      <c r="Q32" s="271"/>
      <c r="R32" s="271"/>
      <c r="S32" s="271"/>
      <c r="T32" s="271"/>
      <c r="U32" s="271"/>
      <c r="V32" s="271"/>
      <c r="W32" s="272"/>
      <c r="Y32" s="359" t="s">
        <v>157</v>
      </c>
      <c r="Z32" s="360"/>
      <c r="AA32" s="360"/>
      <c r="AB32" s="360"/>
      <c r="AC32" s="360"/>
      <c r="AD32" s="360"/>
      <c r="AE32" s="361"/>
      <c r="AF32" s="98"/>
      <c r="AH32" s="87"/>
      <c r="AI32" s="88"/>
    </row>
    <row r="33" spans="2:47" s="85" customFormat="1" ht="175.5" customHeight="1" thickBot="1">
      <c r="B33" s="290"/>
      <c r="C33" s="291"/>
      <c r="D33" s="290"/>
      <c r="E33" s="346"/>
      <c r="F33" s="269" t="s">
        <v>278</v>
      </c>
      <c r="G33" s="269"/>
      <c r="H33" s="269"/>
      <c r="I33" s="300" t="s">
        <v>279</v>
      </c>
      <c r="J33" s="301"/>
      <c r="K33" s="269" t="s">
        <v>255</v>
      </c>
      <c r="L33" s="269"/>
      <c r="M33" s="269"/>
      <c r="N33" s="300" t="s">
        <v>280</v>
      </c>
      <c r="O33" s="301"/>
      <c r="P33" s="300" t="s">
        <v>281</v>
      </c>
      <c r="Q33" s="301"/>
      <c r="R33" s="300" t="s">
        <v>277</v>
      </c>
      <c r="S33" s="301"/>
      <c r="T33" s="269" t="s">
        <v>173</v>
      </c>
      <c r="U33" s="269"/>
      <c r="V33" s="269"/>
      <c r="W33" s="270"/>
      <c r="Y33" s="303" t="s">
        <v>158</v>
      </c>
      <c r="Z33" s="269"/>
      <c r="AA33" s="269"/>
      <c r="AB33" s="269"/>
      <c r="AC33" s="362" t="s">
        <v>131</v>
      </c>
      <c r="AD33" s="363"/>
      <c r="AE33" s="364"/>
      <c r="AF33" s="101"/>
      <c r="AH33" s="91">
        <f>IF(B34&gt;=D34,,"エラー")</f>
        <v>0</v>
      </c>
      <c r="AI33" s="92">
        <f>IF(AH33=0,,"「在籍生徒数（F）」が「収容定員数」を上回っています。")</f>
        <v>0</v>
      </c>
    </row>
    <row r="34" spans="2:47" s="85" customFormat="1" ht="162.75" customHeight="1" thickBot="1">
      <c r="B34" s="341">
        <v>1000</v>
      </c>
      <c r="C34" s="342"/>
      <c r="D34" s="347">
        <v>750</v>
      </c>
      <c r="E34" s="294"/>
      <c r="F34" s="292">
        <v>200</v>
      </c>
      <c r="G34" s="292"/>
      <c r="H34" s="292"/>
      <c r="I34" s="293" t="s">
        <v>171</v>
      </c>
      <c r="J34" s="294"/>
      <c r="K34" s="295" t="s">
        <v>171</v>
      </c>
      <c r="L34" s="295"/>
      <c r="M34" s="295"/>
      <c r="N34" s="284" t="s">
        <v>171</v>
      </c>
      <c r="O34" s="285"/>
      <c r="P34" s="284">
        <v>200</v>
      </c>
      <c r="Q34" s="285"/>
      <c r="R34" s="284">
        <v>200</v>
      </c>
      <c r="S34" s="285"/>
      <c r="T34" s="286" t="s">
        <v>282</v>
      </c>
      <c r="U34" s="286"/>
      <c r="V34" s="286"/>
      <c r="W34" s="287"/>
      <c r="X34" s="102"/>
      <c r="Y34" s="302">
        <v>200</v>
      </c>
      <c r="Z34" s="292"/>
      <c r="AA34" s="292"/>
      <c r="AB34" s="292"/>
      <c r="AC34" s="365" t="s">
        <v>172</v>
      </c>
      <c r="AD34" s="366"/>
      <c r="AE34" s="367"/>
      <c r="AF34" s="101"/>
      <c r="AH34" s="103">
        <f>IF(D34&gt;=SUM(F34:S34),,"エラー")</f>
        <v>0</v>
      </c>
      <c r="AI34" s="208">
        <f>IF(AH34=0,,"「コース別生徒数の合計」が「在籍生徒数（F）」を上回っています。")</f>
        <v>0</v>
      </c>
    </row>
    <row r="35" spans="2:47" s="85" customFormat="1" ht="29.25" customHeight="1">
      <c r="AH35" s="91"/>
      <c r="AI35" s="92"/>
    </row>
    <row r="36" spans="2:47" s="93" customFormat="1" ht="231.75" customHeight="1" thickBot="1">
      <c r="B36" s="273" t="s">
        <v>1363</v>
      </c>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94"/>
      <c r="AG36" s="95"/>
      <c r="AH36" s="103">
        <f>IF(D34&gt;=Y34,,"エラー")</f>
        <v>0</v>
      </c>
      <c r="AI36" s="208">
        <f>IF(AH36=0,,"「在籍生徒数（F）のうち、貴校において集中スクーリング以外で寮生活を行っている生徒数」が「在籍生徒数（F）」を上回っています。")</f>
        <v>0</v>
      </c>
      <c r="AJ36" s="95"/>
      <c r="AK36" s="95"/>
      <c r="AL36" s="95"/>
      <c r="AM36" s="95"/>
      <c r="AN36" s="95"/>
      <c r="AO36" s="95"/>
      <c r="AP36" s="95"/>
      <c r="AQ36" s="95"/>
      <c r="AR36" s="97"/>
      <c r="AS36" s="97"/>
      <c r="AT36" s="97"/>
      <c r="AU36" s="97"/>
    </row>
    <row r="37" spans="2:47" s="93" customFormat="1" ht="57" customHeight="1">
      <c r="B37" s="288" t="s">
        <v>399</v>
      </c>
      <c r="C37" s="289"/>
      <c r="D37" s="288" t="s">
        <v>156</v>
      </c>
      <c r="E37" s="289"/>
      <c r="F37" s="104"/>
      <c r="G37" s="288" t="s">
        <v>316</v>
      </c>
      <c r="H37" s="289"/>
      <c r="I37" s="288" t="s">
        <v>155</v>
      </c>
      <c r="J37" s="345"/>
      <c r="K37" s="369"/>
      <c r="L37" s="369"/>
      <c r="M37" s="369"/>
      <c r="N37" s="369"/>
      <c r="O37" s="369"/>
      <c r="P37" s="369"/>
      <c r="Q37" s="369"/>
      <c r="R37" s="369"/>
      <c r="S37" s="369"/>
      <c r="T37" s="369"/>
      <c r="U37" s="369"/>
      <c r="V37" s="369"/>
      <c r="W37" s="369"/>
      <c r="X37" s="369"/>
      <c r="Y37" s="369"/>
      <c r="Z37" s="370"/>
      <c r="AA37" s="105"/>
      <c r="AB37" s="105"/>
      <c r="AC37" s="105"/>
      <c r="AE37" s="106"/>
      <c r="AF37" s="94"/>
      <c r="AG37" s="95"/>
      <c r="AH37" s="103"/>
      <c r="AI37" s="208"/>
      <c r="AJ37" s="95"/>
      <c r="AK37" s="95"/>
      <c r="AL37" s="95"/>
      <c r="AM37" s="95"/>
      <c r="AN37" s="95"/>
      <c r="AO37" s="95"/>
      <c r="AP37" s="95"/>
      <c r="AQ37" s="95"/>
      <c r="AR37" s="97"/>
      <c r="AS37" s="97"/>
      <c r="AT37" s="97"/>
      <c r="AU37" s="97"/>
    </row>
    <row r="38" spans="2:47" s="93" customFormat="1" ht="236.25" customHeight="1" thickBot="1">
      <c r="B38" s="290"/>
      <c r="C38" s="291"/>
      <c r="D38" s="290"/>
      <c r="E38" s="291"/>
      <c r="F38" s="104"/>
      <c r="G38" s="290"/>
      <c r="H38" s="291"/>
      <c r="I38" s="290"/>
      <c r="J38" s="346"/>
      <c r="K38" s="269" t="s">
        <v>278</v>
      </c>
      <c r="L38" s="269"/>
      <c r="M38" s="269"/>
      <c r="N38" s="269" t="s">
        <v>279</v>
      </c>
      <c r="O38" s="269"/>
      <c r="P38" s="269" t="s">
        <v>255</v>
      </c>
      <c r="Q38" s="269"/>
      <c r="R38" s="269" t="s">
        <v>280</v>
      </c>
      <c r="S38" s="269"/>
      <c r="T38" s="269" t="s">
        <v>281</v>
      </c>
      <c r="U38" s="269"/>
      <c r="V38" s="269" t="s">
        <v>277</v>
      </c>
      <c r="W38" s="269"/>
      <c r="X38" s="269" t="s">
        <v>35</v>
      </c>
      <c r="Y38" s="269"/>
      <c r="Z38" s="270"/>
      <c r="AA38" s="105"/>
      <c r="AB38" s="105"/>
      <c r="AC38" s="105"/>
      <c r="AE38" s="106"/>
      <c r="AF38" s="94"/>
      <c r="AG38" s="95"/>
      <c r="AH38" s="103"/>
      <c r="AI38" s="208"/>
      <c r="AJ38" s="95"/>
      <c r="AK38" s="95"/>
      <c r="AL38" s="95"/>
      <c r="AM38" s="95"/>
      <c r="AN38" s="95"/>
      <c r="AO38" s="95"/>
      <c r="AP38" s="95"/>
      <c r="AQ38" s="95"/>
      <c r="AR38" s="97"/>
      <c r="AS38" s="97"/>
      <c r="AT38" s="97"/>
      <c r="AU38" s="97"/>
    </row>
    <row r="39" spans="2:47" s="93" customFormat="1" ht="141.75" customHeight="1" thickBot="1">
      <c r="B39" s="352">
        <v>300</v>
      </c>
      <c r="C39" s="353"/>
      <c r="D39" s="348">
        <v>60</v>
      </c>
      <c r="E39" s="349"/>
      <c r="F39" s="107"/>
      <c r="G39" s="350">
        <v>800</v>
      </c>
      <c r="H39" s="351"/>
      <c r="I39" s="371">
        <f>SUM(K39:Z39)</f>
        <v>175</v>
      </c>
      <c r="J39" s="372"/>
      <c r="K39" s="295">
        <v>20</v>
      </c>
      <c r="L39" s="295"/>
      <c r="M39" s="295"/>
      <c r="N39" s="295" t="s">
        <v>171</v>
      </c>
      <c r="O39" s="295"/>
      <c r="P39" s="295" t="s">
        <v>171</v>
      </c>
      <c r="Q39" s="295"/>
      <c r="R39" s="295" t="s">
        <v>171</v>
      </c>
      <c r="S39" s="295"/>
      <c r="T39" s="295">
        <v>50</v>
      </c>
      <c r="U39" s="295"/>
      <c r="V39" s="295">
        <v>100</v>
      </c>
      <c r="W39" s="295"/>
      <c r="X39" s="295">
        <v>5</v>
      </c>
      <c r="Y39" s="295"/>
      <c r="Z39" s="368"/>
      <c r="AA39" s="105"/>
      <c r="AB39" s="105"/>
      <c r="AC39" s="105"/>
      <c r="AE39" s="108"/>
      <c r="AF39" s="94"/>
      <c r="AG39" s="95"/>
      <c r="AH39" s="103">
        <f>IF(G39&gt;=I39,,"エラー")</f>
        <v>0</v>
      </c>
      <c r="AI39" s="208">
        <f>IF(AH39=0,,"「（H）のうち、令和６年度間に添削課題の提出はあるが面接指導に１日も来ていない生徒数」が「令和7年３月31日時点の在籍生徒数（H）」を上回っています。")</f>
        <v>0</v>
      </c>
      <c r="AJ39" s="95"/>
      <c r="AK39" s="95"/>
      <c r="AL39" s="95"/>
      <c r="AM39" s="95"/>
      <c r="AN39" s="95"/>
      <c r="AO39" s="95"/>
      <c r="AP39" s="95"/>
      <c r="AQ39" s="95"/>
      <c r="AR39" s="97"/>
      <c r="AS39" s="97"/>
      <c r="AT39" s="97"/>
      <c r="AU39" s="97"/>
    </row>
    <row r="40" spans="2:47" s="85" customFormat="1" ht="58.5">
      <c r="Z40" s="105"/>
      <c r="AA40" s="105"/>
      <c r="AB40" s="105"/>
      <c r="AC40" s="105"/>
      <c r="AH40" s="87"/>
      <c r="AI40" s="88"/>
    </row>
    <row r="41" spans="2:47" s="93" customFormat="1" ht="124.5" customHeight="1" thickBot="1">
      <c r="B41" s="273" t="s">
        <v>336</v>
      </c>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94"/>
      <c r="AG41" s="95"/>
      <c r="AH41" s="96"/>
      <c r="AI41" s="84"/>
      <c r="AJ41" s="95"/>
      <c r="AK41" s="95"/>
      <c r="AL41" s="95"/>
      <c r="AM41" s="95"/>
      <c r="AN41" s="95"/>
      <c r="AO41" s="95"/>
      <c r="AP41" s="95"/>
      <c r="AQ41" s="95"/>
      <c r="AR41" s="97"/>
      <c r="AS41" s="97"/>
      <c r="AT41" s="97"/>
      <c r="AU41" s="97"/>
    </row>
    <row r="42" spans="2:47" s="93" customFormat="1" ht="216" customHeight="1">
      <c r="B42" s="380" t="s">
        <v>337</v>
      </c>
      <c r="C42" s="381"/>
      <c r="D42" s="381"/>
      <c r="E42" s="381"/>
      <c r="F42" s="381"/>
      <c r="G42" s="381"/>
      <c r="H42" s="381"/>
      <c r="I42" s="381"/>
      <c r="J42" s="381"/>
      <c r="K42" s="381"/>
      <c r="L42" s="381"/>
      <c r="M42" s="382"/>
      <c r="N42" s="75"/>
      <c r="O42" s="373" t="s">
        <v>338</v>
      </c>
      <c r="P42" s="374"/>
      <c r="Q42" s="374"/>
      <c r="R42" s="374"/>
      <c r="S42" s="374"/>
      <c r="T42" s="374"/>
      <c r="U42" s="374"/>
      <c r="V42" s="374"/>
      <c r="W42" s="374"/>
      <c r="X42" s="374"/>
      <c r="Y42" s="374"/>
      <c r="Z42" s="374"/>
      <c r="AA42" s="375"/>
      <c r="AB42" s="106"/>
      <c r="AC42" s="106"/>
      <c r="AD42" s="75"/>
      <c r="AE42" s="75"/>
      <c r="AF42" s="94"/>
      <c r="AG42" s="95"/>
      <c r="AH42" s="96"/>
      <c r="AI42" s="84"/>
      <c r="AJ42" s="95"/>
      <c r="AK42" s="95"/>
      <c r="AL42" s="95"/>
      <c r="AM42" s="95"/>
      <c r="AN42" s="95"/>
      <c r="AO42" s="95"/>
      <c r="AP42" s="95"/>
      <c r="AQ42" s="95"/>
      <c r="AR42" s="97"/>
      <c r="AS42" s="97"/>
      <c r="AT42" s="97"/>
      <c r="AU42" s="97"/>
    </row>
    <row r="43" spans="2:47" s="93" customFormat="1" ht="408.75" customHeight="1" thickBot="1">
      <c r="B43" s="379" t="s">
        <v>314</v>
      </c>
      <c r="C43" s="377"/>
      <c r="D43" s="377"/>
      <c r="E43" s="377"/>
      <c r="F43" s="377"/>
      <c r="G43" s="377"/>
      <c r="H43" s="377"/>
      <c r="I43" s="377"/>
      <c r="J43" s="377"/>
      <c r="K43" s="377"/>
      <c r="L43" s="377"/>
      <c r="M43" s="378"/>
      <c r="N43" s="106"/>
      <c r="O43" s="356" t="s">
        <v>315</v>
      </c>
      <c r="P43" s="357"/>
      <c r="Q43" s="357"/>
      <c r="R43" s="358"/>
      <c r="S43" s="376" t="s">
        <v>325</v>
      </c>
      <c r="T43" s="377"/>
      <c r="U43" s="377"/>
      <c r="V43" s="377"/>
      <c r="W43" s="377"/>
      <c r="X43" s="377"/>
      <c r="Y43" s="377"/>
      <c r="Z43" s="377"/>
      <c r="AA43" s="378"/>
      <c r="AB43" s="106"/>
      <c r="AC43" s="106"/>
      <c r="AE43" s="106"/>
      <c r="AF43" s="94"/>
      <c r="AG43" s="95"/>
      <c r="AH43" s="96"/>
      <c r="AI43" s="84"/>
      <c r="AJ43" s="95"/>
      <c r="AK43" s="95"/>
      <c r="AL43" s="95"/>
      <c r="AM43" s="95"/>
      <c r="AN43" s="95"/>
      <c r="AO43" s="95"/>
      <c r="AP43" s="95"/>
      <c r="AQ43" s="95"/>
      <c r="AR43" s="97"/>
      <c r="AS43" s="97"/>
      <c r="AT43" s="97"/>
      <c r="AU43" s="97"/>
    </row>
    <row r="44" spans="2:47" s="93" customFormat="1" ht="75.75" customHeight="1" thickBot="1">
      <c r="B44" s="109" t="s">
        <v>148</v>
      </c>
      <c r="C44" s="110" t="s">
        <v>149</v>
      </c>
      <c r="D44" s="110" t="s">
        <v>150</v>
      </c>
      <c r="E44" s="110" t="s">
        <v>151</v>
      </c>
      <c r="F44" s="354" t="s">
        <v>152</v>
      </c>
      <c r="G44" s="354"/>
      <c r="H44" s="110" t="s">
        <v>153</v>
      </c>
      <c r="I44" s="110" t="s">
        <v>310</v>
      </c>
      <c r="J44" s="110" t="s">
        <v>311</v>
      </c>
      <c r="K44" s="354" t="s">
        <v>312</v>
      </c>
      <c r="L44" s="354"/>
      <c r="M44" s="111" t="s">
        <v>313</v>
      </c>
      <c r="N44" s="108"/>
      <c r="O44" s="109" t="s">
        <v>148</v>
      </c>
      <c r="P44" s="110" t="s">
        <v>149</v>
      </c>
      <c r="Q44" s="110" t="s">
        <v>150</v>
      </c>
      <c r="R44" s="111" t="s">
        <v>151</v>
      </c>
      <c r="S44" s="112" t="s">
        <v>148</v>
      </c>
      <c r="T44" s="110" t="s">
        <v>149</v>
      </c>
      <c r="U44" s="110" t="s">
        <v>150</v>
      </c>
      <c r="V44" s="110" t="s">
        <v>151</v>
      </c>
      <c r="W44" s="110" t="s">
        <v>152</v>
      </c>
      <c r="X44" s="354" t="s">
        <v>153</v>
      </c>
      <c r="Y44" s="354"/>
      <c r="Z44" s="113" t="s">
        <v>310</v>
      </c>
      <c r="AA44" s="114" t="s">
        <v>311</v>
      </c>
      <c r="AB44" s="98"/>
      <c r="AC44" s="98"/>
      <c r="AE44" s="108"/>
      <c r="AF44" s="94"/>
      <c r="AG44" s="95"/>
      <c r="AH44" s="96"/>
      <c r="AI44" s="84"/>
      <c r="AJ44" s="95"/>
      <c r="AK44" s="95"/>
      <c r="AL44" s="95"/>
      <c r="AM44" s="95"/>
      <c r="AN44" s="95"/>
      <c r="AO44" s="95"/>
      <c r="AP44" s="95"/>
      <c r="AQ44" s="95"/>
      <c r="AR44" s="97"/>
      <c r="AS44" s="97"/>
      <c r="AT44" s="97"/>
      <c r="AU44" s="97"/>
    </row>
    <row r="45" spans="2:47" s="85" customFormat="1" ht="94.5" customHeight="1" thickBot="1">
      <c r="B45" s="115" t="s">
        <v>167</v>
      </c>
      <c r="C45" s="116" t="s">
        <v>167</v>
      </c>
      <c r="D45" s="116" t="s">
        <v>167</v>
      </c>
      <c r="E45" s="116"/>
      <c r="F45" s="355" t="s">
        <v>167</v>
      </c>
      <c r="G45" s="355"/>
      <c r="H45" s="116"/>
      <c r="I45" s="116" t="s">
        <v>167</v>
      </c>
      <c r="J45" s="116"/>
      <c r="K45" s="355" t="s">
        <v>167</v>
      </c>
      <c r="L45" s="355"/>
      <c r="M45" s="117" t="s">
        <v>167</v>
      </c>
      <c r="N45" s="98"/>
      <c r="O45" s="115" t="s">
        <v>167</v>
      </c>
      <c r="P45" s="116"/>
      <c r="Q45" s="116" t="s">
        <v>167</v>
      </c>
      <c r="R45" s="117"/>
      <c r="S45" s="118" t="s">
        <v>167</v>
      </c>
      <c r="T45" s="116"/>
      <c r="U45" s="116" t="s">
        <v>167</v>
      </c>
      <c r="V45" s="116"/>
      <c r="W45" s="116" t="s">
        <v>167</v>
      </c>
      <c r="X45" s="355"/>
      <c r="Y45" s="355"/>
      <c r="Z45" s="116" t="s">
        <v>167</v>
      </c>
      <c r="AA45" s="117" t="s">
        <v>167</v>
      </c>
      <c r="AB45" s="98"/>
      <c r="AC45" s="98"/>
      <c r="AE45" s="98"/>
      <c r="AH45" s="87"/>
      <c r="AI45" s="88"/>
    </row>
    <row r="46" spans="2:47" s="85" customFormat="1" ht="58.5">
      <c r="Z46" s="105"/>
      <c r="AA46" s="105"/>
      <c r="AB46" s="105"/>
      <c r="AC46" s="105"/>
      <c r="AH46" s="87"/>
      <c r="AI46" s="88"/>
    </row>
    <row r="47" spans="2:47" s="93" customFormat="1" ht="74.25" customHeight="1" thickBot="1">
      <c r="B47" s="384" t="s">
        <v>326</v>
      </c>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94"/>
      <c r="AG47" s="95"/>
      <c r="AH47" s="96"/>
      <c r="AI47" s="84"/>
      <c r="AJ47" s="95"/>
      <c r="AK47" s="95"/>
      <c r="AL47" s="95"/>
      <c r="AM47" s="95"/>
      <c r="AN47" s="95"/>
      <c r="AO47" s="95"/>
      <c r="AP47" s="95"/>
      <c r="AQ47" s="95"/>
      <c r="AR47" s="97"/>
      <c r="AS47" s="97"/>
      <c r="AT47" s="97"/>
      <c r="AU47" s="97"/>
    </row>
    <row r="48" spans="2:47" s="85" customFormat="1" ht="99.75" customHeight="1" thickBot="1">
      <c r="B48" s="274" t="s">
        <v>174</v>
      </c>
      <c r="C48" s="275"/>
      <c r="D48" s="275"/>
      <c r="E48" s="310"/>
      <c r="F48" s="98"/>
      <c r="G48" s="98"/>
      <c r="H48" s="98"/>
      <c r="I48" s="98"/>
      <c r="J48" s="98"/>
      <c r="K48" s="98"/>
      <c r="L48" s="98"/>
      <c r="M48" s="98"/>
      <c r="AH48" s="87"/>
      <c r="AI48" s="88"/>
    </row>
    <row r="49" spans="2:47" s="85" customFormat="1" ht="129" customHeight="1" thickBot="1">
      <c r="B49" s="302">
        <v>5</v>
      </c>
      <c r="C49" s="292"/>
      <c r="D49" s="292"/>
      <c r="E49" s="385"/>
      <c r="F49" s="99"/>
      <c r="G49" s="99"/>
      <c r="H49" s="99"/>
      <c r="I49" s="99"/>
      <c r="J49" s="99"/>
      <c r="K49" s="99"/>
      <c r="L49" s="99"/>
      <c r="M49" s="99"/>
      <c r="AH49" s="103">
        <f>IF(D34&gt;=B49,,"エラー")</f>
        <v>0</v>
      </c>
      <c r="AI49" s="78">
        <f>IF(AH49=0,,"「（F）のうち、４年以上在籍している生徒数」が「在籍生徒数（F）」を上回っています。")</f>
        <v>0</v>
      </c>
    </row>
    <row r="50" spans="2:47" s="85" customFormat="1" ht="58.5">
      <c r="AH50" s="87"/>
      <c r="AI50" s="88"/>
    </row>
    <row r="51" spans="2:47" s="93" customFormat="1" ht="72.75" customHeight="1" thickBot="1">
      <c r="B51" s="384" t="s">
        <v>327</v>
      </c>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94"/>
      <c r="AG51" s="95"/>
      <c r="AH51" s="96"/>
      <c r="AI51" s="84"/>
      <c r="AJ51" s="95"/>
      <c r="AK51" s="95"/>
      <c r="AL51" s="95"/>
      <c r="AM51" s="95"/>
      <c r="AN51" s="95"/>
      <c r="AO51" s="95"/>
      <c r="AP51" s="95"/>
      <c r="AQ51" s="95"/>
      <c r="AR51" s="97"/>
      <c r="AS51" s="97"/>
      <c r="AT51" s="97"/>
      <c r="AU51" s="97"/>
    </row>
    <row r="52" spans="2:47" s="85" customFormat="1" ht="72" customHeight="1">
      <c r="B52" s="288" t="s">
        <v>180</v>
      </c>
      <c r="C52" s="345"/>
      <c r="D52" s="271"/>
      <c r="E52" s="271"/>
      <c r="F52" s="271"/>
      <c r="G52" s="271"/>
      <c r="H52" s="271"/>
      <c r="I52" s="271"/>
      <c r="J52" s="271"/>
      <c r="K52" s="271"/>
      <c r="L52" s="271"/>
      <c r="M52" s="271"/>
      <c r="N52" s="271"/>
      <c r="O52" s="271"/>
      <c r="P52" s="271"/>
      <c r="Q52" s="271"/>
      <c r="R52" s="271"/>
      <c r="S52" s="272"/>
      <c r="T52" s="105"/>
      <c r="U52" s="105"/>
      <c r="V52" s="105"/>
      <c r="W52" s="105"/>
      <c r="AH52" s="87"/>
      <c r="AI52" s="88"/>
    </row>
    <row r="53" spans="2:47" s="85" customFormat="1" ht="136.5" customHeight="1" thickBot="1">
      <c r="B53" s="290"/>
      <c r="C53" s="346"/>
      <c r="D53" s="300" t="s">
        <v>179</v>
      </c>
      <c r="E53" s="301"/>
      <c r="F53" s="269" t="s">
        <v>38</v>
      </c>
      <c r="G53" s="269"/>
      <c r="H53" s="269"/>
      <c r="I53" s="300" t="s">
        <v>178</v>
      </c>
      <c r="J53" s="301"/>
      <c r="K53" s="300" t="s">
        <v>177</v>
      </c>
      <c r="L53" s="386"/>
      <c r="M53" s="301"/>
      <c r="N53" s="300" t="s">
        <v>176</v>
      </c>
      <c r="O53" s="301"/>
      <c r="P53" s="300" t="s">
        <v>39</v>
      </c>
      <c r="Q53" s="301"/>
      <c r="R53" s="300" t="s">
        <v>175</v>
      </c>
      <c r="S53" s="388"/>
      <c r="T53" s="105"/>
      <c r="U53" s="105"/>
      <c r="V53" s="105"/>
      <c r="W53" s="105"/>
      <c r="AH53" s="87"/>
      <c r="AI53" s="88"/>
    </row>
    <row r="54" spans="2:47" s="85" customFormat="1" ht="152.25" customHeight="1" thickBot="1">
      <c r="B54" s="325">
        <f>SUM(D54:S54)</f>
        <v>252</v>
      </c>
      <c r="C54" s="383"/>
      <c r="D54" s="293">
        <v>5</v>
      </c>
      <c r="E54" s="294"/>
      <c r="F54" s="292">
        <v>10</v>
      </c>
      <c r="G54" s="292"/>
      <c r="H54" s="292"/>
      <c r="I54" s="293">
        <v>200</v>
      </c>
      <c r="J54" s="294"/>
      <c r="K54" s="293">
        <v>30</v>
      </c>
      <c r="L54" s="387"/>
      <c r="M54" s="294"/>
      <c r="N54" s="293">
        <v>5</v>
      </c>
      <c r="O54" s="294"/>
      <c r="P54" s="293">
        <v>2</v>
      </c>
      <c r="Q54" s="294"/>
      <c r="R54" s="293">
        <v>0</v>
      </c>
      <c r="S54" s="389"/>
      <c r="T54" s="202"/>
      <c r="U54" s="202"/>
      <c r="V54" s="202"/>
      <c r="W54" s="202"/>
      <c r="AH54" s="87"/>
      <c r="AI54" s="88"/>
    </row>
    <row r="55" spans="2:47" s="85" customFormat="1" ht="58.5">
      <c r="AH55" s="87"/>
      <c r="AI55" s="88"/>
    </row>
    <row r="56" spans="2:47" s="93" customFormat="1" ht="69" customHeight="1" thickBot="1">
      <c r="B56" s="273" t="s">
        <v>328</v>
      </c>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94"/>
      <c r="AG56" s="95"/>
      <c r="AH56" s="96"/>
      <c r="AI56" s="84"/>
      <c r="AJ56" s="95"/>
      <c r="AK56" s="95"/>
      <c r="AL56" s="95"/>
      <c r="AM56" s="95"/>
      <c r="AN56" s="95"/>
      <c r="AO56" s="95"/>
      <c r="AP56" s="95"/>
      <c r="AQ56" s="95"/>
      <c r="AR56" s="97"/>
      <c r="AS56" s="97"/>
      <c r="AT56" s="97"/>
      <c r="AU56" s="97"/>
    </row>
    <row r="57" spans="2:47" s="85" customFormat="1" ht="99.75" customHeight="1" thickBot="1">
      <c r="B57" s="340" t="s">
        <v>132</v>
      </c>
      <c r="C57" s="279"/>
      <c r="D57" s="279"/>
      <c r="E57" s="280"/>
      <c r="F57" s="98"/>
      <c r="G57" s="98"/>
      <c r="H57" s="98"/>
      <c r="I57" s="98"/>
      <c r="J57" s="98"/>
      <c r="K57" s="98"/>
      <c r="L57" s="98"/>
      <c r="M57" s="98"/>
      <c r="AH57" s="87"/>
      <c r="AI57" s="88"/>
    </row>
    <row r="58" spans="2:47" s="85" customFormat="1" ht="135" customHeight="1" thickBot="1">
      <c r="B58" s="341">
        <v>40</v>
      </c>
      <c r="C58" s="309"/>
      <c r="D58" s="309"/>
      <c r="E58" s="342"/>
      <c r="F58" s="99"/>
      <c r="G58" s="99"/>
      <c r="H58" s="99"/>
      <c r="I58" s="99"/>
      <c r="J58" s="99"/>
      <c r="K58" s="99"/>
      <c r="L58" s="99"/>
      <c r="M58" s="99"/>
      <c r="AH58" s="91">
        <f>IF(B54&gt;=B58,,"エラー")</f>
        <v>0</v>
      </c>
      <c r="AI58" s="92">
        <f>IF(AH58=0,,"「進路未決定者数」が「令和６年度卒業生数（I）」を上回っています。")</f>
        <v>0</v>
      </c>
    </row>
    <row r="59" spans="2:47" s="119" customFormat="1" ht="58.5">
      <c r="AH59" s="87"/>
      <c r="AI59" s="88"/>
    </row>
    <row r="60" spans="2:47" s="93" customFormat="1" ht="93.75" customHeight="1" thickBot="1">
      <c r="B60" s="273" t="s">
        <v>335</v>
      </c>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94"/>
      <c r="AG60" s="95"/>
      <c r="AH60" s="96"/>
      <c r="AI60" s="84"/>
      <c r="AJ60" s="95"/>
      <c r="AK60" s="95"/>
      <c r="AL60" s="95"/>
      <c r="AM60" s="95"/>
      <c r="AN60" s="95"/>
      <c r="AO60" s="95"/>
      <c r="AP60" s="95"/>
      <c r="AQ60" s="95"/>
      <c r="AR60" s="97"/>
      <c r="AS60" s="97"/>
      <c r="AT60" s="97"/>
      <c r="AU60" s="97"/>
    </row>
    <row r="61" spans="2:47" s="85" customFormat="1" ht="99.75" customHeight="1" thickBot="1">
      <c r="B61" s="274" t="s">
        <v>330</v>
      </c>
      <c r="C61" s="275"/>
      <c r="D61" s="275" t="s">
        <v>331</v>
      </c>
      <c r="E61" s="275"/>
      <c r="F61" s="275" t="s">
        <v>332</v>
      </c>
      <c r="G61" s="275"/>
      <c r="H61" s="275"/>
      <c r="I61" s="275" t="s">
        <v>333</v>
      </c>
      <c r="J61" s="278"/>
      <c r="K61" s="278" t="s">
        <v>334</v>
      </c>
      <c r="L61" s="279"/>
      <c r="M61" s="279"/>
      <c r="N61" s="279"/>
      <c r="O61" s="279"/>
      <c r="P61" s="279"/>
      <c r="Q61" s="279"/>
      <c r="R61" s="279"/>
      <c r="S61" s="280"/>
      <c r="AH61" s="87"/>
      <c r="AI61" s="88"/>
    </row>
    <row r="62" spans="2:47" s="85" customFormat="1" ht="135" customHeight="1" thickBot="1">
      <c r="B62" s="276"/>
      <c r="C62" s="277"/>
      <c r="D62" s="277" t="s">
        <v>167</v>
      </c>
      <c r="E62" s="277"/>
      <c r="F62" s="277"/>
      <c r="G62" s="277"/>
      <c r="H62" s="277"/>
      <c r="I62" s="277" t="s">
        <v>167</v>
      </c>
      <c r="J62" s="277"/>
      <c r="K62" s="281"/>
      <c r="L62" s="282"/>
      <c r="M62" s="282"/>
      <c r="N62" s="282"/>
      <c r="O62" s="282"/>
      <c r="P62" s="282"/>
      <c r="Q62" s="282"/>
      <c r="R62" s="282"/>
      <c r="S62" s="283"/>
      <c r="AH62" s="87"/>
      <c r="AI62" s="88"/>
    </row>
    <row r="63" spans="2:47" s="119" customFormat="1" ht="58.5">
      <c r="AH63" s="87"/>
      <c r="AI63" s="88"/>
    </row>
    <row r="64" spans="2:47" ht="76.150000000000006" customHeight="1">
      <c r="AH64" s="87"/>
      <c r="AI64" s="88"/>
    </row>
    <row r="65" spans="34:35" ht="76.150000000000006" customHeight="1">
      <c r="AH65" s="87"/>
      <c r="AI65" s="88"/>
    </row>
    <row r="66" spans="34:35" ht="58.5">
      <c r="AH66" s="87"/>
      <c r="AI66" s="88"/>
    </row>
    <row r="67" spans="34:35" ht="58.5">
      <c r="AH67" s="87"/>
      <c r="AI67" s="88"/>
    </row>
    <row r="68" spans="34:35" ht="58.5">
      <c r="AH68" s="87"/>
      <c r="AI68" s="88"/>
    </row>
    <row r="69" spans="34:35" ht="58.5">
      <c r="AH69" s="87"/>
      <c r="AI69" s="88"/>
    </row>
    <row r="70" spans="34:35" ht="58.5">
      <c r="AH70" s="87"/>
      <c r="AI70" s="88"/>
    </row>
  </sheetData>
  <sheetProtection sheet="1" objects="1" scenarios="1" selectLockedCells="1"/>
  <mergeCells count="194">
    <mergeCell ref="P54:Q54"/>
    <mergeCell ref="D52:S52"/>
    <mergeCell ref="M22:V22"/>
    <mergeCell ref="R23:V23"/>
    <mergeCell ref="R24:V24"/>
    <mergeCell ref="G12:I13"/>
    <mergeCell ref="G14:I14"/>
    <mergeCell ref="D14:F14"/>
    <mergeCell ref="D11:F13"/>
    <mergeCell ref="G11:I11"/>
    <mergeCell ref="J14:M14"/>
    <mergeCell ref="N12:W12"/>
    <mergeCell ref="J11:M13"/>
    <mergeCell ref="B17:L17"/>
    <mergeCell ref="F18:L18"/>
    <mergeCell ref="F19:L19"/>
    <mergeCell ref="B22:L22"/>
    <mergeCell ref="F23:L23"/>
    <mergeCell ref="M23:Q23"/>
    <mergeCell ref="M24:Q24"/>
    <mergeCell ref="V13:W13"/>
    <mergeCell ref="V14:W14"/>
    <mergeCell ref="T13:U13"/>
    <mergeCell ref="T14:U14"/>
    <mergeCell ref="P13:Q13"/>
    <mergeCell ref="P14:Q14"/>
    <mergeCell ref="N13:O13"/>
    <mergeCell ref="N14:O14"/>
    <mergeCell ref="N6:W6"/>
    <mergeCell ref="J6:M7"/>
    <mergeCell ref="J8:M8"/>
    <mergeCell ref="G8:I8"/>
    <mergeCell ref="D5:F7"/>
    <mergeCell ref="D8:F8"/>
    <mergeCell ref="G6:I7"/>
    <mergeCell ref="V8:W8"/>
    <mergeCell ref="T7:U7"/>
    <mergeCell ref="T8:U8"/>
    <mergeCell ref="R7:S7"/>
    <mergeCell ref="R8:S8"/>
    <mergeCell ref="P7:Q7"/>
    <mergeCell ref="P8:Q8"/>
    <mergeCell ref="N7:O7"/>
    <mergeCell ref="N8:O8"/>
    <mergeCell ref="R13:S13"/>
    <mergeCell ref="R14:S14"/>
    <mergeCell ref="O42:AA42"/>
    <mergeCell ref="S43:AA43"/>
    <mergeCell ref="I53:J53"/>
    <mergeCell ref="I54:J54"/>
    <mergeCell ref="B43:M43"/>
    <mergeCell ref="F44:G44"/>
    <mergeCell ref="F45:G45"/>
    <mergeCell ref="K44:L44"/>
    <mergeCell ref="K45:L45"/>
    <mergeCell ref="B42:M42"/>
    <mergeCell ref="B52:C53"/>
    <mergeCell ref="B54:C54"/>
    <mergeCell ref="B47:AE47"/>
    <mergeCell ref="B48:E48"/>
    <mergeCell ref="B49:E49"/>
    <mergeCell ref="B51:AE51"/>
    <mergeCell ref="F54:H54"/>
    <mergeCell ref="K53:M53"/>
    <mergeCell ref="K54:M54"/>
    <mergeCell ref="N53:O53"/>
    <mergeCell ref="N54:O54"/>
    <mergeCell ref="P53:Q53"/>
    <mergeCell ref="R53:S53"/>
    <mergeCell ref="R54:S54"/>
    <mergeCell ref="N39:O39"/>
    <mergeCell ref="P39:Q39"/>
    <mergeCell ref="R39:S39"/>
    <mergeCell ref="T39:U39"/>
    <mergeCell ref="V39:W39"/>
    <mergeCell ref="P38:Q38"/>
    <mergeCell ref="R38:S38"/>
    <mergeCell ref="K37:Z37"/>
    <mergeCell ref="I39:J39"/>
    <mergeCell ref="G39:H39"/>
    <mergeCell ref="B34:C34"/>
    <mergeCell ref="B36:AE36"/>
    <mergeCell ref="B39:C39"/>
    <mergeCell ref="B41:AE41"/>
    <mergeCell ref="X44:Y44"/>
    <mergeCell ref="X45:Y45"/>
    <mergeCell ref="O43:R43"/>
    <mergeCell ref="Y32:AE32"/>
    <mergeCell ref="Y33:AB33"/>
    <mergeCell ref="Y34:AB34"/>
    <mergeCell ref="AC33:AE33"/>
    <mergeCell ref="AC34:AE34"/>
    <mergeCell ref="X39:Z39"/>
    <mergeCell ref="B37:C38"/>
    <mergeCell ref="D37:E38"/>
    <mergeCell ref="G37:H38"/>
    <mergeCell ref="I37:J38"/>
    <mergeCell ref="K39:M39"/>
    <mergeCell ref="K38:M38"/>
    <mergeCell ref="X38:Z38"/>
    <mergeCell ref="V38:W38"/>
    <mergeCell ref="T38:U38"/>
    <mergeCell ref="N38:O38"/>
    <mergeCell ref="B57:E57"/>
    <mergeCell ref="B58:E58"/>
    <mergeCell ref="D27:E27"/>
    <mergeCell ref="D28:E28"/>
    <mergeCell ref="D29:E29"/>
    <mergeCell ref="D32:E33"/>
    <mergeCell ref="D34:E34"/>
    <mergeCell ref="D39:E39"/>
    <mergeCell ref="D53:E53"/>
    <mergeCell ref="D54:E54"/>
    <mergeCell ref="B5:C7"/>
    <mergeCell ref="B8:C8"/>
    <mergeCell ref="B2:AE2"/>
    <mergeCell ref="B4:AE4"/>
    <mergeCell ref="B10:AE10"/>
    <mergeCell ref="B11:C13"/>
    <mergeCell ref="B14:C14"/>
    <mergeCell ref="B16:AE16"/>
    <mergeCell ref="B18:E18"/>
    <mergeCell ref="V7:W7"/>
    <mergeCell ref="Y7:Z7"/>
    <mergeCell ref="Y8:Z8"/>
    <mergeCell ref="Y5:AE6"/>
    <mergeCell ref="Y11:AE12"/>
    <mergeCell ref="Y13:Z13"/>
    <mergeCell ref="Y14:Z14"/>
    <mergeCell ref="AA7:AB7"/>
    <mergeCell ref="AA8:AB8"/>
    <mergeCell ref="AA13:AB13"/>
    <mergeCell ref="AA14:AB14"/>
    <mergeCell ref="AC7:AD7"/>
    <mergeCell ref="AC8:AD8"/>
    <mergeCell ref="AC13:AD13"/>
    <mergeCell ref="AC14:AD14"/>
    <mergeCell ref="B19:E19"/>
    <mergeCell ref="B23:E23"/>
    <mergeCell ref="B24:E24"/>
    <mergeCell ref="B21:AE21"/>
    <mergeCell ref="B26:AE26"/>
    <mergeCell ref="B27:C27"/>
    <mergeCell ref="B28:C28"/>
    <mergeCell ref="B29:C29"/>
    <mergeCell ref="B31:AE31"/>
    <mergeCell ref="F24:L24"/>
    <mergeCell ref="R27:AE27"/>
    <mergeCell ref="R28:AE28"/>
    <mergeCell ref="R29:AE29"/>
    <mergeCell ref="I27:J27"/>
    <mergeCell ref="I28:J28"/>
    <mergeCell ref="I29:J29"/>
    <mergeCell ref="N27:O27"/>
    <mergeCell ref="K27:M27"/>
    <mergeCell ref="P27:Q27"/>
    <mergeCell ref="K28:M28"/>
    <mergeCell ref="N28:O28"/>
    <mergeCell ref="F28:H28"/>
    <mergeCell ref="P28:Q28"/>
    <mergeCell ref="K29:M29"/>
    <mergeCell ref="N29:O29"/>
    <mergeCell ref="P29:Q29"/>
    <mergeCell ref="F27:H27"/>
    <mergeCell ref="F29:H29"/>
    <mergeCell ref="R33:S33"/>
    <mergeCell ref="K33:M33"/>
    <mergeCell ref="N33:O33"/>
    <mergeCell ref="P33:Q33"/>
    <mergeCell ref="I33:J33"/>
    <mergeCell ref="T33:W33"/>
    <mergeCell ref="F32:W32"/>
    <mergeCell ref="B60:AE60"/>
    <mergeCell ref="B61:C61"/>
    <mergeCell ref="B62:C62"/>
    <mergeCell ref="D61:E61"/>
    <mergeCell ref="D62:E62"/>
    <mergeCell ref="F61:H61"/>
    <mergeCell ref="F62:H62"/>
    <mergeCell ref="I61:J61"/>
    <mergeCell ref="I62:J62"/>
    <mergeCell ref="K61:S61"/>
    <mergeCell ref="K62:S62"/>
    <mergeCell ref="F53:H53"/>
    <mergeCell ref="N34:O34"/>
    <mergeCell ref="P34:Q34"/>
    <mergeCell ref="R34:S34"/>
    <mergeCell ref="T34:W34"/>
    <mergeCell ref="B32:C33"/>
    <mergeCell ref="F34:H34"/>
    <mergeCell ref="F33:H33"/>
    <mergeCell ref="I34:J34"/>
    <mergeCell ref="K34:M34"/>
    <mergeCell ref="B56:AE56"/>
  </mergeCells>
  <phoneticPr fontId="11"/>
  <conditionalFormatting sqref="B24:M24">
    <cfRule type="containsBlanks" dxfId="6" priority="1">
      <formula>LEN(TRIM(B24))=0</formula>
    </cfRule>
  </conditionalFormatting>
  <conditionalFormatting sqref="D8:I8">
    <cfRule type="containsBlanks" dxfId="5" priority="4">
      <formula>LEN(TRIM(D8))=0</formula>
    </cfRule>
  </conditionalFormatting>
  <conditionalFormatting sqref="G14">
    <cfRule type="containsBlanks" dxfId="4" priority="2">
      <formula>LEN(TRIM(G14))=0</formula>
    </cfRule>
  </conditionalFormatting>
  <conditionalFormatting sqref="N8:W8">
    <cfRule type="containsBlanks" dxfId="3" priority="3">
      <formula>LEN(TRIM(N8))=0</formula>
    </cfRule>
  </conditionalFormatting>
  <conditionalFormatting sqref="Y8:AE8 D14 J14 N14 P14 R14 T14 V14 Y14:AE14 B19:F19 R24 D28:Q29 B34:S34 Y34:AB34 B39:E39 G39:H39 K39:Z39 B49:E49 D54:K54 N54 P54 R54 B58:E58">
    <cfRule type="containsBlanks" dxfId="2" priority="5">
      <formula>LEN(TRIM(B8))=0</formula>
    </cfRule>
  </conditionalFormatting>
  <dataValidations count="2">
    <dataValidation type="list" allowBlank="1" showInputMessage="1" showErrorMessage="1" sqref="N45 N28 P28 B24 D28 F28:I28 K28 AB45:AC45 M24" xr:uid="{3DEA11BD-5038-4373-B456-4F39E01A5B18}">
      <formula1>"○,×"</formula1>
    </dataValidation>
    <dataValidation type="list" allowBlank="1" showInputMessage="1" showErrorMessage="1" sqref="B62:J62 B45:M45 O45:AA45" xr:uid="{9611707B-8483-4852-9F66-FB67A59043AA}">
      <formula1>"○"</formula1>
    </dataValidation>
  </dataValidations>
  <pageMargins left="0.7" right="0.7" top="0.75" bottom="0.75" header="0.3" footer="0.3"/>
  <pageSetup paperSize="8" scale="15" orientation="portrait" cellComments="asDisplayed" r:id="rId1"/>
  <rowBreaks count="1" manualBreakCount="1">
    <brk id="63" max="31"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2:BH29"/>
  <sheetViews>
    <sheetView view="pageBreakPreview" topLeftCell="A4" zoomScale="50" zoomScaleNormal="55" zoomScaleSheetLayoutView="50" workbookViewId="0"/>
  </sheetViews>
  <sheetFormatPr defaultColWidth="8.75" defaultRowHeight="18.75"/>
  <cols>
    <col min="1" max="1" width="4.125" style="7" customWidth="1"/>
    <col min="2" max="3" width="26.125" style="7" customWidth="1"/>
    <col min="4" max="4" width="19.5" style="7" customWidth="1"/>
    <col min="5" max="5" width="17.75" style="7" customWidth="1"/>
    <col min="6" max="7" width="18.625" style="7" customWidth="1"/>
    <col min="8" max="8" width="22.75" style="18" customWidth="1"/>
    <col min="9" max="9" width="22.625" style="18" customWidth="1"/>
    <col min="10" max="10" width="83.75" style="7" customWidth="1"/>
    <col min="11" max="23" width="16" style="19" customWidth="1"/>
    <col min="24" max="29" width="16" style="7" customWidth="1"/>
    <col min="30" max="30" width="29.625" style="7" customWidth="1"/>
    <col min="31" max="37" width="16.875" style="7" customWidth="1"/>
    <col min="38" max="38" width="16.5" style="7" customWidth="1"/>
    <col min="39" max="39" width="29.75" style="7" customWidth="1"/>
    <col min="40" max="40" width="18.375" style="7" customWidth="1"/>
    <col min="41" max="16384" width="8.75" style="7"/>
  </cols>
  <sheetData>
    <row r="2" spans="2:60" ht="48" customHeight="1">
      <c r="B2" s="428" t="s">
        <v>187</v>
      </c>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5"/>
      <c r="AP2" s="5"/>
      <c r="AQ2" s="5"/>
      <c r="AR2" s="5"/>
      <c r="AS2" s="5"/>
      <c r="AT2" s="5"/>
      <c r="AU2" s="5"/>
      <c r="AV2" s="5"/>
      <c r="AW2" s="5"/>
    </row>
    <row r="4" spans="2:60" s="37" customFormat="1" ht="135" customHeight="1">
      <c r="B4" s="432" t="s">
        <v>1356</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17"/>
      <c r="AO4" s="17"/>
      <c r="AP4" s="17"/>
      <c r="AQ4" s="17"/>
      <c r="AR4" s="17"/>
      <c r="AS4" s="17"/>
      <c r="AT4" s="17"/>
      <c r="AU4" s="17"/>
      <c r="AV4" s="17"/>
      <c r="AW4" s="17"/>
      <c r="AX4" s="17"/>
      <c r="AY4" s="17"/>
      <c r="AZ4" s="17"/>
      <c r="BA4" s="17"/>
      <c r="BB4" s="17"/>
      <c r="BC4" s="17"/>
      <c r="BD4" s="17"/>
      <c r="BE4" s="17"/>
      <c r="BF4" s="17"/>
      <c r="BG4" s="17"/>
      <c r="BH4" s="36"/>
    </row>
    <row r="5" spans="2:60" ht="78.75" customHeight="1">
      <c r="B5" s="427" t="s">
        <v>0</v>
      </c>
      <c r="C5" s="426" t="s">
        <v>1</v>
      </c>
      <c r="D5" s="426" t="s">
        <v>90</v>
      </c>
      <c r="E5" s="426"/>
      <c r="F5" s="426" t="s">
        <v>283</v>
      </c>
      <c r="G5" s="426"/>
      <c r="H5" s="429" t="s">
        <v>212</v>
      </c>
      <c r="I5" s="429" t="s">
        <v>211</v>
      </c>
      <c r="J5" s="434" t="s">
        <v>213</v>
      </c>
      <c r="K5" s="426" t="s">
        <v>284</v>
      </c>
      <c r="L5" s="426"/>
      <c r="M5" s="426"/>
      <c r="N5" s="426"/>
      <c r="O5" s="426"/>
      <c r="P5" s="426"/>
      <c r="Q5" s="426"/>
      <c r="R5" s="426"/>
      <c r="S5" s="426"/>
      <c r="T5" s="426"/>
      <c r="U5" s="426"/>
      <c r="V5" s="426"/>
      <c r="W5" s="426"/>
      <c r="X5" s="426" t="s">
        <v>1357</v>
      </c>
      <c r="Y5" s="426" t="s">
        <v>1358</v>
      </c>
      <c r="Z5" s="426" t="s">
        <v>1359</v>
      </c>
      <c r="AA5" s="426" t="s">
        <v>199</v>
      </c>
      <c r="AB5" s="426"/>
      <c r="AC5" s="426"/>
      <c r="AD5" s="426"/>
      <c r="AE5" s="426"/>
      <c r="AF5" s="426"/>
      <c r="AG5" s="426"/>
      <c r="AH5" s="426"/>
      <c r="AI5" s="426"/>
      <c r="AJ5" s="426"/>
      <c r="AK5" s="426"/>
      <c r="AL5" s="426" t="s">
        <v>210</v>
      </c>
      <c r="AM5" s="429" t="s">
        <v>214</v>
      </c>
      <c r="AN5" s="426" t="s">
        <v>216</v>
      </c>
      <c r="AP5" s="66" t="s">
        <v>1209</v>
      </c>
    </row>
    <row r="6" spans="2:60" ht="151.5" customHeight="1">
      <c r="B6" s="427"/>
      <c r="C6" s="426"/>
      <c r="D6" s="429" t="s">
        <v>86</v>
      </c>
      <c r="E6" s="429" t="s">
        <v>89</v>
      </c>
      <c r="F6" s="429" t="s">
        <v>87</v>
      </c>
      <c r="G6" s="429" t="s">
        <v>191</v>
      </c>
      <c r="H6" s="430"/>
      <c r="I6" s="430"/>
      <c r="J6" s="435"/>
      <c r="K6" s="429" t="s">
        <v>88</v>
      </c>
      <c r="L6" s="39" t="s">
        <v>339</v>
      </c>
      <c r="M6" s="39" t="s">
        <v>339</v>
      </c>
      <c r="N6" s="39" t="s">
        <v>339</v>
      </c>
      <c r="O6" s="39" t="s">
        <v>339</v>
      </c>
      <c r="P6" s="39" t="s">
        <v>339</v>
      </c>
      <c r="Q6" s="39" t="s">
        <v>339</v>
      </c>
      <c r="R6" s="39" t="s">
        <v>339</v>
      </c>
      <c r="S6" s="39" t="s">
        <v>339</v>
      </c>
      <c r="T6" s="39" t="s">
        <v>339</v>
      </c>
      <c r="U6" s="39" t="s">
        <v>339</v>
      </c>
      <c r="V6" s="39" t="s">
        <v>339</v>
      </c>
      <c r="W6" s="39" t="s">
        <v>339</v>
      </c>
      <c r="X6" s="426"/>
      <c r="Y6" s="426"/>
      <c r="Z6" s="426"/>
      <c r="AA6" s="429" t="s">
        <v>200</v>
      </c>
      <c r="AB6" s="429" t="s">
        <v>201</v>
      </c>
      <c r="AC6" s="429" t="s">
        <v>202</v>
      </c>
      <c r="AD6" s="429" t="s">
        <v>203</v>
      </c>
      <c r="AE6" s="429" t="s">
        <v>204</v>
      </c>
      <c r="AF6" s="429" t="s">
        <v>205</v>
      </c>
      <c r="AG6" s="429" t="s">
        <v>206</v>
      </c>
      <c r="AH6" s="429" t="s">
        <v>207</v>
      </c>
      <c r="AI6" s="429" t="s">
        <v>208</v>
      </c>
      <c r="AJ6" s="429" t="s">
        <v>209</v>
      </c>
      <c r="AK6" s="429" t="s">
        <v>83</v>
      </c>
      <c r="AL6" s="426"/>
      <c r="AM6" s="430"/>
      <c r="AN6" s="426"/>
      <c r="AS6" s="67" t="s">
        <v>1208</v>
      </c>
    </row>
    <row r="7" spans="2:60" s="19" customFormat="1" ht="105" customHeight="1">
      <c r="B7" s="427"/>
      <c r="C7" s="426"/>
      <c r="D7" s="431"/>
      <c r="E7" s="431"/>
      <c r="F7" s="431"/>
      <c r="G7" s="431"/>
      <c r="H7" s="431"/>
      <c r="I7" s="431"/>
      <c r="J7" s="436"/>
      <c r="K7" s="431"/>
      <c r="L7" s="38" t="s">
        <v>341</v>
      </c>
      <c r="M7" s="38" t="s">
        <v>342</v>
      </c>
      <c r="N7" s="38" t="s">
        <v>343</v>
      </c>
      <c r="O7" s="38" t="s">
        <v>344</v>
      </c>
      <c r="P7" s="38" t="s">
        <v>345</v>
      </c>
      <c r="Q7" s="38" t="s">
        <v>346</v>
      </c>
      <c r="R7" s="38" t="s">
        <v>347</v>
      </c>
      <c r="S7" s="41" t="s">
        <v>1217</v>
      </c>
      <c r="T7" s="41" t="s">
        <v>1218</v>
      </c>
      <c r="U7" s="41" t="s">
        <v>340</v>
      </c>
      <c r="V7" s="41" t="s">
        <v>340</v>
      </c>
      <c r="W7" s="41" t="s">
        <v>340</v>
      </c>
      <c r="X7" s="426"/>
      <c r="Y7" s="426"/>
      <c r="Z7" s="426"/>
      <c r="AA7" s="431"/>
      <c r="AB7" s="431"/>
      <c r="AC7" s="431"/>
      <c r="AD7" s="431"/>
      <c r="AE7" s="431"/>
      <c r="AF7" s="431"/>
      <c r="AG7" s="431"/>
      <c r="AH7" s="431"/>
      <c r="AI7" s="431"/>
      <c r="AJ7" s="431"/>
      <c r="AK7" s="431"/>
      <c r="AL7" s="426"/>
      <c r="AM7" s="431"/>
      <c r="AN7" s="426"/>
      <c r="AP7" s="66"/>
      <c r="AR7" s="63"/>
      <c r="AS7" s="220" t="s">
        <v>1352</v>
      </c>
    </row>
    <row r="8" spans="2:60" ht="120" customHeight="1">
      <c r="B8" s="427" t="s">
        <v>2</v>
      </c>
      <c r="C8" s="213" t="s">
        <v>3</v>
      </c>
      <c r="D8" s="218">
        <v>2</v>
      </c>
      <c r="E8" s="215">
        <v>2</v>
      </c>
      <c r="F8" s="218">
        <v>3</v>
      </c>
      <c r="G8" s="215">
        <v>3</v>
      </c>
      <c r="H8" s="215" t="s">
        <v>192</v>
      </c>
      <c r="I8" s="215" t="s">
        <v>193</v>
      </c>
      <c r="J8" s="215" t="s">
        <v>194</v>
      </c>
      <c r="K8" s="218">
        <v>1</v>
      </c>
      <c r="L8" s="215">
        <v>1</v>
      </c>
      <c r="M8" s="215" t="s">
        <v>171</v>
      </c>
      <c r="N8" s="215" t="s">
        <v>171</v>
      </c>
      <c r="O8" s="215" t="s">
        <v>171</v>
      </c>
      <c r="P8" s="215" t="s">
        <v>171</v>
      </c>
      <c r="Q8" s="215" t="s">
        <v>171</v>
      </c>
      <c r="R8" s="215" t="s">
        <v>171</v>
      </c>
      <c r="S8" s="215" t="s">
        <v>171</v>
      </c>
      <c r="T8" s="215" t="s">
        <v>171</v>
      </c>
      <c r="U8" s="215" t="s">
        <v>171</v>
      </c>
      <c r="V8" s="215" t="s">
        <v>171</v>
      </c>
      <c r="W8" s="215" t="s">
        <v>171</v>
      </c>
      <c r="X8" s="215" t="s">
        <v>167</v>
      </c>
      <c r="Y8" s="215" t="s">
        <v>167</v>
      </c>
      <c r="Z8" s="215" t="s">
        <v>167</v>
      </c>
      <c r="AA8" s="215" t="s">
        <v>170</v>
      </c>
      <c r="AB8" s="215" t="s">
        <v>170</v>
      </c>
      <c r="AC8" s="215" t="s">
        <v>167</v>
      </c>
      <c r="AD8" s="215" t="s">
        <v>285</v>
      </c>
      <c r="AE8" s="215" t="s">
        <v>170</v>
      </c>
      <c r="AF8" s="215" t="s">
        <v>170</v>
      </c>
      <c r="AG8" s="215" t="s">
        <v>170</v>
      </c>
      <c r="AH8" s="215" t="s">
        <v>170</v>
      </c>
      <c r="AI8" s="215" t="s">
        <v>170</v>
      </c>
      <c r="AJ8" s="215" t="s">
        <v>170</v>
      </c>
      <c r="AK8" s="215" t="s">
        <v>170</v>
      </c>
      <c r="AL8" s="215" t="s">
        <v>167</v>
      </c>
      <c r="AM8" s="215" t="s">
        <v>215</v>
      </c>
      <c r="AN8" s="215" t="s">
        <v>167</v>
      </c>
      <c r="AP8" s="19"/>
      <c r="AQ8" s="65"/>
      <c r="AR8" s="62"/>
    </row>
    <row r="9" spans="2:60" ht="120" customHeight="1">
      <c r="B9" s="427"/>
      <c r="C9" s="213" t="s">
        <v>4</v>
      </c>
      <c r="D9" s="218">
        <v>2</v>
      </c>
      <c r="E9" s="215">
        <v>2</v>
      </c>
      <c r="F9" s="218">
        <v>3</v>
      </c>
      <c r="G9" s="215">
        <v>3</v>
      </c>
      <c r="H9" s="215" t="s">
        <v>192</v>
      </c>
      <c r="I9" s="215" t="s">
        <v>193</v>
      </c>
      <c r="J9" s="215" t="s">
        <v>194</v>
      </c>
      <c r="K9" s="218">
        <v>1</v>
      </c>
      <c r="L9" s="215">
        <v>1</v>
      </c>
      <c r="M9" s="215" t="s">
        <v>171</v>
      </c>
      <c r="N9" s="215" t="s">
        <v>171</v>
      </c>
      <c r="O9" s="215" t="s">
        <v>171</v>
      </c>
      <c r="P9" s="215" t="s">
        <v>171</v>
      </c>
      <c r="Q9" s="215" t="s">
        <v>171</v>
      </c>
      <c r="R9" s="215" t="s">
        <v>171</v>
      </c>
      <c r="S9" s="215" t="s">
        <v>171</v>
      </c>
      <c r="T9" s="215" t="s">
        <v>171</v>
      </c>
      <c r="U9" s="215" t="s">
        <v>171</v>
      </c>
      <c r="V9" s="215" t="s">
        <v>171</v>
      </c>
      <c r="W9" s="215" t="s">
        <v>171</v>
      </c>
      <c r="X9" s="215" t="s">
        <v>167</v>
      </c>
      <c r="Y9" s="215" t="s">
        <v>167</v>
      </c>
      <c r="Z9" s="215" t="s">
        <v>170</v>
      </c>
      <c r="AA9" s="215" t="s">
        <v>170</v>
      </c>
      <c r="AB9" s="215" t="s">
        <v>170</v>
      </c>
      <c r="AC9" s="215" t="s">
        <v>167</v>
      </c>
      <c r="AD9" s="215" t="s">
        <v>285</v>
      </c>
      <c r="AE9" s="215" t="s">
        <v>170</v>
      </c>
      <c r="AF9" s="215" t="s">
        <v>170</v>
      </c>
      <c r="AG9" s="215" t="s">
        <v>170</v>
      </c>
      <c r="AH9" s="215" t="s">
        <v>170</v>
      </c>
      <c r="AI9" s="215" t="s">
        <v>170</v>
      </c>
      <c r="AJ9" s="215" t="s">
        <v>170</v>
      </c>
      <c r="AK9" s="215" t="s">
        <v>170</v>
      </c>
      <c r="AL9" s="215" t="s">
        <v>167</v>
      </c>
      <c r="AM9" s="215" t="s">
        <v>215</v>
      </c>
      <c r="AN9" s="215" t="s">
        <v>170</v>
      </c>
      <c r="AQ9" s="64"/>
      <c r="AR9" s="67"/>
    </row>
    <row r="10" spans="2:60" ht="120" customHeight="1">
      <c r="B10" s="427" t="s">
        <v>5</v>
      </c>
      <c r="C10" s="213" t="s">
        <v>6</v>
      </c>
      <c r="D10" s="218">
        <v>2</v>
      </c>
      <c r="E10" s="215">
        <v>2</v>
      </c>
      <c r="F10" s="218">
        <v>3</v>
      </c>
      <c r="G10" s="215">
        <v>3</v>
      </c>
      <c r="H10" s="215" t="s">
        <v>192</v>
      </c>
      <c r="I10" s="215" t="s">
        <v>193</v>
      </c>
      <c r="J10" s="215" t="s">
        <v>194</v>
      </c>
      <c r="K10" s="218">
        <v>1</v>
      </c>
      <c r="L10" s="215">
        <v>1</v>
      </c>
      <c r="M10" s="215" t="s">
        <v>171</v>
      </c>
      <c r="N10" s="215" t="s">
        <v>171</v>
      </c>
      <c r="O10" s="215" t="s">
        <v>171</v>
      </c>
      <c r="P10" s="215" t="s">
        <v>171</v>
      </c>
      <c r="Q10" s="215" t="s">
        <v>171</v>
      </c>
      <c r="R10" s="215" t="s">
        <v>171</v>
      </c>
      <c r="S10" s="215" t="s">
        <v>171</v>
      </c>
      <c r="T10" s="215" t="s">
        <v>171</v>
      </c>
      <c r="U10" s="215" t="s">
        <v>171</v>
      </c>
      <c r="V10" s="215" t="s">
        <v>171</v>
      </c>
      <c r="W10" s="215" t="s">
        <v>171</v>
      </c>
      <c r="X10" s="215" t="s">
        <v>167</v>
      </c>
      <c r="Y10" s="215" t="s">
        <v>167</v>
      </c>
      <c r="Z10" s="215" t="s">
        <v>167</v>
      </c>
      <c r="AA10" s="215" t="s">
        <v>170</v>
      </c>
      <c r="AB10" s="215" t="s">
        <v>170</v>
      </c>
      <c r="AC10" s="215" t="s">
        <v>167</v>
      </c>
      <c r="AD10" s="215" t="s">
        <v>285</v>
      </c>
      <c r="AE10" s="215" t="s">
        <v>170</v>
      </c>
      <c r="AF10" s="215" t="s">
        <v>170</v>
      </c>
      <c r="AG10" s="215" t="s">
        <v>170</v>
      </c>
      <c r="AH10" s="215" t="s">
        <v>170</v>
      </c>
      <c r="AI10" s="215" t="s">
        <v>170</v>
      </c>
      <c r="AJ10" s="215" t="s">
        <v>170</v>
      </c>
      <c r="AK10" s="215" t="s">
        <v>170</v>
      </c>
      <c r="AL10" s="215" t="s">
        <v>170</v>
      </c>
      <c r="AM10" s="215"/>
      <c r="AN10" s="215" t="s">
        <v>170</v>
      </c>
    </row>
    <row r="11" spans="2:60" ht="120" customHeight="1">
      <c r="B11" s="427"/>
      <c r="C11" s="213" t="s">
        <v>7</v>
      </c>
      <c r="D11" s="218">
        <v>2</v>
      </c>
      <c r="E11" s="215">
        <v>2</v>
      </c>
      <c r="F11" s="218">
        <v>3</v>
      </c>
      <c r="G11" s="215">
        <v>3</v>
      </c>
      <c r="H11" s="215" t="s">
        <v>192</v>
      </c>
      <c r="I11" s="215" t="s">
        <v>193</v>
      </c>
      <c r="J11" s="215" t="s">
        <v>194</v>
      </c>
      <c r="K11" s="218">
        <v>1</v>
      </c>
      <c r="L11" s="215">
        <v>1</v>
      </c>
      <c r="M11" s="215" t="s">
        <v>171</v>
      </c>
      <c r="N11" s="215" t="s">
        <v>171</v>
      </c>
      <c r="O11" s="215" t="s">
        <v>171</v>
      </c>
      <c r="P11" s="215" t="s">
        <v>171</v>
      </c>
      <c r="Q11" s="215" t="s">
        <v>171</v>
      </c>
      <c r="R11" s="215" t="s">
        <v>171</v>
      </c>
      <c r="S11" s="215" t="s">
        <v>171</v>
      </c>
      <c r="T11" s="215" t="s">
        <v>171</v>
      </c>
      <c r="U11" s="215" t="s">
        <v>171</v>
      </c>
      <c r="V11" s="215" t="s">
        <v>171</v>
      </c>
      <c r="W11" s="215" t="s">
        <v>171</v>
      </c>
      <c r="X11" s="215" t="s">
        <v>167</v>
      </c>
      <c r="Y11" s="215" t="s">
        <v>167</v>
      </c>
      <c r="Z11" s="215" t="s">
        <v>170</v>
      </c>
      <c r="AA11" s="215" t="s">
        <v>170</v>
      </c>
      <c r="AB11" s="215" t="s">
        <v>170</v>
      </c>
      <c r="AC11" s="215" t="s">
        <v>167</v>
      </c>
      <c r="AD11" s="215" t="s">
        <v>285</v>
      </c>
      <c r="AE11" s="215" t="s">
        <v>171</v>
      </c>
      <c r="AF11" s="215" t="s">
        <v>170</v>
      </c>
      <c r="AG11" s="215" t="s">
        <v>170</v>
      </c>
      <c r="AH11" s="215" t="s">
        <v>170</v>
      </c>
      <c r="AI11" s="215" t="s">
        <v>170</v>
      </c>
      <c r="AJ11" s="215" t="s">
        <v>170</v>
      </c>
      <c r="AK11" s="215" t="s">
        <v>170</v>
      </c>
      <c r="AL11" s="215" t="s">
        <v>167</v>
      </c>
      <c r="AM11" s="215" t="s">
        <v>215</v>
      </c>
      <c r="AN11" s="215" t="s">
        <v>170</v>
      </c>
    </row>
    <row r="12" spans="2:60" ht="120" customHeight="1">
      <c r="B12" s="214" t="s">
        <v>8</v>
      </c>
      <c r="C12" s="213" t="s">
        <v>9</v>
      </c>
      <c r="D12" s="218">
        <v>2</v>
      </c>
      <c r="E12" s="215">
        <v>2</v>
      </c>
      <c r="F12" s="218">
        <v>3</v>
      </c>
      <c r="G12" s="215">
        <v>3</v>
      </c>
      <c r="H12" s="215" t="s">
        <v>192</v>
      </c>
      <c r="I12" s="215" t="s">
        <v>193</v>
      </c>
      <c r="J12" s="215" t="s">
        <v>194</v>
      </c>
      <c r="K12" s="218">
        <v>1</v>
      </c>
      <c r="L12" s="215">
        <v>1</v>
      </c>
      <c r="M12" s="215" t="s">
        <v>171</v>
      </c>
      <c r="N12" s="215" t="s">
        <v>171</v>
      </c>
      <c r="O12" s="215" t="s">
        <v>171</v>
      </c>
      <c r="P12" s="215" t="s">
        <v>171</v>
      </c>
      <c r="Q12" s="215" t="s">
        <v>171</v>
      </c>
      <c r="R12" s="215" t="s">
        <v>171</v>
      </c>
      <c r="S12" s="215" t="s">
        <v>171</v>
      </c>
      <c r="T12" s="215" t="s">
        <v>171</v>
      </c>
      <c r="U12" s="215" t="s">
        <v>171</v>
      </c>
      <c r="V12" s="215" t="s">
        <v>171</v>
      </c>
      <c r="W12" s="215" t="s">
        <v>171</v>
      </c>
      <c r="X12" s="215" t="s">
        <v>167</v>
      </c>
      <c r="Y12" s="215" t="s">
        <v>167</v>
      </c>
      <c r="Z12" s="215" t="s">
        <v>170</v>
      </c>
      <c r="AA12" s="215" t="s">
        <v>170</v>
      </c>
      <c r="AB12" s="215" t="s">
        <v>170</v>
      </c>
      <c r="AC12" s="215" t="s">
        <v>167</v>
      </c>
      <c r="AD12" s="215" t="s">
        <v>285</v>
      </c>
      <c r="AE12" s="215" t="s">
        <v>170</v>
      </c>
      <c r="AF12" s="215" t="s">
        <v>170</v>
      </c>
      <c r="AG12" s="215" t="s">
        <v>170</v>
      </c>
      <c r="AH12" s="215" t="s">
        <v>170</v>
      </c>
      <c r="AI12" s="215" t="s">
        <v>170</v>
      </c>
      <c r="AJ12" s="215" t="s">
        <v>170</v>
      </c>
      <c r="AK12" s="215" t="s">
        <v>170</v>
      </c>
      <c r="AL12" s="215" t="s">
        <v>170</v>
      </c>
      <c r="AM12" s="215"/>
      <c r="AN12" s="215" t="s">
        <v>170</v>
      </c>
    </row>
    <row r="13" spans="2:60" ht="120" customHeight="1">
      <c r="B13" s="213" t="s">
        <v>40</v>
      </c>
      <c r="C13" s="213" t="s">
        <v>10</v>
      </c>
      <c r="D13" s="218">
        <v>3</v>
      </c>
      <c r="E13" s="215">
        <v>3</v>
      </c>
      <c r="F13" s="218">
        <v>3</v>
      </c>
      <c r="G13" s="215">
        <v>3</v>
      </c>
      <c r="H13" s="215" t="s">
        <v>192</v>
      </c>
      <c r="I13" s="215" t="s">
        <v>193</v>
      </c>
      <c r="J13" s="215" t="s">
        <v>194</v>
      </c>
      <c r="K13" s="218">
        <v>1</v>
      </c>
      <c r="L13" s="215">
        <v>1</v>
      </c>
      <c r="M13" s="215" t="s">
        <v>171</v>
      </c>
      <c r="N13" s="215" t="s">
        <v>171</v>
      </c>
      <c r="O13" s="215" t="s">
        <v>171</v>
      </c>
      <c r="P13" s="215" t="s">
        <v>171</v>
      </c>
      <c r="Q13" s="215" t="s">
        <v>171</v>
      </c>
      <c r="R13" s="215" t="s">
        <v>171</v>
      </c>
      <c r="S13" s="215" t="s">
        <v>171</v>
      </c>
      <c r="T13" s="215" t="s">
        <v>171</v>
      </c>
      <c r="U13" s="215" t="s">
        <v>171</v>
      </c>
      <c r="V13" s="215" t="s">
        <v>171</v>
      </c>
      <c r="W13" s="215" t="s">
        <v>171</v>
      </c>
      <c r="X13" s="215" t="s">
        <v>167</v>
      </c>
      <c r="Y13" s="215" t="s">
        <v>167</v>
      </c>
      <c r="Z13" s="215" t="s">
        <v>170</v>
      </c>
      <c r="AA13" s="215" t="s">
        <v>170</v>
      </c>
      <c r="AB13" s="215" t="s">
        <v>170</v>
      </c>
      <c r="AC13" s="215" t="s">
        <v>167</v>
      </c>
      <c r="AD13" s="215" t="s">
        <v>285</v>
      </c>
      <c r="AE13" s="215" t="s">
        <v>170</v>
      </c>
      <c r="AF13" s="215" t="s">
        <v>170</v>
      </c>
      <c r="AG13" s="215" t="s">
        <v>170</v>
      </c>
      <c r="AH13" s="215" t="s">
        <v>170</v>
      </c>
      <c r="AI13" s="215" t="s">
        <v>170</v>
      </c>
      <c r="AJ13" s="215" t="s">
        <v>170</v>
      </c>
      <c r="AK13" s="215" t="s">
        <v>170</v>
      </c>
      <c r="AL13" s="215" t="s">
        <v>167</v>
      </c>
      <c r="AM13" s="215" t="s">
        <v>217</v>
      </c>
      <c r="AN13" s="215" t="s">
        <v>167</v>
      </c>
    </row>
    <row r="14" spans="2:60" ht="120" customHeight="1">
      <c r="B14" s="426" t="s">
        <v>31</v>
      </c>
      <c r="C14" s="213" t="s">
        <v>11</v>
      </c>
      <c r="D14" s="218">
        <v>2</v>
      </c>
      <c r="E14" s="215">
        <v>2</v>
      </c>
      <c r="F14" s="218">
        <v>3</v>
      </c>
      <c r="G14" s="215">
        <v>3</v>
      </c>
      <c r="H14" s="215" t="s">
        <v>192</v>
      </c>
      <c r="I14" s="215" t="s">
        <v>193</v>
      </c>
      <c r="J14" s="215" t="s">
        <v>194</v>
      </c>
      <c r="K14" s="218">
        <v>4</v>
      </c>
      <c r="L14" s="215">
        <v>4</v>
      </c>
      <c r="M14" s="215" t="s">
        <v>171</v>
      </c>
      <c r="N14" s="215" t="s">
        <v>171</v>
      </c>
      <c r="O14" s="215" t="s">
        <v>171</v>
      </c>
      <c r="P14" s="215" t="s">
        <v>171</v>
      </c>
      <c r="Q14" s="215" t="s">
        <v>171</v>
      </c>
      <c r="R14" s="215" t="s">
        <v>171</v>
      </c>
      <c r="S14" s="215" t="s">
        <v>171</v>
      </c>
      <c r="T14" s="215" t="s">
        <v>171</v>
      </c>
      <c r="U14" s="215" t="s">
        <v>171</v>
      </c>
      <c r="V14" s="215" t="s">
        <v>171</v>
      </c>
      <c r="W14" s="215" t="s">
        <v>171</v>
      </c>
      <c r="X14" s="215" t="s">
        <v>167</v>
      </c>
      <c r="Y14" s="215" t="s">
        <v>167</v>
      </c>
      <c r="Z14" s="215" t="s">
        <v>170</v>
      </c>
      <c r="AA14" s="215" t="s">
        <v>170</v>
      </c>
      <c r="AB14" s="215" t="s">
        <v>170</v>
      </c>
      <c r="AC14" s="215" t="s">
        <v>167</v>
      </c>
      <c r="AD14" s="215" t="s">
        <v>285</v>
      </c>
      <c r="AE14" s="215" t="s">
        <v>170</v>
      </c>
      <c r="AF14" s="215" t="s">
        <v>170</v>
      </c>
      <c r="AG14" s="215" t="s">
        <v>170</v>
      </c>
      <c r="AH14" s="215" t="s">
        <v>170</v>
      </c>
      <c r="AI14" s="215" t="s">
        <v>170</v>
      </c>
      <c r="AJ14" s="215" t="s">
        <v>170</v>
      </c>
      <c r="AK14" s="215" t="s">
        <v>170</v>
      </c>
      <c r="AL14" s="215" t="s">
        <v>170</v>
      </c>
      <c r="AM14" s="215"/>
      <c r="AN14" s="215" t="s">
        <v>170</v>
      </c>
    </row>
    <row r="15" spans="2:60" ht="120" customHeight="1">
      <c r="B15" s="426"/>
      <c r="C15" s="213" t="s">
        <v>12</v>
      </c>
      <c r="D15" s="218">
        <v>2</v>
      </c>
      <c r="E15" s="215">
        <v>2</v>
      </c>
      <c r="F15" s="218">
        <v>3</v>
      </c>
      <c r="G15" s="215">
        <v>3</v>
      </c>
      <c r="H15" s="215" t="s">
        <v>192</v>
      </c>
      <c r="I15" s="215" t="s">
        <v>193</v>
      </c>
      <c r="J15" s="215" t="s">
        <v>194</v>
      </c>
      <c r="K15" s="218">
        <v>4</v>
      </c>
      <c r="L15" s="215">
        <v>4</v>
      </c>
      <c r="M15" s="215" t="s">
        <v>171</v>
      </c>
      <c r="N15" s="215" t="s">
        <v>171</v>
      </c>
      <c r="O15" s="215" t="s">
        <v>171</v>
      </c>
      <c r="P15" s="215" t="s">
        <v>171</v>
      </c>
      <c r="Q15" s="215" t="s">
        <v>171</v>
      </c>
      <c r="R15" s="215" t="s">
        <v>171</v>
      </c>
      <c r="S15" s="215" t="s">
        <v>171</v>
      </c>
      <c r="T15" s="215" t="s">
        <v>171</v>
      </c>
      <c r="U15" s="215" t="s">
        <v>171</v>
      </c>
      <c r="V15" s="215" t="s">
        <v>171</v>
      </c>
      <c r="W15" s="215" t="s">
        <v>171</v>
      </c>
      <c r="X15" s="215" t="s">
        <v>167</v>
      </c>
      <c r="Y15" s="215" t="s">
        <v>167</v>
      </c>
      <c r="Z15" s="215" t="s">
        <v>170</v>
      </c>
      <c r="AA15" s="215" t="s">
        <v>170</v>
      </c>
      <c r="AB15" s="215" t="s">
        <v>170</v>
      </c>
      <c r="AC15" s="215" t="s">
        <v>167</v>
      </c>
      <c r="AD15" s="215" t="s">
        <v>285</v>
      </c>
      <c r="AE15" s="215" t="s">
        <v>170</v>
      </c>
      <c r="AF15" s="215" t="s">
        <v>170</v>
      </c>
      <c r="AG15" s="215" t="s">
        <v>170</v>
      </c>
      <c r="AH15" s="215" t="s">
        <v>170</v>
      </c>
      <c r="AI15" s="215" t="s">
        <v>170</v>
      </c>
      <c r="AJ15" s="215" t="s">
        <v>170</v>
      </c>
      <c r="AK15" s="215" t="s">
        <v>170</v>
      </c>
      <c r="AL15" s="215" t="s">
        <v>170</v>
      </c>
      <c r="AM15" s="215"/>
      <c r="AN15" s="215" t="s">
        <v>170</v>
      </c>
    </row>
    <row r="16" spans="2:60" ht="120" customHeight="1">
      <c r="B16" s="426"/>
      <c r="C16" s="213" t="s">
        <v>13</v>
      </c>
      <c r="D16" s="218">
        <v>2</v>
      </c>
      <c r="E16" s="215">
        <v>2</v>
      </c>
      <c r="F16" s="218">
        <v>3</v>
      </c>
      <c r="G16" s="215">
        <v>3</v>
      </c>
      <c r="H16" s="215" t="s">
        <v>192</v>
      </c>
      <c r="I16" s="215" t="s">
        <v>193</v>
      </c>
      <c r="J16" s="215" t="s">
        <v>194</v>
      </c>
      <c r="K16" s="218">
        <v>4</v>
      </c>
      <c r="L16" s="215">
        <v>4</v>
      </c>
      <c r="M16" s="215" t="s">
        <v>171</v>
      </c>
      <c r="N16" s="215" t="s">
        <v>171</v>
      </c>
      <c r="O16" s="215" t="s">
        <v>171</v>
      </c>
      <c r="P16" s="215" t="s">
        <v>171</v>
      </c>
      <c r="Q16" s="215" t="s">
        <v>171</v>
      </c>
      <c r="R16" s="215" t="s">
        <v>171</v>
      </c>
      <c r="S16" s="215" t="s">
        <v>171</v>
      </c>
      <c r="T16" s="215" t="s">
        <v>171</v>
      </c>
      <c r="U16" s="215" t="s">
        <v>171</v>
      </c>
      <c r="V16" s="215" t="s">
        <v>171</v>
      </c>
      <c r="W16" s="215" t="s">
        <v>171</v>
      </c>
      <c r="X16" s="215" t="s">
        <v>167</v>
      </c>
      <c r="Y16" s="215" t="s">
        <v>167</v>
      </c>
      <c r="Z16" s="215" t="s">
        <v>170</v>
      </c>
      <c r="AA16" s="215" t="s">
        <v>170</v>
      </c>
      <c r="AB16" s="215" t="s">
        <v>170</v>
      </c>
      <c r="AC16" s="215" t="s">
        <v>167</v>
      </c>
      <c r="AD16" s="215" t="s">
        <v>285</v>
      </c>
      <c r="AE16" s="215" t="s">
        <v>170</v>
      </c>
      <c r="AF16" s="215" t="s">
        <v>170</v>
      </c>
      <c r="AG16" s="215" t="s">
        <v>170</v>
      </c>
      <c r="AH16" s="215" t="s">
        <v>170</v>
      </c>
      <c r="AI16" s="215" t="s">
        <v>170</v>
      </c>
      <c r="AJ16" s="215" t="s">
        <v>170</v>
      </c>
      <c r="AK16" s="215" t="s">
        <v>170</v>
      </c>
      <c r="AL16" s="215" t="s">
        <v>170</v>
      </c>
      <c r="AM16" s="215"/>
      <c r="AN16" s="215" t="s">
        <v>170</v>
      </c>
    </row>
    <row r="17" spans="2:40" ht="120" customHeight="1">
      <c r="B17" s="426"/>
      <c r="C17" s="213" t="s">
        <v>14</v>
      </c>
      <c r="D17" s="218">
        <v>2</v>
      </c>
      <c r="E17" s="215">
        <v>2</v>
      </c>
      <c r="F17" s="218">
        <v>3</v>
      </c>
      <c r="G17" s="215">
        <v>3</v>
      </c>
      <c r="H17" s="215" t="s">
        <v>192</v>
      </c>
      <c r="I17" s="215" t="s">
        <v>193</v>
      </c>
      <c r="J17" s="215" t="s">
        <v>194</v>
      </c>
      <c r="K17" s="218">
        <v>4</v>
      </c>
      <c r="L17" s="215">
        <v>4</v>
      </c>
      <c r="M17" s="215" t="s">
        <v>171</v>
      </c>
      <c r="N17" s="215" t="s">
        <v>171</v>
      </c>
      <c r="O17" s="215" t="s">
        <v>171</v>
      </c>
      <c r="P17" s="215" t="s">
        <v>171</v>
      </c>
      <c r="Q17" s="215" t="s">
        <v>171</v>
      </c>
      <c r="R17" s="215" t="s">
        <v>171</v>
      </c>
      <c r="S17" s="215" t="s">
        <v>171</v>
      </c>
      <c r="T17" s="215" t="s">
        <v>171</v>
      </c>
      <c r="U17" s="215" t="s">
        <v>171</v>
      </c>
      <c r="V17" s="215" t="s">
        <v>171</v>
      </c>
      <c r="W17" s="215" t="s">
        <v>171</v>
      </c>
      <c r="X17" s="215" t="s">
        <v>167</v>
      </c>
      <c r="Y17" s="215" t="s">
        <v>167</v>
      </c>
      <c r="Z17" s="215" t="s">
        <v>170</v>
      </c>
      <c r="AA17" s="215" t="s">
        <v>170</v>
      </c>
      <c r="AB17" s="215" t="s">
        <v>170</v>
      </c>
      <c r="AC17" s="215" t="s">
        <v>167</v>
      </c>
      <c r="AD17" s="215" t="s">
        <v>285</v>
      </c>
      <c r="AE17" s="215" t="s">
        <v>170</v>
      </c>
      <c r="AF17" s="215" t="s">
        <v>170</v>
      </c>
      <c r="AG17" s="215" t="s">
        <v>170</v>
      </c>
      <c r="AH17" s="215" t="s">
        <v>170</v>
      </c>
      <c r="AI17" s="215" t="s">
        <v>170</v>
      </c>
      <c r="AJ17" s="215" t="s">
        <v>170</v>
      </c>
      <c r="AK17" s="215" t="s">
        <v>170</v>
      </c>
      <c r="AL17" s="215" t="s">
        <v>170</v>
      </c>
      <c r="AM17" s="215"/>
      <c r="AN17" s="215" t="s">
        <v>170</v>
      </c>
    </row>
    <row r="18" spans="2:40" ht="120" customHeight="1">
      <c r="B18" s="426"/>
      <c r="C18" s="213" t="s">
        <v>15</v>
      </c>
      <c r="D18" s="218">
        <v>2</v>
      </c>
      <c r="E18" s="215">
        <v>2</v>
      </c>
      <c r="F18" s="218">
        <v>3</v>
      </c>
      <c r="G18" s="215">
        <v>3</v>
      </c>
      <c r="H18" s="215" t="s">
        <v>192</v>
      </c>
      <c r="I18" s="215" t="s">
        <v>193</v>
      </c>
      <c r="J18" s="215" t="s">
        <v>194</v>
      </c>
      <c r="K18" s="218">
        <v>4</v>
      </c>
      <c r="L18" s="215">
        <v>4</v>
      </c>
      <c r="M18" s="215" t="s">
        <v>171</v>
      </c>
      <c r="N18" s="215" t="s">
        <v>171</v>
      </c>
      <c r="O18" s="215" t="s">
        <v>171</v>
      </c>
      <c r="P18" s="215" t="s">
        <v>171</v>
      </c>
      <c r="Q18" s="215" t="s">
        <v>171</v>
      </c>
      <c r="R18" s="215" t="s">
        <v>171</v>
      </c>
      <c r="S18" s="215" t="s">
        <v>171</v>
      </c>
      <c r="T18" s="215" t="s">
        <v>171</v>
      </c>
      <c r="U18" s="215" t="s">
        <v>171</v>
      </c>
      <c r="V18" s="215" t="s">
        <v>171</v>
      </c>
      <c r="W18" s="215" t="s">
        <v>171</v>
      </c>
      <c r="X18" s="215" t="s">
        <v>167</v>
      </c>
      <c r="Y18" s="215" t="s">
        <v>167</v>
      </c>
      <c r="Z18" s="215" t="s">
        <v>170</v>
      </c>
      <c r="AA18" s="215" t="s">
        <v>170</v>
      </c>
      <c r="AB18" s="215" t="s">
        <v>170</v>
      </c>
      <c r="AC18" s="215" t="s">
        <v>167</v>
      </c>
      <c r="AD18" s="215" t="s">
        <v>285</v>
      </c>
      <c r="AE18" s="215" t="s">
        <v>170</v>
      </c>
      <c r="AF18" s="215" t="s">
        <v>170</v>
      </c>
      <c r="AG18" s="215" t="s">
        <v>170</v>
      </c>
      <c r="AH18" s="215" t="s">
        <v>170</v>
      </c>
      <c r="AI18" s="215" t="s">
        <v>170</v>
      </c>
      <c r="AJ18" s="215" t="s">
        <v>170</v>
      </c>
      <c r="AK18" s="215" t="s">
        <v>170</v>
      </c>
      <c r="AL18" s="215" t="s">
        <v>170</v>
      </c>
      <c r="AM18" s="215"/>
      <c r="AN18" s="215" t="s">
        <v>170</v>
      </c>
    </row>
    <row r="19" spans="2:40" ht="120" customHeight="1">
      <c r="B19" s="427" t="s">
        <v>16</v>
      </c>
      <c r="C19" s="213" t="s">
        <v>17</v>
      </c>
      <c r="D19" s="218" t="s">
        <v>18</v>
      </c>
      <c r="E19" s="215">
        <v>8</v>
      </c>
      <c r="F19" s="218">
        <v>1</v>
      </c>
      <c r="G19" s="215">
        <v>1</v>
      </c>
      <c r="H19" s="215" t="s">
        <v>192</v>
      </c>
      <c r="I19" s="215" t="s">
        <v>193</v>
      </c>
      <c r="J19" s="215" t="s">
        <v>194</v>
      </c>
      <c r="K19" s="218">
        <v>5</v>
      </c>
      <c r="L19" s="215">
        <v>5</v>
      </c>
      <c r="M19" s="215" t="s">
        <v>171</v>
      </c>
      <c r="N19" s="215" t="s">
        <v>171</v>
      </c>
      <c r="O19" s="215" t="s">
        <v>171</v>
      </c>
      <c r="P19" s="215" t="s">
        <v>171</v>
      </c>
      <c r="Q19" s="215" t="s">
        <v>171</v>
      </c>
      <c r="R19" s="215" t="s">
        <v>171</v>
      </c>
      <c r="S19" s="215" t="s">
        <v>171</v>
      </c>
      <c r="T19" s="215" t="s">
        <v>171</v>
      </c>
      <c r="U19" s="215" t="s">
        <v>171</v>
      </c>
      <c r="V19" s="215" t="s">
        <v>171</v>
      </c>
      <c r="W19" s="215" t="s">
        <v>171</v>
      </c>
      <c r="X19" s="215" t="s">
        <v>167</v>
      </c>
      <c r="Y19" s="215" t="s">
        <v>167</v>
      </c>
      <c r="Z19" s="215" t="s">
        <v>170</v>
      </c>
      <c r="AA19" s="215" t="s">
        <v>170</v>
      </c>
      <c r="AB19" s="215" t="s">
        <v>170</v>
      </c>
      <c r="AC19" s="215" t="s">
        <v>167</v>
      </c>
      <c r="AD19" s="215" t="s">
        <v>285</v>
      </c>
      <c r="AE19" s="215" t="s">
        <v>170</v>
      </c>
      <c r="AF19" s="215" t="s">
        <v>170</v>
      </c>
      <c r="AG19" s="215" t="s">
        <v>170</v>
      </c>
      <c r="AH19" s="215" t="s">
        <v>170</v>
      </c>
      <c r="AI19" s="215" t="s">
        <v>170</v>
      </c>
      <c r="AJ19" s="215" t="s">
        <v>170</v>
      </c>
      <c r="AK19" s="215" t="s">
        <v>170</v>
      </c>
      <c r="AL19" s="215" t="s">
        <v>170</v>
      </c>
      <c r="AM19" s="215"/>
      <c r="AN19" s="215" t="s">
        <v>170</v>
      </c>
    </row>
    <row r="20" spans="2:40" ht="120" customHeight="1">
      <c r="B20" s="427"/>
      <c r="C20" s="213" t="s">
        <v>19</v>
      </c>
      <c r="D20" s="218">
        <v>2</v>
      </c>
      <c r="E20" s="215">
        <v>2</v>
      </c>
      <c r="F20" s="218">
        <v>3</v>
      </c>
      <c r="G20" s="215">
        <v>3</v>
      </c>
      <c r="H20" s="215" t="s">
        <v>192</v>
      </c>
      <c r="I20" s="215" t="s">
        <v>193</v>
      </c>
      <c r="J20" s="215" t="s">
        <v>194</v>
      </c>
      <c r="K20" s="218">
        <v>1</v>
      </c>
      <c r="L20" s="215">
        <v>1</v>
      </c>
      <c r="M20" s="215" t="s">
        <v>171</v>
      </c>
      <c r="N20" s="215" t="s">
        <v>171</v>
      </c>
      <c r="O20" s="215" t="s">
        <v>171</v>
      </c>
      <c r="P20" s="215" t="s">
        <v>171</v>
      </c>
      <c r="Q20" s="215" t="s">
        <v>171</v>
      </c>
      <c r="R20" s="215" t="s">
        <v>171</v>
      </c>
      <c r="S20" s="215" t="s">
        <v>171</v>
      </c>
      <c r="T20" s="215" t="s">
        <v>171</v>
      </c>
      <c r="U20" s="215" t="s">
        <v>171</v>
      </c>
      <c r="V20" s="215" t="s">
        <v>171</v>
      </c>
      <c r="W20" s="215" t="s">
        <v>171</v>
      </c>
      <c r="X20" s="215" t="s">
        <v>167</v>
      </c>
      <c r="Y20" s="215" t="s">
        <v>167</v>
      </c>
      <c r="Z20" s="215" t="s">
        <v>170</v>
      </c>
      <c r="AA20" s="215" t="s">
        <v>170</v>
      </c>
      <c r="AB20" s="215" t="s">
        <v>170</v>
      </c>
      <c r="AC20" s="215" t="s">
        <v>167</v>
      </c>
      <c r="AD20" s="215" t="s">
        <v>285</v>
      </c>
      <c r="AE20" s="215" t="s">
        <v>170</v>
      </c>
      <c r="AF20" s="215" t="s">
        <v>170</v>
      </c>
      <c r="AG20" s="215" t="s">
        <v>170</v>
      </c>
      <c r="AH20" s="215" t="s">
        <v>170</v>
      </c>
      <c r="AI20" s="215" t="s">
        <v>170</v>
      </c>
      <c r="AJ20" s="215" t="s">
        <v>170</v>
      </c>
      <c r="AK20" s="215" t="s">
        <v>170</v>
      </c>
      <c r="AL20" s="215" t="s">
        <v>170</v>
      </c>
      <c r="AM20" s="215"/>
      <c r="AN20" s="215" t="s">
        <v>170</v>
      </c>
    </row>
    <row r="21" spans="2:40" ht="120" customHeight="1">
      <c r="B21" s="426" t="s">
        <v>32</v>
      </c>
      <c r="C21" s="213" t="s">
        <v>20</v>
      </c>
      <c r="D21" s="218">
        <v>2</v>
      </c>
      <c r="E21" s="215">
        <v>2</v>
      </c>
      <c r="F21" s="218">
        <v>3</v>
      </c>
      <c r="G21" s="215">
        <v>3</v>
      </c>
      <c r="H21" s="215" t="s">
        <v>192</v>
      </c>
      <c r="I21" s="215" t="s">
        <v>193</v>
      </c>
      <c r="J21" s="215" t="s">
        <v>194</v>
      </c>
      <c r="K21" s="218">
        <v>4</v>
      </c>
      <c r="L21" s="215">
        <v>4</v>
      </c>
      <c r="M21" s="215" t="s">
        <v>171</v>
      </c>
      <c r="N21" s="215" t="s">
        <v>171</v>
      </c>
      <c r="O21" s="215" t="s">
        <v>171</v>
      </c>
      <c r="P21" s="215" t="s">
        <v>171</v>
      </c>
      <c r="Q21" s="215" t="s">
        <v>171</v>
      </c>
      <c r="R21" s="215" t="s">
        <v>171</v>
      </c>
      <c r="S21" s="215" t="s">
        <v>171</v>
      </c>
      <c r="T21" s="215" t="s">
        <v>171</v>
      </c>
      <c r="U21" s="215" t="s">
        <v>171</v>
      </c>
      <c r="V21" s="215" t="s">
        <v>171</v>
      </c>
      <c r="W21" s="215" t="s">
        <v>171</v>
      </c>
      <c r="X21" s="215" t="s">
        <v>167</v>
      </c>
      <c r="Y21" s="215" t="s">
        <v>167</v>
      </c>
      <c r="Z21" s="215" t="s">
        <v>170</v>
      </c>
      <c r="AA21" s="215" t="s">
        <v>170</v>
      </c>
      <c r="AB21" s="215" t="s">
        <v>170</v>
      </c>
      <c r="AC21" s="215" t="s">
        <v>167</v>
      </c>
      <c r="AD21" s="215" t="s">
        <v>285</v>
      </c>
      <c r="AE21" s="215" t="s">
        <v>170</v>
      </c>
      <c r="AF21" s="215" t="s">
        <v>170</v>
      </c>
      <c r="AG21" s="215" t="s">
        <v>170</v>
      </c>
      <c r="AH21" s="215" t="s">
        <v>170</v>
      </c>
      <c r="AI21" s="215" t="s">
        <v>170</v>
      </c>
      <c r="AJ21" s="215" t="s">
        <v>170</v>
      </c>
      <c r="AK21" s="215" t="s">
        <v>170</v>
      </c>
      <c r="AL21" s="215" t="s">
        <v>170</v>
      </c>
      <c r="AM21" s="215"/>
      <c r="AN21" s="215" t="s">
        <v>170</v>
      </c>
    </row>
    <row r="22" spans="2:40" ht="120" customHeight="1">
      <c r="B22" s="427"/>
      <c r="C22" s="213" t="s">
        <v>21</v>
      </c>
      <c r="D22" s="218">
        <v>2</v>
      </c>
      <c r="E22" s="215">
        <v>2</v>
      </c>
      <c r="F22" s="218">
        <v>3</v>
      </c>
      <c r="G22" s="215">
        <v>3</v>
      </c>
      <c r="H22" s="215" t="s">
        <v>192</v>
      </c>
      <c r="I22" s="215" t="s">
        <v>193</v>
      </c>
      <c r="J22" s="215" t="s">
        <v>194</v>
      </c>
      <c r="K22" s="218">
        <v>4</v>
      </c>
      <c r="L22" s="215">
        <v>4</v>
      </c>
      <c r="M22" s="215" t="s">
        <v>171</v>
      </c>
      <c r="N22" s="215" t="s">
        <v>171</v>
      </c>
      <c r="O22" s="215" t="s">
        <v>171</v>
      </c>
      <c r="P22" s="215" t="s">
        <v>171</v>
      </c>
      <c r="Q22" s="215" t="s">
        <v>171</v>
      </c>
      <c r="R22" s="215" t="s">
        <v>171</v>
      </c>
      <c r="S22" s="215" t="s">
        <v>171</v>
      </c>
      <c r="T22" s="215" t="s">
        <v>171</v>
      </c>
      <c r="U22" s="215" t="s">
        <v>171</v>
      </c>
      <c r="V22" s="215" t="s">
        <v>171</v>
      </c>
      <c r="W22" s="215" t="s">
        <v>171</v>
      </c>
      <c r="X22" s="215" t="s">
        <v>167</v>
      </c>
      <c r="Y22" s="215" t="s">
        <v>167</v>
      </c>
      <c r="Z22" s="215" t="s">
        <v>170</v>
      </c>
      <c r="AA22" s="215" t="s">
        <v>170</v>
      </c>
      <c r="AB22" s="215" t="s">
        <v>170</v>
      </c>
      <c r="AC22" s="215" t="s">
        <v>167</v>
      </c>
      <c r="AD22" s="215" t="s">
        <v>285</v>
      </c>
      <c r="AE22" s="215" t="s">
        <v>170</v>
      </c>
      <c r="AF22" s="215" t="s">
        <v>170</v>
      </c>
      <c r="AG22" s="215" t="s">
        <v>170</v>
      </c>
      <c r="AH22" s="215" t="s">
        <v>170</v>
      </c>
      <c r="AI22" s="215" t="s">
        <v>170</v>
      </c>
      <c r="AJ22" s="215" t="s">
        <v>170</v>
      </c>
      <c r="AK22" s="215" t="s">
        <v>170</v>
      </c>
      <c r="AL22" s="215" t="s">
        <v>170</v>
      </c>
      <c r="AM22" s="215"/>
      <c r="AN22" s="215" t="s">
        <v>170</v>
      </c>
    </row>
    <row r="23" spans="2:40" ht="120" customHeight="1">
      <c r="B23" s="427"/>
      <c r="C23" s="213" t="s">
        <v>22</v>
      </c>
      <c r="D23" s="218">
        <v>2</v>
      </c>
      <c r="E23" s="215">
        <v>2</v>
      </c>
      <c r="F23" s="218">
        <v>3</v>
      </c>
      <c r="G23" s="215">
        <v>3</v>
      </c>
      <c r="H23" s="215" t="s">
        <v>192</v>
      </c>
      <c r="I23" s="215" t="s">
        <v>193</v>
      </c>
      <c r="J23" s="215" t="s">
        <v>194</v>
      </c>
      <c r="K23" s="218">
        <v>4</v>
      </c>
      <c r="L23" s="215">
        <v>4</v>
      </c>
      <c r="M23" s="215" t="s">
        <v>171</v>
      </c>
      <c r="N23" s="215" t="s">
        <v>171</v>
      </c>
      <c r="O23" s="215" t="s">
        <v>171</v>
      </c>
      <c r="P23" s="215" t="s">
        <v>171</v>
      </c>
      <c r="Q23" s="215" t="s">
        <v>171</v>
      </c>
      <c r="R23" s="215" t="s">
        <v>171</v>
      </c>
      <c r="S23" s="215" t="s">
        <v>171</v>
      </c>
      <c r="T23" s="215" t="s">
        <v>171</v>
      </c>
      <c r="U23" s="215" t="s">
        <v>171</v>
      </c>
      <c r="V23" s="215" t="s">
        <v>171</v>
      </c>
      <c r="W23" s="215" t="s">
        <v>171</v>
      </c>
      <c r="X23" s="215" t="s">
        <v>167</v>
      </c>
      <c r="Y23" s="215" t="s">
        <v>167</v>
      </c>
      <c r="Z23" s="215" t="s">
        <v>170</v>
      </c>
      <c r="AA23" s="215" t="s">
        <v>170</v>
      </c>
      <c r="AB23" s="215" t="s">
        <v>170</v>
      </c>
      <c r="AC23" s="215" t="s">
        <v>167</v>
      </c>
      <c r="AD23" s="215" t="s">
        <v>285</v>
      </c>
      <c r="AE23" s="215" t="s">
        <v>170</v>
      </c>
      <c r="AF23" s="215" t="s">
        <v>170</v>
      </c>
      <c r="AG23" s="215" t="s">
        <v>170</v>
      </c>
      <c r="AH23" s="215" t="s">
        <v>170</v>
      </c>
      <c r="AI23" s="215" t="s">
        <v>170</v>
      </c>
      <c r="AJ23" s="215" t="s">
        <v>170</v>
      </c>
      <c r="AK23" s="215" t="s">
        <v>170</v>
      </c>
      <c r="AL23" s="215" t="s">
        <v>170</v>
      </c>
      <c r="AM23" s="215"/>
      <c r="AN23" s="215" t="s">
        <v>170</v>
      </c>
    </row>
    <row r="24" spans="2:40" ht="120" customHeight="1">
      <c r="B24" s="427"/>
      <c r="C24" s="213" t="s">
        <v>23</v>
      </c>
      <c r="D24" s="218">
        <v>2</v>
      </c>
      <c r="E24" s="215">
        <v>2</v>
      </c>
      <c r="F24" s="218">
        <v>3</v>
      </c>
      <c r="G24" s="215">
        <v>3</v>
      </c>
      <c r="H24" s="215" t="s">
        <v>192</v>
      </c>
      <c r="I24" s="215" t="s">
        <v>193</v>
      </c>
      <c r="J24" s="215" t="s">
        <v>194</v>
      </c>
      <c r="K24" s="218">
        <v>4</v>
      </c>
      <c r="L24" s="215">
        <v>4</v>
      </c>
      <c r="M24" s="215" t="s">
        <v>171</v>
      </c>
      <c r="N24" s="215" t="s">
        <v>171</v>
      </c>
      <c r="O24" s="215" t="s">
        <v>171</v>
      </c>
      <c r="P24" s="215" t="s">
        <v>171</v>
      </c>
      <c r="Q24" s="215" t="s">
        <v>171</v>
      </c>
      <c r="R24" s="215" t="s">
        <v>171</v>
      </c>
      <c r="S24" s="215" t="s">
        <v>171</v>
      </c>
      <c r="T24" s="215" t="s">
        <v>171</v>
      </c>
      <c r="U24" s="215" t="s">
        <v>171</v>
      </c>
      <c r="V24" s="215" t="s">
        <v>171</v>
      </c>
      <c r="W24" s="215" t="s">
        <v>171</v>
      </c>
      <c r="X24" s="215" t="s">
        <v>167</v>
      </c>
      <c r="Y24" s="215" t="s">
        <v>167</v>
      </c>
      <c r="Z24" s="215" t="s">
        <v>170</v>
      </c>
      <c r="AA24" s="215" t="s">
        <v>170</v>
      </c>
      <c r="AB24" s="215" t="s">
        <v>170</v>
      </c>
      <c r="AC24" s="215" t="s">
        <v>167</v>
      </c>
      <c r="AD24" s="215" t="s">
        <v>285</v>
      </c>
      <c r="AE24" s="215" t="s">
        <v>170</v>
      </c>
      <c r="AF24" s="215" t="s">
        <v>170</v>
      </c>
      <c r="AG24" s="215" t="s">
        <v>170</v>
      </c>
      <c r="AH24" s="215" t="s">
        <v>170</v>
      </c>
      <c r="AI24" s="215" t="s">
        <v>170</v>
      </c>
      <c r="AJ24" s="215" t="s">
        <v>170</v>
      </c>
      <c r="AK24" s="215" t="s">
        <v>170</v>
      </c>
      <c r="AL24" s="215" t="s">
        <v>170</v>
      </c>
      <c r="AM24" s="215"/>
      <c r="AN24" s="215" t="s">
        <v>170</v>
      </c>
    </row>
    <row r="25" spans="2:40" ht="120" customHeight="1">
      <c r="B25" s="213" t="s">
        <v>41</v>
      </c>
      <c r="C25" s="213" t="s">
        <v>24</v>
      </c>
      <c r="D25" s="218">
        <v>3</v>
      </c>
      <c r="E25" s="215">
        <v>3</v>
      </c>
      <c r="F25" s="218">
        <v>3</v>
      </c>
      <c r="G25" s="215">
        <v>3</v>
      </c>
      <c r="H25" s="215" t="s">
        <v>192</v>
      </c>
      <c r="I25" s="215" t="s">
        <v>193</v>
      </c>
      <c r="J25" s="215" t="s">
        <v>194</v>
      </c>
      <c r="K25" s="218">
        <v>4</v>
      </c>
      <c r="L25" s="215">
        <v>4</v>
      </c>
      <c r="M25" s="215" t="s">
        <v>171</v>
      </c>
      <c r="N25" s="215" t="s">
        <v>171</v>
      </c>
      <c r="O25" s="215" t="s">
        <v>171</v>
      </c>
      <c r="P25" s="215" t="s">
        <v>171</v>
      </c>
      <c r="Q25" s="215" t="s">
        <v>171</v>
      </c>
      <c r="R25" s="215" t="s">
        <v>171</v>
      </c>
      <c r="S25" s="215" t="s">
        <v>171</v>
      </c>
      <c r="T25" s="215" t="s">
        <v>171</v>
      </c>
      <c r="U25" s="215" t="s">
        <v>171</v>
      </c>
      <c r="V25" s="215" t="s">
        <v>171</v>
      </c>
      <c r="W25" s="215" t="s">
        <v>171</v>
      </c>
      <c r="X25" s="215" t="s">
        <v>167</v>
      </c>
      <c r="Y25" s="215" t="s">
        <v>167</v>
      </c>
      <c r="Z25" s="215" t="s">
        <v>170</v>
      </c>
      <c r="AA25" s="215" t="s">
        <v>170</v>
      </c>
      <c r="AB25" s="215" t="s">
        <v>170</v>
      </c>
      <c r="AC25" s="215" t="s">
        <v>167</v>
      </c>
      <c r="AD25" s="215" t="s">
        <v>285</v>
      </c>
      <c r="AE25" s="215" t="s">
        <v>170</v>
      </c>
      <c r="AF25" s="215" t="s">
        <v>170</v>
      </c>
      <c r="AG25" s="215" t="s">
        <v>170</v>
      </c>
      <c r="AH25" s="215" t="s">
        <v>170</v>
      </c>
      <c r="AI25" s="215" t="s">
        <v>170</v>
      </c>
      <c r="AJ25" s="215" t="s">
        <v>170</v>
      </c>
      <c r="AK25" s="215" t="s">
        <v>170</v>
      </c>
      <c r="AL25" s="215" t="s">
        <v>167</v>
      </c>
      <c r="AM25" s="215" t="s">
        <v>215</v>
      </c>
      <c r="AN25" s="215" t="s">
        <v>167</v>
      </c>
    </row>
    <row r="26" spans="2:40" ht="120" customHeight="1">
      <c r="B26" s="426" t="s">
        <v>33</v>
      </c>
      <c r="C26" s="213" t="s">
        <v>25</v>
      </c>
      <c r="D26" s="218">
        <v>2</v>
      </c>
      <c r="E26" s="215">
        <v>2</v>
      </c>
      <c r="F26" s="219" t="s">
        <v>84</v>
      </c>
      <c r="G26" s="216">
        <v>3</v>
      </c>
      <c r="H26" s="215" t="s">
        <v>192</v>
      </c>
      <c r="I26" s="215" t="s">
        <v>193</v>
      </c>
      <c r="J26" s="215" t="s">
        <v>194</v>
      </c>
      <c r="K26" s="219" t="s">
        <v>85</v>
      </c>
      <c r="L26" s="216">
        <v>8</v>
      </c>
      <c r="M26" s="215" t="s">
        <v>171</v>
      </c>
      <c r="N26" s="215" t="s">
        <v>171</v>
      </c>
      <c r="O26" s="215" t="s">
        <v>171</v>
      </c>
      <c r="P26" s="215" t="s">
        <v>171</v>
      </c>
      <c r="Q26" s="215" t="s">
        <v>171</v>
      </c>
      <c r="R26" s="215" t="s">
        <v>171</v>
      </c>
      <c r="S26" s="215" t="s">
        <v>171</v>
      </c>
      <c r="T26" s="215" t="s">
        <v>171</v>
      </c>
      <c r="U26" s="215" t="s">
        <v>171</v>
      </c>
      <c r="V26" s="215" t="s">
        <v>171</v>
      </c>
      <c r="W26" s="215" t="s">
        <v>171</v>
      </c>
      <c r="X26" s="215" t="s">
        <v>167</v>
      </c>
      <c r="Y26" s="215" t="s">
        <v>167</v>
      </c>
      <c r="Z26" s="215" t="s">
        <v>170</v>
      </c>
      <c r="AA26" s="215" t="s">
        <v>170</v>
      </c>
      <c r="AB26" s="215" t="s">
        <v>170</v>
      </c>
      <c r="AC26" s="215" t="s">
        <v>167</v>
      </c>
      <c r="AD26" s="215" t="s">
        <v>285</v>
      </c>
      <c r="AE26" s="215" t="s">
        <v>170</v>
      </c>
      <c r="AF26" s="215" t="s">
        <v>170</v>
      </c>
      <c r="AG26" s="215" t="s">
        <v>170</v>
      </c>
      <c r="AH26" s="215" t="s">
        <v>170</v>
      </c>
      <c r="AI26" s="215" t="s">
        <v>170</v>
      </c>
      <c r="AJ26" s="215" t="s">
        <v>170</v>
      </c>
      <c r="AK26" s="215" t="s">
        <v>170</v>
      </c>
      <c r="AL26" s="215" t="s">
        <v>170</v>
      </c>
      <c r="AM26" s="215"/>
      <c r="AN26" s="215" t="s">
        <v>170</v>
      </c>
    </row>
    <row r="27" spans="2:40" ht="120" customHeight="1">
      <c r="B27" s="427"/>
      <c r="C27" s="213" t="s">
        <v>26</v>
      </c>
      <c r="D27" s="218">
        <v>4</v>
      </c>
      <c r="E27" s="215">
        <v>4</v>
      </c>
      <c r="F27" s="219" t="s">
        <v>84</v>
      </c>
      <c r="G27" s="216">
        <v>3</v>
      </c>
      <c r="H27" s="215" t="s">
        <v>192</v>
      </c>
      <c r="I27" s="215" t="s">
        <v>193</v>
      </c>
      <c r="J27" s="215" t="s">
        <v>194</v>
      </c>
      <c r="K27" s="219" t="s">
        <v>85</v>
      </c>
      <c r="L27" s="216">
        <v>8</v>
      </c>
      <c r="M27" s="215" t="s">
        <v>171</v>
      </c>
      <c r="N27" s="215" t="s">
        <v>171</v>
      </c>
      <c r="O27" s="215" t="s">
        <v>171</v>
      </c>
      <c r="P27" s="215" t="s">
        <v>171</v>
      </c>
      <c r="Q27" s="215" t="s">
        <v>171</v>
      </c>
      <c r="R27" s="215" t="s">
        <v>171</v>
      </c>
      <c r="S27" s="215" t="s">
        <v>171</v>
      </c>
      <c r="T27" s="215" t="s">
        <v>171</v>
      </c>
      <c r="U27" s="215" t="s">
        <v>171</v>
      </c>
      <c r="V27" s="215" t="s">
        <v>171</v>
      </c>
      <c r="W27" s="215" t="s">
        <v>171</v>
      </c>
      <c r="X27" s="215" t="s">
        <v>167</v>
      </c>
      <c r="Y27" s="215" t="s">
        <v>167</v>
      </c>
      <c r="Z27" s="215" t="s">
        <v>170</v>
      </c>
      <c r="AA27" s="215" t="s">
        <v>170</v>
      </c>
      <c r="AB27" s="215" t="s">
        <v>170</v>
      </c>
      <c r="AC27" s="215" t="s">
        <v>167</v>
      </c>
      <c r="AD27" s="215" t="s">
        <v>285</v>
      </c>
      <c r="AE27" s="215" t="s">
        <v>170</v>
      </c>
      <c r="AF27" s="215" t="s">
        <v>170</v>
      </c>
      <c r="AG27" s="215" t="s">
        <v>170</v>
      </c>
      <c r="AH27" s="215" t="s">
        <v>170</v>
      </c>
      <c r="AI27" s="215" t="s">
        <v>170</v>
      </c>
      <c r="AJ27" s="215" t="s">
        <v>170</v>
      </c>
      <c r="AK27" s="215" t="s">
        <v>170</v>
      </c>
      <c r="AL27" s="215" t="s">
        <v>170</v>
      </c>
      <c r="AM27" s="215"/>
      <c r="AN27" s="215" t="s">
        <v>170</v>
      </c>
    </row>
    <row r="28" spans="2:40" ht="120" customHeight="1">
      <c r="B28" s="214" t="s">
        <v>27</v>
      </c>
      <c r="C28" s="213" t="s">
        <v>28</v>
      </c>
      <c r="D28" s="218">
        <v>2</v>
      </c>
      <c r="E28" s="215">
        <v>2</v>
      </c>
      <c r="F28" s="219" t="s">
        <v>84</v>
      </c>
      <c r="G28" s="216">
        <v>3</v>
      </c>
      <c r="H28" s="215" t="s">
        <v>192</v>
      </c>
      <c r="I28" s="215" t="s">
        <v>193</v>
      </c>
      <c r="J28" s="215" t="s">
        <v>194</v>
      </c>
      <c r="K28" s="219" t="s">
        <v>85</v>
      </c>
      <c r="L28" s="216">
        <v>8</v>
      </c>
      <c r="M28" s="215" t="s">
        <v>171</v>
      </c>
      <c r="N28" s="215" t="s">
        <v>171</v>
      </c>
      <c r="O28" s="215" t="s">
        <v>171</v>
      </c>
      <c r="P28" s="215" t="s">
        <v>171</v>
      </c>
      <c r="Q28" s="215" t="s">
        <v>171</v>
      </c>
      <c r="R28" s="215" t="s">
        <v>171</v>
      </c>
      <c r="S28" s="215" t="s">
        <v>171</v>
      </c>
      <c r="T28" s="215" t="s">
        <v>171</v>
      </c>
      <c r="U28" s="215" t="s">
        <v>171</v>
      </c>
      <c r="V28" s="215" t="s">
        <v>171</v>
      </c>
      <c r="W28" s="215" t="s">
        <v>171</v>
      </c>
      <c r="X28" s="215" t="s">
        <v>167</v>
      </c>
      <c r="Y28" s="215" t="s">
        <v>167</v>
      </c>
      <c r="Z28" s="215" t="s">
        <v>170</v>
      </c>
      <c r="AA28" s="215" t="s">
        <v>170</v>
      </c>
      <c r="AB28" s="215" t="s">
        <v>170</v>
      </c>
      <c r="AC28" s="215" t="s">
        <v>167</v>
      </c>
      <c r="AD28" s="215" t="s">
        <v>285</v>
      </c>
      <c r="AE28" s="215" t="s">
        <v>170</v>
      </c>
      <c r="AF28" s="215" t="s">
        <v>170</v>
      </c>
      <c r="AG28" s="215" t="s">
        <v>170</v>
      </c>
      <c r="AH28" s="215" t="s">
        <v>170</v>
      </c>
      <c r="AI28" s="215" t="s">
        <v>170</v>
      </c>
      <c r="AJ28" s="215" t="s">
        <v>170</v>
      </c>
      <c r="AK28" s="215" t="s">
        <v>170</v>
      </c>
      <c r="AL28" s="215" t="s">
        <v>170</v>
      </c>
      <c r="AM28" s="215"/>
      <c r="AN28" s="215" t="s">
        <v>170</v>
      </c>
    </row>
    <row r="29" spans="2:40" ht="120" customHeight="1">
      <c r="B29" s="213" t="s">
        <v>29</v>
      </c>
      <c r="C29" s="213" t="s">
        <v>29</v>
      </c>
      <c r="D29" s="218" t="s">
        <v>30</v>
      </c>
      <c r="E29" s="215">
        <v>6</v>
      </c>
      <c r="F29" s="218">
        <v>1</v>
      </c>
      <c r="G29" s="215">
        <v>1</v>
      </c>
      <c r="H29" s="215" t="s">
        <v>192</v>
      </c>
      <c r="I29" s="215" t="s">
        <v>193</v>
      </c>
      <c r="J29" s="215" t="s">
        <v>194</v>
      </c>
      <c r="K29" s="218">
        <v>1</v>
      </c>
      <c r="L29" s="215">
        <v>1</v>
      </c>
      <c r="M29" s="215" t="s">
        <v>171</v>
      </c>
      <c r="N29" s="215" t="s">
        <v>171</v>
      </c>
      <c r="O29" s="215" t="s">
        <v>171</v>
      </c>
      <c r="P29" s="215" t="s">
        <v>171</v>
      </c>
      <c r="Q29" s="215" t="s">
        <v>171</v>
      </c>
      <c r="R29" s="215" t="s">
        <v>171</v>
      </c>
      <c r="S29" s="215" t="s">
        <v>171</v>
      </c>
      <c r="T29" s="215" t="s">
        <v>171</v>
      </c>
      <c r="U29" s="215" t="s">
        <v>171</v>
      </c>
      <c r="V29" s="215" t="s">
        <v>171</v>
      </c>
      <c r="W29" s="215" t="s">
        <v>171</v>
      </c>
      <c r="X29" s="217"/>
      <c r="Y29" s="217"/>
      <c r="Z29" s="217"/>
      <c r="AA29" s="215" t="s">
        <v>170</v>
      </c>
      <c r="AB29" s="215" t="s">
        <v>170</v>
      </c>
      <c r="AC29" s="215" t="s">
        <v>170</v>
      </c>
      <c r="AD29" s="215"/>
      <c r="AE29" s="215" t="s">
        <v>170</v>
      </c>
      <c r="AF29" s="215" t="s">
        <v>170</v>
      </c>
      <c r="AG29" s="215" t="s">
        <v>167</v>
      </c>
      <c r="AH29" s="215" t="s">
        <v>170</v>
      </c>
      <c r="AI29" s="215" t="s">
        <v>170</v>
      </c>
      <c r="AJ29" s="215" t="s">
        <v>170</v>
      </c>
      <c r="AK29" s="215" t="s">
        <v>170</v>
      </c>
      <c r="AL29" s="215" t="s">
        <v>170</v>
      </c>
      <c r="AM29" s="215"/>
      <c r="AN29" s="215" t="s">
        <v>170</v>
      </c>
    </row>
  </sheetData>
  <sheetProtection sheet="1" objects="1" scenarios="1"/>
  <mergeCells count="39">
    <mergeCell ref="AK6:AK7"/>
    <mergeCell ref="AF6:AF7"/>
    <mergeCell ref="AG6:AG7"/>
    <mergeCell ref="AH6:AH7"/>
    <mergeCell ref="AI6:AI7"/>
    <mergeCell ref="AJ6:AJ7"/>
    <mergeCell ref="AA6:AA7"/>
    <mergeCell ref="AB6:AB7"/>
    <mergeCell ref="AC6:AC7"/>
    <mergeCell ref="AD6:AD7"/>
    <mergeCell ref="AE6:AE7"/>
    <mergeCell ref="D6:D7"/>
    <mergeCell ref="E6:E7"/>
    <mergeCell ref="F6:F7"/>
    <mergeCell ref="G6:G7"/>
    <mergeCell ref="K6:K7"/>
    <mergeCell ref="J5:J7"/>
    <mergeCell ref="B2:AN2"/>
    <mergeCell ref="AN5:AN7"/>
    <mergeCell ref="AM5:AM7"/>
    <mergeCell ref="AL5:AL7"/>
    <mergeCell ref="AA5:AK5"/>
    <mergeCell ref="B4:AM4"/>
    <mergeCell ref="B5:B7"/>
    <mergeCell ref="C5:C7"/>
    <mergeCell ref="D5:E5"/>
    <mergeCell ref="K5:W5"/>
    <mergeCell ref="X5:X7"/>
    <mergeCell ref="Y5:Y7"/>
    <mergeCell ref="Z5:Z7"/>
    <mergeCell ref="F5:G5"/>
    <mergeCell ref="I5:I7"/>
    <mergeCell ref="H5:H7"/>
    <mergeCell ref="B26:B27"/>
    <mergeCell ref="B19:B20"/>
    <mergeCell ref="B21:B24"/>
    <mergeCell ref="B8:B9"/>
    <mergeCell ref="B10:B11"/>
    <mergeCell ref="B14:B18"/>
  </mergeCells>
  <phoneticPr fontId="11"/>
  <conditionalFormatting sqref="E8:E13 G8:J13 L8:AC13 AE8:AL13 AN8:AN13 E19:E20 G19:J20 L19:AC20 AE19:AL20 AN19:AN20 E25 G25:J25 L25:AC25 AE25:AL25 AN25 X28:Z28 E28:E29 G28:J29 L28:W29 AA28:AC29 AE28:AL29 AN28:AN29">
    <cfRule type="containsBlanks" dxfId="1" priority="1">
      <formula>LEN(TRIM(E8))=0</formula>
    </cfRule>
  </conditionalFormatting>
  <dataValidations count="5">
    <dataValidation type="list" allowBlank="1" showInputMessage="1" showErrorMessage="1" sqref="H8:H29" xr:uid="{57C4859A-446C-4F35-8B0C-073EF6CE5FF3}">
      <formula1>"１～９問 ,10～19問 ,20～29問 ,30～39問 ,40～49問 ,50問以上"</formula1>
    </dataValidation>
    <dataValidation type="list" allowBlank="1" showInputMessage="1" showErrorMessage="1" sqref="I8:I29" xr:uid="{4928A6BB-0512-4BAD-BE00-84EBDE19D7E9}">
      <formula1>"１～４問 ,５～９問 ,10～14問 ,15～19問 ,20～24問 ,25問以上"</formula1>
    </dataValidation>
    <dataValidation type="list" allowBlank="1" showInputMessage="1" showErrorMessage="1" sqref="J8:J29" xr:uid="{09EE2B5D-9F5B-4A6A-9F59-1249C838831E}">
      <formula1>"自校制作課題（紙媒体での回答）,自校制作課題（オンラインでの回答）,自校制作課題（紙媒体とオンラインでの回答を併用）,市販教材を用いた課題（紙媒体での回答）,市販教材を用いた課題（オンラインでの回答）,市販教材を用いた課題（紙媒体とオンラインでの回答を併用）,自校制作と市販教材を用いた課題の併用（紙媒体での回答）,自校制作と市販教材を用いた課題の併用（オンラインでの回答）,自校制作と市販教材を用いた課題の併用（紙媒体とオンラインでの回答を併用）"</formula1>
    </dataValidation>
    <dataValidation type="list" allowBlank="1" showInputMessage="1" showErrorMessage="1" sqref="AN8:AN29 X8:Z28 AA8:AC29 AE8:AL29" xr:uid="{51E0BA8B-979E-4647-8A05-4F4D90A9370D}">
      <formula1>"○,×"</formula1>
    </dataValidation>
    <dataValidation type="list" allowBlank="1" showInputMessage="1" showErrorMessage="1" sqref="AM8:AM29" xr:uid="{F265E414-D470-4685-8285-5546B6D281A7}">
      <formula1>"1ー２割 ,３－４割 ,５－６割,７－８割 ,９－10割"</formula1>
    </dataValidation>
  </dataValidations>
  <pageMargins left="0.70866141732283472" right="0.70866141732283472" top="0.74803149606299213" bottom="0.74803149606299213" header="0.31496062992125984" footer="0.31496062992125984"/>
  <pageSetup paperSize="8" scale="22" orientation="landscape"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A51C1-AD2A-41A3-95D7-A5762271B57E}">
  <sheetPr codeName="Sheet6">
    <pageSetUpPr fitToPage="1"/>
  </sheetPr>
  <dimension ref="A1:AK53"/>
  <sheetViews>
    <sheetView view="pageBreakPreview" topLeftCell="A39" zoomScale="70" zoomScaleNormal="100" zoomScaleSheetLayoutView="70" workbookViewId="0">
      <selection activeCell="H20" sqref="H20:AE20"/>
    </sheetView>
  </sheetViews>
  <sheetFormatPr defaultColWidth="8.75" defaultRowHeight="30"/>
  <cols>
    <col min="1" max="1" width="2.75" style="123" customWidth="1"/>
    <col min="2" max="31" width="7.625" style="123" customWidth="1"/>
    <col min="32" max="32" width="1.75" style="123" customWidth="1"/>
    <col min="33" max="33" width="2.75" style="73" customWidth="1"/>
    <col min="34" max="34" width="14.75" style="124" customWidth="1"/>
    <col min="35" max="35" width="8.75" style="125"/>
    <col min="36" max="16384" width="8.75" style="73"/>
  </cols>
  <sheetData>
    <row r="1" spans="1:37" ht="12" customHeight="1"/>
    <row r="2" spans="1:37" ht="35.25" customHeight="1">
      <c r="A2" s="126"/>
      <c r="B2" s="517" t="s">
        <v>1353</v>
      </c>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126"/>
      <c r="AH2" s="178" t="s">
        <v>1209</v>
      </c>
      <c r="AI2" s="127"/>
      <c r="AJ2" s="72"/>
      <c r="AK2" s="128"/>
    </row>
    <row r="3" spans="1:37" ht="9.75" customHeight="1">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I3" s="130"/>
      <c r="AJ3" s="131"/>
      <c r="AK3" s="132"/>
    </row>
    <row r="4" spans="1:37" ht="46.5" customHeight="1" thickBot="1">
      <c r="A4" s="133"/>
      <c r="B4" s="440" t="s">
        <v>329</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73"/>
      <c r="AI4" s="134" t="s">
        <v>1208</v>
      </c>
      <c r="AK4" s="132"/>
    </row>
    <row r="5" spans="1:37" ht="29.25" customHeight="1">
      <c r="A5" s="133"/>
      <c r="B5" s="471" t="s">
        <v>223</v>
      </c>
      <c r="C5" s="443"/>
      <c r="D5" s="443"/>
      <c r="E5" s="443"/>
      <c r="F5" s="443"/>
      <c r="G5" s="443"/>
      <c r="H5" s="443"/>
      <c r="I5" s="443"/>
      <c r="J5" s="443"/>
      <c r="K5" s="443"/>
      <c r="L5" s="443"/>
      <c r="M5" s="443"/>
      <c r="N5" s="444"/>
      <c r="O5" s="549" t="str">
        <f>担当者!F5</f>
        <v>○○高等学校</v>
      </c>
      <c r="P5" s="549"/>
      <c r="Q5" s="549"/>
      <c r="R5" s="549"/>
      <c r="S5" s="549"/>
      <c r="T5" s="549"/>
      <c r="U5" s="549"/>
      <c r="V5" s="549"/>
      <c r="W5" s="549"/>
      <c r="X5" s="549"/>
      <c r="Y5" s="549"/>
      <c r="Z5" s="549"/>
      <c r="AA5" s="549"/>
      <c r="AB5" s="549"/>
      <c r="AC5" s="549"/>
      <c r="AD5" s="549"/>
      <c r="AE5" s="550"/>
      <c r="AF5" s="73"/>
      <c r="AI5" s="179" t="s">
        <v>1211</v>
      </c>
    </row>
    <row r="6" spans="1:37" ht="29.25" customHeight="1">
      <c r="B6" s="489" t="s">
        <v>66</v>
      </c>
      <c r="C6" s="490"/>
      <c r="D6" s="490"/>
      <c r="E6" s="490"/>
      <c r="F6" s="490"/>
      <c r="G6" s="490"/>
      <c r="H6" s="490"/>
      <c r="I6" s="490"/>
      <c r="J6" s="490"/>
      <c r="K6" s="490"/>
      <c r="L6" s="490"/>
      <c r="M6" s="490"/>
      <c r="N6" s="551"/>
      <c r="O6" s="540" t="s">
        <v>218</v>
      </c>
      <c r="P6" s="540"/>
      <c r="Q6" s="540"/>
      <c r="R6" s="540"/>
      <c r="S6" s="540"/>
      <c r="T6" s="540"/>
      <c r="U6" s="540"/>
      <c r="V6" s="540"/>
      <c r="W6" s="540"/>
      <c r="X6" s="540"/>
      <c r="Y6" s="540"/>
      <c r="Z6" s="540"/>
      <c r="AA6" s="540"/>
      <c r="AB6" s="540"/>
      <c r="AC6" s="540"/>
      <c r="AD6" s="540"/>
      <c r="AE6" s="541"/>
      <c r="AF6" s="73"/>
    </row>
    <row r="7" spans="1:37" ht="29.25" customHeight="1">
      <c r="B7" s="489" t="s">
        <v>70</v>
      </c>
      <c r="C7" s="490"/>
      <c r="D7" s="490"/>
      <c r="E7" s="490"/>
      <c r="F7" s="490"/>
      <c r="G7" s="490"/>
      <c r="H7" s="490"/>
      <c r="I7" s="490"/>
      <c r="J7" s="490"/>
      <c r="K7" s="490"/>
      <c r="L7" s="490"/>
      <c r="M7" s="490"/>
      <c r="N7" s="551"/>
      <c r="O7" s="540" t="s">
        <v>219</v>
      </c>
      <c r="P7" s="540"/>
      <c r="Q7" s="540"/>
      <c r="R7" s="540"/>
      <c r="S7" s="540"/>
      <c r="T7" s="540"/>
      <c r="U7" s="540"/>
      <c r="V7" s="540"/>
      <c r="W7" s="540"/>
      <c r="X7" s="540"/>
      <c r="Y7" s="540"/>
      <c r="Z7" s="540"/>
      <c r="AA7" s="540"/>
      <c r="AB7" s="540"/>
      <c r="AC7" s="540"/>
      <c r="AD7" s="540"/>
      <c r="AE7" s="541"/>
      <c r="AF7" s="73"/>
    </row>
    <row r="8" spans="1:37" ht="29.25" customHeight="1">
      <c r="B8" s="536" t="s">
        <v>319</v>
      </c>
      <c r="C8" s="537"/>
      <c r="D8" s="537"/>
      <c r="E8" s="537"/>
      <c r="F8" s="537"/>
      <c r="G8" s="537"/>
      <c r="H8" s="537"/>
      <c r="I8" s="537"/>
      <c r="J8" s="537"/>
      <c r="K8" s="537"/>
      <c r="L8" s="537"/>
      <c r="M8" s="537"/>
      <c r="N8" s="538"/>
      <c r="O8" s="539" t="s">
        <v>320</v>
      </c>
      <c r="P8" s="540"/>
      <c r="Q8" s="540"/>
      <c r="R8" s="540"/>
      <c r="S8" s="540"/>
      <c r="T8" s="540"/>
      <c r="U8" s="540"/>
      <c r="V8" s="540"/>
      <c r="W8" s="540"/>
      <c r="X8" s="540"/>
      <c r="Y8" s="540"/>
      <c r="Z8" s="540"/>
      <c r="AA8" s="540"/>
      <c r="AB8" s="540"/>
      <c r="AC8" s="540"/>
      <c r="AD8" s="540"/>
      <c r="AE8" s="541"/>
      <c r="AF8" s="73"/>
    </row>
    <row r="9" spans="1:37" ht="38.25" customHeight="1">
      <c r="B9" s="552" t="s">
        <v>220</v>
      </c>
      <c r="C9" s="553"/>
      <c r="D9" s="553"/>
      <c r="E9" s="553"/>
      <c r="F9" s="553"/>
      <c r="G9" s="553"/>
      <c r="H9" s="553"/>
      <c r="I9" s="553"/>
      <c r="J9" s="553"/>
      <c r="K9" s="553"/>
      <c r="L9" s="553"/>
      <c r="M9" s="553"/>
      <c r="N9" s="554"/>
      <c r="O9" s="540" t="s">
        <v>221</v>
      </c>
      <c r="P9" s="540"/>
      <c r="Q9" s="540"/>
      <c r="R9" s="540"/>
      <c r="S9" s="540"/>
      <c r="T9" s="540"/>
      <c r="U9" s="540"/>
      <c r="V9" s="540"/>
      <c r="W9" s="540"/>
      <c r="X9" s="540"/>
      <c r="Y9" s="540"/>
      <c r="Z9" s="540"/>
      <c r="AA9" s="540"/>
      <c r="AB9" s="540"/>
      <c r="AC9" s="540"/>
      <c r="AD9" s="540"/>
      <c r="AE9" s="541"/>
      <c r="AF9" s="73"/>
    </row>
    <row r="10" spans="1:37" ht="29.25" customHeight="1">
      <c r="B10" s="555" t="s">
        <v>81</v>
      </c>
      <c r="C10" s="556"/>
      <c r="D10" s="556"/>
      <c r="E10" s="556"/>
      <c r="F10" s="556"/>
      <c r="G10" s="556"/>
      <c r="H10" s="556"/>
      <c r="I10" s="556"/>
      <c r="J10" s="556"/>
      <c r="K10" s="556"/>
      <c r="L10" s="556"/>
      <c r="M10" s="556"/>
      <c r="N10" s="557"/>
      <c r="O10" s="540" t="s">
        <v>224</v>
      </c>
      <c r="P10" s="540"/>
      <c r="Q10" s="540"/>
      <c r="R10" s="540"/>
      <c r="S10" s="540"/>
      <c r="T10" s="540"/>
      <c r="U10" s="540"/>
      <c r="V10" s="540"/>
      <c r="W10" s="540"/>
      <c r="X10" s="540"/>
      <c r="Y10" s="540"/>
      <c r="Z10" s="540"/>
      <c r="AA10" s="540"/>
      <c r="AB10" s="540"/>
      <c r="AC10" s="540"/>
      <c r="AD10" s="540"/>
      <c r="AE10" s="541"/>
      <c r="AF10" s="73"/>
    </row>
    <row r="11" spans="1:37" ht="29.25" customHeight="1">
      <c r="B11" s="536" t="s">
        <v>317</v>
      </c>
      <c r="C11" s="537"/>
      <c r="D11" s="537"/>
      <c r="E11" s="537"/>
      <c r="F11" s="537"/>
      <c r="G11" s="537"/>
      <c r="H11" s="537"/>
      <c r="I11" s="537"/>
      <c r="J11" s="537"/>
      <c r="K11" s="537"/>
      <c r="L11" s="537"/>
      <c r="M11" s="537"/>
      <c r="N11" s="538"/>
      <c r="O11" s="539" t="s">
        <v>318</v>
      </c>
      <c r="P11" s="540"/>
      <c r="Q11" s="540"/>
      <c r="R11" s="540"/>
      <c r="S11" s="540"/>
      <c r="T11" s="540"/>
      <c r="U11" s="540"/>
      <c r="V11" s="540"/>
      <c r="W11" s="540"/>
      <c r="X11" s="540"/>
      <c r="Y11" s="540"/>
      <c r="Z11" s="540"/>
      <c r="AA11" s="540"/>
      <c r="AB11" s="540"/>
      <c r="AC11" s="540"/>
      <c r="AD11" s="540"/>
      <c r="AE11" s="541"/>
      <c r="AF11" s="73"/>
    </row>
    <row r="12" spans="1:37" ht="29.25" customHeight="1" thickBot="1">
      <c r="B12" s="542" t="s">
        <v>101</v>
      </c>
      <c r="C12" s="543"/>
      <c r="D12" s="543"/>
      <c r="E12" s="543"/>
      <c r="F12" s="543"/>
      <c r="G12" s="543"/>
      <c r="H12" s="543"/>
      <c r="I12" s="543"/>
      <c r="J12" s="543"/>
      <c r="K12" s="543"/>
      <c r="L12" s="543"/>
      <c r="M12" s="543"/>
      <c r="N12" s="544"/>
      <c r="O12" s="559" t="s">
        <v>225</v>
      </c>
      <c r="P12" s="462"/>
      <c r="Q12" s="462"/>
      <c r="R12" s="462"/>
      <c r="S12" s="462"/>
      <c r="T12" s="462"/>
      <c r="U12" s="462"/>
      <c r="V12" s="462"/>
      <c r="W12" s="462"/>
      <c r="X12" s="462"/>
      <c r="Y12" s="462"/>
      <c r="Z12" s="462"/>
      <c r="AA12" s="462"/>
      <c r="AB12" s="462"/>
      <c r="AC12" s="462"/>
      <c r="AD12" s="462"/>
      <c r="AE12" s="560"/>
      <c r="AF12" s="73"/>
    </row>
    <row r="13" spans="1:37" ht="29.25" customHeight="1">
      <c r="B13" s="457" t="s">
        <v>144</v>
      </c>
      <c r="C13" s="458"/>
      <c r="D13" s="456" t="s">
        <v>117</v>
      </c>
      <c r="E13" s="439"/>
      <c r="F13" s="439" t="s">
        <v>118</v>
      </c>
      <c r="G13" s="439"/>
      <c r="H13" s="439" t="s">
        <v>119</v>
      </c>
      <c r="I13" s="439"/>
      <c r="J13" s="439" t="s">
        <v>120</v>
      </c>
      <c r="K13" s="439"/>
      <c r="L13" s="439" t="s">
        <v>121</v>
      </c>
      <c r="M13" s="439"/>
      <c r="N13" s="439" t="s">
        <v>122</v>
      </c>
      <c r="O13" s="439"/>
      <c r="P13" s="439" t="s">
        <v>123</v>
      </c>
      <c r="Q13" s="439"/>
      <c r="R13" s="439" t="s">
        <v>124</v>
      </c>
      <c r="S13" s="439"/>
      <c r="T13" s="439" t="s">
        <v>125</v>
      </c>
      <c r="U13" s="439"/>
      <c r="V13" s="439" t="s">
        <v>126</v>
      </c>
      <c r="W13" s="439"/>
      <c r="X13" s="439" t="s">
        <v>127</v>
      </c>
      <c r="Y13" s="439"/>
      <c r="Z13" s="439" t="s">
        <v>128</v>
      </c>
      <c r="AA13" s="439"/>
      <c r="AB13" s="439" t="s">
        <v>129</v>
      </c>
      <c r="AC13" s="439"/>
      <c r="AD13" s="439" t="s">
        <v>130</v>
      </c>
      <c r="AE13" s="558"/>
      <c r="AF13" s="73"/>
    </row>
    <row r="14" spans="1:37" ht="29.25" customHeight="1" thickBot="1">
      <c r="B14" s="459"/>
      <c r="C14" s="460"/>
      <c r="D14" s="437" t="s">
        <v>167</v>
      </c>
      <c r="E14" s="438"/>
      <c r="F14" s="437"/>
      <c r="G14" s="438"/>
      <c r="H14" s="437"/>
      <c r="I14" s="438"/>
      <c r="J14" s="437"/>
      <c r="K14" s="438"/>
      <c r="L14" s="437"/>
      <c r="M14" s="438"/>
      <c r="N14" s="437"/>
      <c r="O14" s="438"/>
      <c r="P14" s="437"/>
      <c r="Q14" s="438"/>
      <c r="R14" s="437"/>
      <c r="S14" s="438"/>
      <c r="T14" s="437"/>
      <c r="U14" s="438"/>
      <c r="V14" s="437"/>
      <c r="W14" s="438"/>
      <c r="X14" s="437"/>
      <c r="Y14" s="438"/>
      <c r="Z14" s="437"/>
      <c r="AA14" s="438"/>
      <c r="AB14" s="437"/>
      <c r="AC14" s="438"/>
      <c r="AD14" s="437" t="s">
        <v>167</v>
      </c>
      <c r="AE14" s="455"/>
      <c r="AF14" s="73"/>
      <c r="AH14" s="124">
        <f>IF(COUNTA(D14:AE14)&gt;0,,"エラー")</f>
        <v>0</v>
      </c>
      <c r="AI14" s="125">
        <f>IF(AH14=0,,"設置している学科が一つも選択されていません。")</f>
        <v>0</v>
      </c>
    </row>
    <row r="15" spans="1:37" ht="45" customHeight="1" thickBot="1">
      <c r="B15" s="545" t="s">
        <v>1214</v>
      </c>
      <c r="C15" s="481"/>
      <c r="D15" s="481"/>
      <c r="E15" s="481"/>
      <c r="F15" s="481"/>
      <c r="G15" s="481"/>
      <c r="H15" s="481"/>
      <c r="I15" s="481"/>
      <c r="J15" s="481"/>
      <c r="K15" s="481"/>
      <c r="L15" s="481"/>
      <c r="M15" s="481"/>
      <c r="N15" s="482"/>
      <c r="O15" s="546" t="s">
        <v>228</v>
      </c>
      <c r="P15" s="547"/>
      <c r="Q15" s="547"/>
      <c r="R15" s="547"/>
      <c r="S15" s="547"/>
      <c r="T15" s="547"/>
      <c r="U15" s="547"/>
      <c r="V15" s="547"/>
      <c r="W15" s="547"/>
      <c r="X15" s="547"/>
      <c r="Y15" s="547"/>
      <c r="Z15" s="547"/>
      <c r="AA15" s="547"/>
      <c r="AB15" s="547"/>
      <c r="AC15" s="547"/>
      <c r="AD15" s="547"/>
      <c r="AE15" s="548"/>
      <c r="AF15" s="73"/>
      <c r="AH15" s="124">
        <f>IF(D17&gt;=D19,,"エラー")</f>
        <v>0</v>
      </c>
      <c r="AI15" s="125">
        <f>IF(AH15=0,,"令和元年の「在籍生徒数」が「収容定員」を上回っています。")</f>
        <v>0</v>
      </c>
    </row>
    <row r="16" spans="1:37" ht="33" customHeight="1">
      <c r="B16" s="463" t="s">
        <v>69</v>
      </c>
      <c r="C16" s="464"/>
      <c r="D16" s="471" t="s">
        <v>154</v>
      </c>
      <c r="E16" s="443"/>
      <c r="F16" s="443"/>
      <c r="G16" s="443"/>
      <c r="H16" s="445" t="s">
        <v>111</v>
      </c>
      <c r="I16" s="443"/>
      <c r="J16" s="443"/>
      <c r="K16" s="443"/>
      <c r="L16" s="443" t="s">
        <v>112</v>
      </c>
      <c r="M16" s="443"/>
      <c r="N16" s="443"/>
      <c r="O16" s="443"/>
      <c r="P16" s="443" t="s">
        <v>113</v>
      </c>
      <c r="Q16" s="443"/>
      <c r="R16" s="443"/>
      <c r="S16" s="443"/>
      <c r="T16" s="443" t="s">
        <v>114</v>
      </c>
      <c r="U16" s="443"/>
      <c r="V16" s="443"/>
      <c r="W16" s="443"/>
      <c r="X16" s="443" t="s">
        <v>115</v>
      </c>
      <c r="Y16" s="443"/>
      <c r="Z16" s="443"/>
      <c r="AA16" s="443"/>
      <c r="AB16" s="442" t="s">
        <v>226</v>
      </c>
      <c r="AC16" s="443"/>
      <c r="AD16" s="443"/>
      <c r="AE16" s="444"/>
      <c r="AF16" s="73"/>
      <c r="AH16" s="124">
        <f>IF(H17&gt;=H19,,"エラー")</f>
        <v>0</v>
      </c>
      <c r="AI16" s="125">
        <f>IF(AH16=0,,"令和２年の「在籍生徒数」が「収容定員」を上回っています。")</f>
        <v>0</v>
      </c>
    </row>
    <row r="17" spans="1:35" ht="33" customHeight="1" thickBot="1">
      <c r="B17" s="465"/>
      <c r="C17" s="466"/>
      <c r="D17" s="472">
        <v>800</v>
      </c>
      <c r="E17" s="438"/>
      <c r="F17" s="438"/>
      <c r="G17" s="438"/>
      <c r="H17" s="461">
        <v>800</v>
      </c>
      <c r="I17" s="462"/>
      <c r="J17" s="462"/>
      <c r="K17" s="437"/>
      <c r="L17" s="461">
        <v>800</v>
      </c>
      <c r="M17" s="462"/>
      <c r="N17" s="462"/>
      <c r="O17" s="437"/>
      <c r="P17" s="461">
        <v>800</v>
      </c>
      <c r="Q17" s="462"/>
      <c r="R17" s="462"/>
      <c r="S17" s="437"/>
      <c r="T17" s="461">
        <v>800</v>
      </c>
      <c r="U17" s="462"/>
      <c r="V17" s="462"/>
      <c r="W17" s="437"/>
      <c r="X17" s="461">
        <v>1000</v>
      </c>
      <c r="Y17" s="462"/>
      <c r="Z17" s="462"/>
      <c r="AA17" s="437"/>
      <c r="AB17" s="446">
        <f>'（１）教員数・生徒数等'!B34</f>
        <v>1000</v>
      </c>
      <c r="AC17" s="446"/>
      <c r="AD17" s="446"/>
      <c r="AE17" s="447"/>
      <c r="AF17" s="73"/>
      <c r="AH17" s="124">
        <f>IF(L17&gt;=L19,,"エラー")</f>
        <v>0</v>
      </c>
      <c r="AI17" s="125">
        <f>IF(AH17=0,,"令和３年の「在籍生徒数」が「収容定員」を上回っています。")</f>
        <v>0</v>
      </c>
    </row>
    <row r="18" spans="1:35" ht="33" customHeight="1">
      <c r="B18" s="467" t="s">
        <v>116</v>
      </c>
      <c r="C18" s="468"/>
      <c r="D18" s="448" t="s">
        <v>154</v>
      </c>
      <c r="E18" s="449"/>
      <c r="F18" s="449"/>
      <c r="G18" s="449"/>
      <c r="H18" s="448" t="s">
        <v>111</v>
      </c>
      <c r="I18" s="449"/>
      <c r="J18" s="449"/>
      <c r="K18" s="449"/>
      <c r="L18" s="449" t="s">
        <v>112</v>
      </c>
      <c r="M18" s="449"/>
      <c r="N18" s="449"/>
      <c r="O18" s="449"/>
      <c r="P18" s="449" t="s">
        <v>113</v>
      </c>
      <c r="Q18" s="449"/>
      <c r="R18" s="449"/>
      <c r="S18" s="449"/>
      <c r="T18" s="449" t="s">
        <v>114</v>
      </c>
      <c r="U18" s="449"/>
      <c r="V18" s="449"/>
      <c r="W18" s="449"/>
      <c r="X18" s="449" t="s">
        <v>115</v>
      </c>
      <c r="Y18" s="449"/>
      <c r="Z18" s="449"/>
      <c r="AA18" s="449"/>
      <c r="AB18" s="450" t="s">
        <v>227</v>
      </c>
      <c r="AC18" s="449"/>
      <c r="AD18" s="449"/>
      <c r="AE18" s="451"/>
      <c r="AF18" s="73"/>
      <c r="AH18" s="124">
        <f>IF(P17&gt;=P19,,"エラー")</f>
        <v>0</v>
      </c>
      <c r="AI18" s="125">
        <f>IF(AH18=0,,"令和４年の「在籍生徒数」が「収容定員」を上回っています。")</f>
        <v>0</v>
      </c>
    </row>
    <row r="19" spans="1:35" ht="33" customHeight="1" thickBot="1">
      <c r="B19" s="469"/>
      <c r="C19" s="470"/>
      <c r="D19" s="437">
        <v>400</v>
      </c>
      <c r="E19" s="438"/>
      <c r="F19" s="438"/>
      <c r="G19" s="438"/>
      <c r="H19" s="437">
        <v>450</v>
      </c>
      <c r="I19" s="438"/>
      <c r="J19" s="438"/>
      <c r="K19" s="438"/>
      <c r="L19" s="438">
        <v>500</v>
      </c>
      <c r="M19" s="438"/>
      <c r="N19" s="438"/>
      <c r="O19" s="438"/>
      <c r="P19" s="438">
        <v>600</v>
      </c>
      <c r="Q19" s="438"/>
      <c r="R19" s="438"/>
      <c r="S19" s="438"/>
      <c r="T19" s="438">
        <v>700</v>
      </c>
      <c r="U19" s="438"/>
      <c r="V19" s="438"/>
      <c r="W19" s="438"/>
      <c r="X19" s="438">
        <v>750</v>
      </c>
      <c r="Y19" s="438"/>
      <c r="Z19" s="438"/>
      <c r="AA19" s="438"/>
      <c r="AB19" s="446">
        <f>'（１）教員数・生徒数等'!D34</f>
        <v>750</v>
      </c>
      <c r="AC19" s="446"/>
      <c r="AD19" s="446"/>
      <c r="AE19" s="447"/>
      <c r="AF19" s="73"/>
      <c r="AH19" s="124">
        <f>IF(T17&gt;=T19,,"エラー")</f>
        <v>0</v>
      </c>
      <c r="AI19" s="125">
        <f>IF(AH19=0,,"令和５年の「在籍生徒数」が「収容定員」を上回っています。")</f>
        <v>0</v>
      </c>
    </row>
    <row r="20" spans="1:35" ht="40.5" customHeight="1" thickBot="1">
      <c r="B20" s="518" t="s">
        <v>67</v>
      </c>
      <c r="C20" s="519"/>
      <c r="D20" s="519"/>
      <c r="E20" s="519"/>
      <c r="F20" s="519"/>
      <c r="G20" s="520"/>
      <c r="H20" s="531">
        <v>4</v>
      </c>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3"/>
      <c r="AF20" s="73"/>
      <c r="AH20" s="124">
        <f>IF(X17&gt;=X19,,"エラー")</f>
        <v>0</v>
      </c>
      <c r="AI20" s="125">
        <f>IF(AH20=0,,"令和６年の「在籍生徒数」が「収容定員」を上回っています。")</f>
        <v>0</v>
      </c>
    </row>
    <row r="21" spans="1:35" ht="10.5" customHeight="1">
      <c r="B21" s="135"/>
      <c r="C21" s="135"/>
      <c r="D21" s="135"/>
      <c r="E21" s="135"/>
      <c r="F21" s="135"/>
      <c r="G21" s="135"/>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73"/>
    </row>
    <row r="22" spans="1:35" ht="144" customHeight="1">
      <c r="B22" s="534" t="s">
        <v>233</v>
      </c>
      <c r="C22" s="534"/>
      <c r="D22" s="534"/>
      <c r="E22" s="534"/>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row>
    <row r="23" spans="1:35" ht="6" customHeight="1">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row>
    <row r="24" spans="1:35" ht="78.75" customHeight="1">
      <c r="A24" s="138"/>
      <c r="B24" s="499" t="s">
        <v>60</v>
      </c>
      <c r="C24" s="500"/>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1"/>
    </row>
    <row r="25" spans="1:35" ht="28.5" customHeight="1" thickBot="1">
      <c r="B25" s="535" t="s">
        <v>95</v>
      </c>
      <c r="C25" s="535"/>
      <c r="D25" s="535"/>
      <c r="E25" s="535"/>
      <c r="F25" s="535"/>
      <c r="AH25" s="124">
        <f>IF(M27="２．策定していない",,IF(Q27="","エラー",))</f>
        <v>0</v>
      </c>
      <c r="AI25" s="125">
        <f>IF(AH25=0,,"「グラデュエーション・ポリシー」を策定している場合には設問③を記入してください。")</f>
        <v>0</v>
      </c>
    </row>
    <row r="26" spans="1:35" ht="27" customHeight="1" thickBot="1">
      <c r="B26" s="480"/>
      <c r="C26" s="481"/>
      <c r="D26" s="481"/>
      <c r="E26" s="481"/>
      <c r="F26" s="481"/>
      <c r="G26" s="481"/>
      <c r="H26" s="481"/>
      <c r="I26" s="481"/>
      <c r="J26" s="481"/>
      <c r="K26" s="481"/>
      <c r="L26" s="482"/>
      <c r="M26" s="473" t="s">
        <v>47</v>
      </c>
      <c r="N26" s="474"/>
      <c r="O26" s="474"/>
      <c r="P26" s="475"/>
      <c r="Q26" s="473" t="s">
        <v>91</v>
      </c>
      <c r="R26" s="474"/>
      <c r="S26" s="474"/>
      <c r="T26" s="475"/>
      <c r="U26" s="476" t="s">
        <v>97</v>
      </c>
      <c r="V26" s="474"/>
      <c r="W26" s="474"/>
      <c r="X26" s="474"/>
      <c r="Y26" s="474"/>
      <c r="Z26" s="474"/>
      <c r="AA26" s="474"/>
      <c r="AB26" s="474"/>
      <c r="AC26" s="474"/>
      <c r="AD26" s="474"/>
      <c r="AE26" s="475"/>
      <c r="AH26" s="124">
        <f>IF(Q27="１．公表している",IF(U27="","エラー",),)</f>
        <v>0</v>
      </c>
      <c r="AI26" s="125">
        <f>IF(AH26=0,,"「グラデュエーション・ポリシー」を公表している場合には設問④を記入してください。")</f>
        <v>0</v>
      </c>
    </row>
    <row r="27" spans="1:35" ht="29.25" customHeight="1">
      <c r="B27" s="525" t="s">
        <v>62</v>
      </c>
      <c r="C27" s="526"/>
      <c r="D27" s="526"/>
      <c r="E27" s="526"/>
      <c r="F27" s="526"/>
      <c r="G27" s="526"/>
      <c r="H27" s="526"/>
      <c r="I27" s="526"/>
      <c r="J27" s="526"/>
      <c r="K27" s="526"/>
      <c r="L27" s="527"/>
      <c r="M27" s="452" t="s">
        <v>1350</v>
      </c>
      <c r="N27" s="453"/>
      <c r="O27" s="453"/>
      <c r="P27" s="454"/>
      <c r="Q27" s="452"/>
      <c r="R27" s="453"/>
      <c r="S27" s="453"/>
      <c r="T27" s="454"/>
      <c r="U27" s="495"/>
      <c r="V27" s="453"/>
      <c r="W27" s="453"/>
      <c r="X27" s="453"/>
      <c r="Y27" s="453"/>
      <c r="Z27" s="453"/>
      <c r="AA27" s="453"/>
      <c r="AB27" s="453"/>
      <c r="AC27" s="453"/>
      <c r="AD27" s="453"/>
      <c r="AE27" s="454"/>
      <c r="AH27" s="124">
        <f>IF(M28="２．策定していない",,IF(Q28="","エラー",))</f>
        <v>0</v>
      </c>
      <c r="AI27" s="125">
        <f>IF(AH27=0,,"「カリキュラム・ポリシー」を策定している場合には設問③を記入してください。")</f>
        <v>0</v>
      </c>
    </row>
    <row r="28" spans="1:35" ht="29.25" customHeight="1">
      <c r="B28" s="528" t="s">
        <v>63</v>
      </c>
      <c r="C28" s="529"/>
      <c r="D28" s="529"/>
      <c r="E28" s="529"/>
      <c r="F28" s="529"/>
      <c r="G28" s="529"/>
      <c r="H28" s="529"/>
      <c r="I28" s="529"/>
      <c r="J28" s="529"/>
      <c r="K28" s="529"/>
      <c r="L28" s="530"/>
      <c r="M28" s="452" t="s">
        <v>229</v>
      </c>
      <c r="N28" s="453"/>
      <c r="O28" s="453"/>
      <c r="P28" s="454"/>
      <c r="Q28" s="452" t="s">
        <v>1349</v>
      </c>
      <c r="R28" s="453"/>
      <c r="S28" s="453"/>
      <c r="T28" s="454"/>
      <c r="U28" s="496"/>
      <c r="V28" s="497"/>
      <c r="W28" s="497"/>
      <c r="X28" s="497"/>
      <c r="Y28" s="497"/>
      <c r="Z28" s="497"/>
      <c r="AA28" s="497"/>
      <c r="AB28" s="497"/>
      <c r="AC28" s="497"/>
      <c r="AD28" s="497"/>
      <c r="AE28" s="498"/>
      <c r="AH28" s="124">
        <f>IF(Q28="１．公表している",IF(U28="","エラー",),)</f>
        <v>0</v>
      </c>
      <c r="AI28" s="125">
        <f>IF(AH28=0,,"「カリキュラム・ポリシー」を公表している場合には設問④を記入してください。")</f>
        <v>0</v>
      </c>
    </row>
    <row r="29" spans="1:35" ht="29.25" customHeight="1" thickBot="1">
      <c r="B29" s="513" t="s">
        <v>64</v>
      </c>
      <c r="C29" s="514"/>
      <c r="D29" s="514"/>
      <c r="E29" s="514"/>
      <c r="F29" s="514"/>
      <c r="G29" s="514"/>
      <c r="H29" s="514"/>
      <c r="I29" s="514"/>
      <c r="J29" s="514"/>
      <c r="K29" s="514"/>
      <c r="L29" s="515"/>
      <c r="M29" s="477" t="s">
        <v>229</v>
      </c>
      <c r="N29" s="478"/>
      <c r="O29" s="478"/>
      <c r="P29" s="479"/>
      <c r="Q29" s="477" t="s">
        <v>230</v>
      </c>
      <c r="R29" s="478"/>
      <c r="S29" s="478"/>
      <c r="T29" s="479"/>
      <c r="U29" s="483" t="s">
        <v>232</v>
      </c>
      <c r="V29" s="484"/>
      <c r="W29" s="484"/>
      <c r="X29" s="484"/>
      <c r="Y29" s="484"/>
      <c r="Z29" s="484"/>
      <c r="AA29" s="484"/>
      <c r="AB29" s="484"/>
      <c r="AC29" s="484"/>
      <c r="AD29" s="484"/>
      <c r="AE29" s="485"/>
      <c r="AH29" s="124">
        <f>IF(M29="２．策定していない",,IF(Q29="","エラー",))</f>
        <v>0</v>
      </c>
      <c r="AI29" s="125">
        <f>IF(AH29=0,,"「アドミッション・ポリシー」を策定している場合には設問③を記入してください。")</f>
        <v>0</v>
      </c>
    </row>
    <row r="30" spans="1:35" s="139" customFormat="1" ht="27" customHeight="1">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H30" s="124">
        <f>IF(Q29="１．公表している",IF(U29="","エラー",),)</f>
        <v>0</v>
      </c>
      <c r="AI30" s="125">
        <f>IF(AH30=0,,"「アドミッション・ポリシー」を公表している場合には設問④を記入してください。")</f>
        <v>0</v>
      </c>
    </row>
    <row r="31" spans="1:35" s="139" customFormat="1" ht="203.25" customHeight="1">
      <c r="A31" s="140"/>
      <c r="B31" s="440" t="s">
        <v>234</v>
      </c>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140"/>
      <c r="AH31" s="141"/>
      <c r="AI31" s="142"/>
    </row>
    <row r="32" spans="1:35" ht="10.5" customHeight="1">
      <c r="A32" s="140"/>
      <c r="B32" s="140"/>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0"/>
    </row>
    <row r="33" spans="1:35" s="144" customFormat="1" ht="123.75" customHeight="1">
      <c r="A33" s="123"/>
      <c r="B33" s="499" t="s">
        <v>57</v>
      </c>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1"/>
      <c r="AF33" s="123"/>
      <c r="AH33" s="124">
        <f>IF(F36="２．実施していない",,IF(J36="","エラー",))</f>
        <v>0</v>
      </c>
      <c r="AI33" s="125">
        <f>IF(AH33=0,,"「自己評価」を実施している場合には設問⑥を記入してください。")</f>
        <v>0</v>
      </c>
    </row>
    <row r="34" spans="1:35" ht="29.25" customHeight="1" thickBot="1">
      <c r="B34" s="516" t="s">
        <v>96</v>
      </c>
      <c r="C34" s="516"/>
      <c r="D34" s="516"/>
      <c r="E34" s="516"/>
      <c r="F34" s="516"/>
      <c r="AH34" s="124">
        <f>IF(J36="１．公表している",IF(N36="","エラー",),)</f>
        <v>0</v>
      </c>
      <c r="AI34" s="125">
        <f>IF(AH34=0,,"「自己評価」を公表している場合には設問⑦を記入してください。")</f>
        <v>0</v>
      </c>
    </row>
    <row r="35" spans="1:35" ht="24.75" customHeight="1">
      <c r="B35" s="521"/>
      <c r="C35" s="522"/>
      <c r="D35" s="522"/>
      <c r="E35" s="523"/>
      <c r="F35" s="471" t="s">
        <v>92</v>
      </c>
      <c r="G35" s="443"/>
      <c r="H35" s="443"/>
      <c r="I35" s="524"/>
      <c r="J35" s="471" t="s">
        <v>93</v>
      </c>
      <c r="K35" s="443"/>
      <c r="L35" s="443"/>
      <c r="M35" s="444"/>
      <c r="N35" s="445" t="s">
        <v>94</v>
      </c>
      <c r="O35" s="443"/>
      <c r="P35" s="443"/>
      <c r="Q35" s="443"/>
      <c r="R35" s="443"/>
      <c r="S35" s="443"/>
      <c r="T35" s="443"/>
      <c r="U35" s="443"/>
      <c r="V35" s="443"/>
      <c r="W35" s="443"/>
      <c r="X35" s="443"/>
      <c r="Y35" s="443"/>
      <c r="Z35" s="443"/>
      <c r="AA35" s="444"/>
      <c r="AB35" s="445" t="s">
        <v>98</v>
      </c>
      <c r="AC35" s="443"/>
      <c r="AD35" s="443"/>
      <c r="AE35" s="444"/>
      <c r="AH35" s="124">
        <f>IF(F36="１．実施している",IF(AB36="","エラー",),)</f>
        <v>0</v>
      </c>
      <c r="AI35" s="125">
        <f>IF(AH35=0,,"「自己評価」を実施している場合には設問⑧を記入してください。")</f>
        <v>0</v>
      </c>
    </row>
    <row r="36" spans="1:35" ht="28.5" customHeight="1">
      <c r="B36" s="508" t="s">
        <v>58</v>
      </c>
      <c r="C36" s="509"/>
      <c r="D36" s="509"/>
      <c r="E36" s="510"/>
      <c r="F36" s="511" t="s">
        <v>236</v>
      </c>
      <c r="G36" s="497"/>
      <c r="H36" s="497"/>
      <c r="I36" s="512"/>
      <c r="J36" s="511" t="s">
        <v>230</v>
      </c>
      <c r="K36" s="497"/>
      <c r="L36" s="497"/>
      <c r="M36" s="498"/>
      <c r="N36" s="496" t="s">
        <v>231</v>
      </c>
      <c r="O36" s="497"/>
      <c r="P36" s="497"/>
      <c r="Q36" s="497"/>
      <c r="R36" s="497"/>
      <c r="S36" s="497"/>
      <c r="T36" s="497"/>
      <c r="U36" s="497"/>
      <c r="V36" s="497"/>
      <c r="W36" s="497"/>
      <c r="X36" s="497"/>
      <c r="Y36" s="497"/>
      <c r="Z36" s="497"/>
      <c r="AA36" s="498"/>
      <c r="AB36" s="496" t="s">
        <v>238</v>
      </c>
      <c r="AC36" s="497"/>
      <c r="AD36" s="497"/>
      <c r="AE36" s="498"/>
      <c r="AH36" s="124">
        <f>IF(F37="２．実施していない",,IF(J37="","エラー",))</f>
        <v>0</v>
      </c>
      <c r="AI36" s="125">
        <f>IF(AH36=0,,"「学校関係者評価」を実施している場合には設問⑥を記入してください。")</f>
        <v>0</v>
      </c>
    </row>
    <row r="37" spans="1:35" ht="28.5" customHeight="1" thickBot="1">
      <c r="B37" s="503" t="s">
        <v>59</v>
      </c>
      <c r="C37" s="504"/>
      <c r="D37" s="504"/>
      <c r="E37" s="505"/>
      <c r="F37" s="506" t="s">
        <v>237</v>
      </c>
      <c r="G37" s="484"/>
      <c r="H37" s="484"/>
      <c r="I37" s="507"/>
      <c r="J37" s="506"/>
      <c r="K37" s="484"/>
      <c r="L37" s="484"/>
      <c r="M37" s="485"/>
      <c r="N37" s="483"/>
      <c r="O37" s="484"/>
      <c r="P37" s="484"/>
      <c r="Q37" s="484"/>
      <c r="R37" s="484"/>
      <c r="S37" s="484"/>
      <c r="T37" s="484"/>
      <c r="U37" s="484"/>
      <c r="V37" s="484"/>
      <c r="W37" s="484"/>
      <c r="X37" s="484"/>
      <c r="Y37" s="484"/>
      <c r="Z37" s="484"/>
      <c r="AA37" s="485"/>
      <c r="AB37" s="483"/>
      <c r="AC37" s="484"/>
      <c r="AD37" s="484"/>
      <c r="AE37" s="485"/>
      <c r="AH37" s="124">
        <f>IF(J37="１．公表している",IF(N37="","エラー",),)</f>
        <v>0</v>
      </c>
      <c r="AI37" s="125">
        <f>IF(AH37=0,,"「学校関係者評価」を公表している場合には設問⑦を記入してください。")</f>
        <v>0</v>
      </c>
    </row>
    <row r="38" spans="1:35" ht="27" customHeight="1">
      <c r="AH38" s="124">
        <f>IF(F37="１．実施している",IF(AB37="","エラー",),)</f>
        <v>0</v>
      </c>
      <c r="AI38" s="125">
        <f>IF(AH38=0,,"「学校関係者評価」を実施している場合には設問⑧を記入してください。")</f>
        <v>0</v>
      </c>
    </row>
    <row r="39" spans="1:35" ht="132" customHeight="1">
      <c r="B39" s="440" t="s">
        <v>235</v>
      </c>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73"/>
    </row>
    <row r="40" spans="1:35" ht="11.25" customHeight="1">
      <c r="B40" s="138"/>
      <c r="C40" s="145"/>
      <c r="D40" s="138"/>
      <c r="E40" s="138"/>
      <c r="F40" s="146"/>
      <c r="G40" s="146"/>
      <c r="H40" s="146"/>
      <c r="I40" s="146"/>
      <c r="J40" s="146"/>
      <c r="K40" s="146"/>
      <c r="M40" s="73"/>
      <c r="N40" s="73"/>
      <c r="O40" s="73"/>
      <c r="P40" s="73"/>
      <c r="Q40" s="73"/>
      <c r="R40" s="73"/>
      <c r="S40" s="73"/>
      <c r="T40" s="73"/>
      <c r="U40" s="73"/>
      <c r="V40" s="73"/>
      <c r="W40" s="73"/>
      <c r="X40" s="73"/>
      <c r="Y40" s="73"/>
      <c r="Z40" s="73"/>
      <c r="AA40" s="73"/>
      <c r="AB40" s="73"/>
      <c r="AC40" s="73"/>
      <c r="AD40" s="73"/>
      <c r="AE40" s="73"/>
      <c r="AF40" s="73"/>
    </row>
    <row r="41" spans="1:35" ht="187.5" customHeight="1">
      <c r="B41" s="499" t="s">
        <v>45</v>
      </c>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1"/>
    </row>
    <row r="42" spans="1:35" ht="24.75" customHeight="1" thickBot="1">
      <c r="B42" s="502" t="s">
        <v>99</v>
      </c>
      <c r="C42" s="502"/>
      <c r="D42" s="502"/>
      <c r="E42" s="502"/>
      <c r="F42" s="502"/>
      <c r="G42" s="502"/>
      <c r="M42" s="73"/>
      <c r="N42" s="73"/>
      <c r="O42" s="73"/>
      <c r="P42" s="73"/>
      <c r="Q42" s="73"/>
      <c r="R42" s="73"/>
      <c r="S42" s="73"/>
      <c r="T42" s="73"/>
      <c r="U42" s="73"/>
      <c r="V42" s="73"/>
      <c r="W42" s="73"/>
      <c r="X42" s="73"/>
      <c r="Y42" s="73"/>
      <c r="Z42" s="73"/>
      <c r="AA42" s="73"/>
      <c r="AB42" s="73"/>
      <c r="AC42" s="73"/>
      <c r="AD42" s="73"/>
      <c r="AE42" s="73"/>
      <c r="AF42" s="73"/>
    </row>
    <row r="43" spans="1:35" ht="26.25" customHeight="1" thickBot="1">
      <c r="B43" s="473" t="s">
        <v>46</v>
      </c>
      <c r="C43" s="474"/>
      <c r="D43" s="474"/>
      <c r="E43" s="486"/>
      <c r="F43" s="473" t="s">
        <v>61</v>
      </c>
      <c r="G43" s="474"/>
      <c r="H43" s="474"/>
      <c r="I43" s="475"/>
      <c r="J43" s="481" t="s">
        <v>100</v>
      </c>
      <c r="K43" s="481"/>
      <c r="L43" s="481"/>
      <c r="M43" s="481"/>
      <c r="N43" s="481"/>
      <c r="O43" s="481"/>
      <c r="P43" s="481"/>
      <c r="Q43" s="481"/>
      <c r="R43" s="481"/>
      <c r="S43" s="481"/>
      <c r="T43" s="481"/>
      <c r="U43" s="481"/>
      <c r="V43" s="481"/>
      <c r="W43" s="481"/>
      <c r="X43" s="481"/>
      <c r="Y43" s="481"/>
      <c r="Z43" s="481"/>
      <c r="AA43" s="481"/>
      <c r="AB43" s="481"/>
      <c r="AC43" s="481"/>
      <c r="AD43" s="481"/>
      <c r="AE43" s="482"/>
      <c r="AF43" s="73"/>
    </row>
    <row r="44" spans="1:35" ht="31.5" customHeight="1">
      <c r="B44" s="487" t="s">
        <v>48</v>
      </c>
      <c r="C44" s="449"/>
      <c r="D44" s="449"/>
      <c r="E44" s="488"/>
      <c r="F44" s="452" t="s">
        <v>239</v>
      </c>
      <c r="G44" s="453"/>
      <c r="H44" s="453"/>
      <c r="I44" s="454"/>
      <c r="J44" s="495" t="s">
        <v>231</v>
      </c>
      <c r="K44" s="453"/>
      <c r="L44" s="453"/>
      <c r="M44" s="453"/>
      <c r="N44" s="453"/>
      <c r="O44" s="453"/>
      <c r="P44" s="453"/>
      <c r="Q44" s="453"/>
      <c r="R44" s="453"/>
      <c r="S44" s="453"/>
      <c r="T44" s="453"/>
      <c r="U44" s="453"/>
      <c r="V44" s="453"/>
      <c r="W44" s="453"/>
      <c r="X44" s="453"/>
      <c r="Y44" s="453"/>
      <c r="Z44" s="453"/>
      <c r="AA44" s="453"/>
      <c r="AB44" s="453"/>
      <c r="AC44" s="453"/>
      <c r="AD44" s="453"/>
      <c r="AE44" s="454"/>
      <c r="AF44" s="73"/>
      <c r="AH44" s="124">
        <f>IF(F44="３．公表していない",,IF(J44="","エラー",))</f>
        <v>0</v>
      </c>
      <c r="AI44" s="125">
        <f>IF(AH44=0,,"第１号について、「１．公表している」または「２．一部公表している」場合には設問⑩を記載してください。")</f>
        <v>0</v>
      </c>
    </row>
    <row r="45" spans="1:35" ht="31.5" customHeight="1">
      <c r="B45" s="489" t="s">
        <v>49</v>
      </c>
      <c r="C45" s="490"/>
      <c r="D45" s="490"/>
      <c r="E45" s="491"/>
      <c r="F45" s="452" t="s">
        <v>230</v>
      </c>
      <c r="G45" s="453"/>
      <c r="H45" s="453"/>
      <c r="I45" s="454"/>
      <c r="J45" s="496" t="s">
        <v>241</v>
      </c>
      <c r="K45" s="497"/>
      <c r="L45" s="497"/>
      <c r="M45" s="497"/>
      <c r="N45" s="497"/>
      <c r="O45" s="497"/>
      <c r="P45" s="497"/>
      <c r="Q45" s="497"/>
      <c r="R45" s="497"/>
      <c r="S45" s="497"/>
      <c r="T45" s="497"/>
      <c r="U45" s="497"/>
      <c r="V45" s="497"/>
      <c r="W45" s="497"/>
      <c r="X45" s="497"/>
      <c r="Y45" s="497"/>
      <c r="Z45" s="497"/>
      <c r="AA45" s="497"/>
      <c r="AB45" s="497"/>
      <c r="AC45" s="497"/>
      <c r="AD45" s="497"/>
      <c r="AE45" s="498"/>
      <c r="AF45" s="73"/>
      <c r="AH45" s="124">
        <f t="shared" ref="AH45:AH52" si="0">IF(F45="３．公表していない",,IF(J45="","エラー",))</f>
        <v>0</v>
      </c>
      <c r="AI45" s="125">
        <f>IF(AH45=0,,"第２号について、「１．公表している」または「２．一部公表している」場合には設問⑩を記載してください。")</f>
        <v>0</v>
      </c>
    </row>
    <row r="46" spans="1:35" ht="31.5" customHeight="1">
      <c r="B46" s="489" t="s">
        <v>50</v>
      </c>
      <c r="C46" s="490"/>
      <c r="D46" s="490"/>
      <c r="E46" s="491"/>
      <c r="F46" s="452" t="s">
        <v>230</v>
      </c>
      <c r="G46" s="453"/>
      <c r="H46" s="453"/>
      <c r="I46" s="454"/>
      <c r="J46" s="496" t="s">
        <v>241</v>
      </c>
      <c r="K46" s="497"/>
      <c r="L46" s="497"/>
      <c r="M46" s="497"/>
      <c r="N46" s="497"/>
      <c r="O46" s="497"/>
      <c r="P46" s="497"/>
      <c r="Q46" s="497"/>
      <c r="R46" s="497"/>
      <c r="S46" s="497"/>
      <c r="T46" s="497"/>
      <c r="U46" s="497"/>
      <c r="V46" s="497"/>
      <c r="W46" s="497"/>
      <c r="X46" s="497"/>
      <c r="Y46" s="497"/>
      <c r="Z46" s="497"/>
      <c r="AA46" s="497"/>
      <c r="AB46" s="497"/>
      <c r="AC46" s="497"/>
      <c r="AD46" s="497"/>
      <c r="AE46" s="498"/>
      <c r="AF46" s="73"/>
      <c r="AH46" s="124">
        <f t="shared" si="0"/>
        <v>0</v>
      </c>
      <c r="AI46" s="125">
        <f>IF(AH46=0,,"第３号について、「１．公表している」または「２．一部公表している」場合には設問⑩を記載してください。")</f>
        <v>0</v>
      </c>
    </row>
    <row r="47" spans="1:35" ht="31.5" customHeight="1">
      <c r="B47" s="489" t="s">
        <v>51</v>
      </c>
      <c r="C47" s="490"/>
      <c r="D47" s="490"/>
      <c r="E47" s="491"/>
      <c r="F47" s="452" t="s">
        <v>230</v>
      </c>
      <c r="G47" s="453"/>
      <c r="H47" s="453"/>
      <c r="I47" s="454"/>
      <c r="J47" s="496" t="s">
        <v>241</v>
      </c>
      <c r="K47" s="497"/>
      <c r="L47" s="497"/>
      <c r="M47" s="497"/>
      <c r="N47" s="497"/>
      <c r="O47" s="497"/>
      <c r="P47" s="497"/>
      <c r="Q47" s="497"/>
      <c r="R47" s="497"/>
      <c r="S47" s="497"/>
      <c r="T47" s="497"/>
      <c r="U47" s="497"/>
      <c r="V47" s="497"/>
      <c r="W47" s="497"/>
      <c r="X47" s="497"/>
      <c r="Y47" s="497"/>
      <c r="Z47" s="497"/>
      <c r="AA47" s="497"/>
      <c r="AB47" s="497"/>
      <c r="AC47" s="497"/>
      <c r="AD47" s="497"/>
      <c r="AE47" s="498"/>
      <c r="AF47" s="73"/>
      <c r="AH47" s="124">
        <f t="shared" si="0"/>
        <v>0</v>
      </c>
      <c r="AI47" s="125">
        <f>IF(AH47=0,,"第４号について、「１．公表している」または「２．一部公表している」場合には設問⑩を記載してください。")</f>
        <v>0</v>
      </c>
    </row>
    <row r="48" spans="1:35" ht="31.5" customHeight="1">
      <c r="B48" s="489" t="s">
        <v>52</v>
      </c>
      <c r="C48" s="490"/>
      <c r="D48" s="490"/>
      <c r="E48" s="491"/>
      <c r="F48" s="452" t="s">
        <v>230</v>
      </c>
      <c r="G48" s="453"/>
      <c r="H48" s="453"/>
      <c r="I48" s="454"/>
      <c r="J48" s="496" t="s">
        <v>1351</v>
      </c>
      <c r="K48" s="497"/>
      <c r="L48" s="497"/>
      <c r="M48" s="497"/>
      <c r="N48" s="497"/>
      <c r="O48" s="497"/>
      <c r="P48" s="497"/>
      <c r="Q48" s="497"/>
      <c r="R48" s="497"/>
      <c r="S48" s="497"/>
      <c r="T48" s="497"/>
      <c r="U48" s="497"/>
      <c r="V48" s="497"/>
      <c r="W48" s="497"/>
      <c r="X48" s="497"/>
      <c r="Y48" s="497"/>
      <c r="Z48" s="497"/>
      <c r="AA48" s="497"/>
      <c r="AB48" s="497"/>
      <c r="AC48" s="497"/>
      <c r="AD48" s="497"/>
      <c r="AE48" s="498"/>
      <c r="AF48" s="73"/>
      <c r="AH48" s="124">
        <f t="shared" si="0"/>
        <v>0</v>
      </c>
      <c r="AI48" s="125">
        <f>IF(AH48=0,,"第５号について、「１．公表している」または「２．一部公表している」場合には設問⑩を記載してください。")</f>
        <v>0</v>
      </c>
    </row>
    <row r="49" spans="2:35" ht="31.5" customHeight="1">
      <c r="B49" s="489" t="s">
        <v>53</v>
      </c>
      <c r="C49" s="490"/>
      <c r="D49" s="490"/>
      <c r="E49" s="491"/>
      <c r="F49" s="452" t="s">
        <v>240</v>
      </c>
      <c r="G49" s="453"/>
      <c r="H49" s="453"/>
      <c r="I49" s="454"/>
      <c r="J49" s="496"/>
      <c r="K49" s="497"/>
      <c r="L49" s="497"/>
      <c r="M49" s="497"/>
      <c r="N49" s="497"/>
      <c r="O49" s="497"/>
      <c r="P49" s="497"/>
      <c r="Q49" s="497"/>
      <c r="R49" s="497"/>
      <c r="S49" s="497"/>
      <c r="T49" s="497"/>
      <c r="U49" s="497"/>
      <c r="V49" s="497"/>
      <c r="W49" s="497"/>
      <c r="X49" s="497"/>
      <c r="Y49" s="497"/>
      <c r="Z49" s="497"/>
      <c r="AA49" s="497"/>
      <c r="AB49" s="497"/>
      <c r="AC49" s="497"/>
      <c r="AD49" s="497"/>
      <c r="AE49" s="498"/>
      <c r="AF49" s="73"/>
      <c r="AH49" s="124">
        <f t="shared" si="0"/>
        <v>0</v>
      </c>
      <c r="AI49" s="125">
        <f>IF(AH49=0,,"第６号について、「１．公表している」または「２．一部公表している」場合には設問⑩を記載してください。")</f>
        <v>0</v>
      </c>
    </row>
    <row r="50" spans="2:35" ht="31.5" customHeight="1">
      <c r="B50" s="489" t="s">
        <v>54</v>
      </c>
      <c r="C50" s="490"/>
      <c r="D50" s="490"/>
      <c r="E50" s="491"/>
      <c r="F50" s="452" t="s">
        <v>240</v>
      </c>
      <c r="G50" s="453"/>
      <c r="H50" s="453"/>
      <c r="I50" s="454"/>
      <c r="J50" s="496"/>
      <c r="K50" s="497"/>
      <c r="L50" s="497"/>
      <c r="M50" s="497"/>
      <c r="N50" s="497"/>
      <c r="O50" s="497"/>
      <c r="P50" s="497"/>
      <c r="Q50" s="497"/>
      <c r="R50" s="497"/>
      <c r="S50" s="497"/>
      <c r="T50" s="497"/>
      <c r="U50" s="497"/>
      <c r="V50" s="497"/>
      <c r="W50" s="497"/>
      <c r="X50" s="497"/>
      <c r="Y50" s="497"/>
      <c r="Z50" s="497"/>
      <c r="AA50" s="497"/>
      <c r="AB50" s="497"/>
      <c r="AC50" s="497"/>
      <c r="AD50" s="497"/>
      <c r="AE50" s="498"/>
      <c r="AF50" s="73"/>
      <c r="AH50" s="124">
        <f t="shared" si="0"/>
        <v>0</v>
      </c>
      <c r="AI50" s="125">
        <f>IF(AH50=0,,"第７号について、「１．公表している」または「２．一部公表している」場合には設問⑩を記載してください。")</f>
        <v>0</v>
      </c>
    </row>
    <row r="51" spans="2:35" ht="31.5" customHeight="1">
      <c r="B51" s="489" t="s">
        <v>55</v>
      </c>
      <c r="C51" s="490"/>
      <c r="D51" s="490"/>
      <c r="E51" s="491"/>
      <c r="F51" s="452" t="s">
        <v>240</v>
      </c>
      <c r="G51" s="453"/>
      <c r="H51" s="453"/>
      <c r="I51" s="454"/>
      <c r="J51" s="496"/>
      <c r="K51" s="497"/>
      <c r="L51" s="497"/>
      <c r="M51" s="497"/>
      <c r="N51" s="497"/>
      <c r="O51" s="497"/>
      <c r="P51" s="497"/>
      <c r="Q51" s="497"/>
      <c r="R51" s="497"/>
      <c r="S51" s="497"/>
      <c r="T51" s="497"/>
      <c r="U51" s="497"/>
      <c r="V51" s="497"/>
      <c r="W51" s="497"/>
      <c r="X51" s="497"/>
      <c r="Y51" s="497"/>
      <c r="Z51" s="497"/>
      <c r="AA51" s="497"/>
      <c r="AB51" s="497"/>
      <c r="AC51" s="497"/>
      <c r="AD51" s="497"/>
      <c r="AE51" s="498"/>
      <c r="AF51" s="73"/>
      <c r="AH51" s="124">
        <f t="shared" si="0"/>
        <v>0</v>
      </c>
      <c r="AI51" s="125">
        <f>IF(AH51=0,,"第８号について、「１．公表している」または「２．一部公表している」場合には設問⑩を記載してください。")</f>
        <v>0</v>
      </c>
    </row>
    <row r="52" spans="2:35" ht="31.5" customHeight="1" thickBot="1">
      <c r="B52" s="492" t="s">
        <v>56</v>
      </c>
      <c r="C52" s="493"/>
      <c r="D52" s="493"/>
      <c r="E52" s="494"/>
      <c r="F52" s="477" t="s">
        <v>240</v>
      </c>
      <c r="G52" s="478"/>
      <c r="H52" s="478"/>
      <c r="I52" s="479"/>
      <c r="J52" s="483"/>
      <c r="K52" s="484"/>
      <c r="L52" s="484"/>
      <c r="M52" s="484"/>
      <c r="N52" s="484"/>
      <c r="O52" s="484"/>
      <c r="P52" s="484"/>
      <c r="Q52" s="484"/>
      <c r="R52" s="484"/>
      <c r="S52" s="484"/>
      <c r="T52" s="484"/>
      <c r="U52" s="484"/>
      <c r="V52" s="484"/>
      <c r="W52" s="484"/>
      <c r="X52" s="484"/>
      <c r="Y52" s="484"/>
      <c r="Z52" s="484"/>
      <c r="AA52" s="484"/>
      <c r="AB52" s="484"/>
      <c r="AC52" s="484"/>
      <c r="AD52" s="484"/>
      <c r="AE52" s="485"/>
      <c r="AF52" s="73"/>
      <c r="AH52" s="124">
        <f t="shared" si="0"/>
        <v>0</v>
      </c>
      <c r="AI52" s="125">
        <f>IF(AH52=0,,"第９号について、「１．公表している」または「２．一部公表している」場合には設問⑩を記載してください。")</f>
        <v>0</v>
      </c>
    </row>
    <row r="53" spans="2:35" ht="10.5" customHeight="1"/>
  </sheetData>
  <sheetProtection sheet="1" selectLockedCells="1"/>
  <protectedRanges>
    <protectedRange algorithmName="SHA-512" hashValue="+eNuda09FcfeioxIOOJpXsW/K0iTZopBQt/pIbcASSl2Q8FfqCrV7mBWlQqwXV0SdiwnU7LyQR8z+wLHlrEgOQ==" saltValue="aRfC0VzJ2ZgzTtlophwUzw==" spinCount="100000" sqref="F44:I52 U44:X52" name="範囲2_2"/>
  </protectedRanges>
  <mergeCells count="151">
    <mergeCell ref="O8:AE8"/>
    <mergeCell ref="B15:N15"/>
    <mergeCell ref="O15:AE15"/>
    <mergeCell ref="B5:N5"/>
    <mergeCell ref="O5:AE5"/>
    <mergeCell ref="B6:N6"/>
    <mergeCell ref="O6:AE6"/>
    <mergeCell ref="B7:N7"/>
    <mergeCell ref="O7:AE7"/>
    <mergeCell ref="B9:N9"/>
    <mergeCell ref="O9:AE9"/>
    <mergeCell ref="B10:N10"/>
    <mergeCell ref="O10:AE10"/>
    <mergeCell ref="AD13:AE13"/>
    <mergeCell ref="H14:I14"/>
    <mergeCell ref="P13:Q13"/>
    <mergeCell ref="R13:S13"/>
    <mergeCell ref="T13:U13"/>
    <mergeCell ref="V13:W13"/>
    <mergeCell ref="X13:Y13"/>
    <mergeCell ref="J14:K14"/>
    <mergeCell ref="AB13:AC13"/>
    <mergeCell ref="O12:AE12"/>
    <mergeCell ref="L14:M14"/>
    <mergeCell ref="B2:AE2"/>
    <mergeCell ref="B20:G20"/>
    <mergeCell ref="F48:I48"/>
    <mergeCell ref="B35:E35"/>
    <mergeCell ref="F35:I35"/>
    <mergeCell ref="J35:M35"/>
    <mergeCell ref="N35:AA35"/>
    <mergeCell ref="J43:AE43"/>
    <mergeCell ref="B33:AE33"/>
    <mergeCell ref="B24:AE24"/>
    <mergeCell ref="Q29:T29"/>
    <mergeCell ref="U29:AE29"/>
    <mergeCell ref="B27:L27"/>
    <mergeCell ref="M27:P27"/>
    <mergeCell ref="Q27:T27"/>
    <mergeCell ref="U27:AE27"/>
    <mergeCell ref="B28:L28"/>
    <mergeCell ref="H20:AE20"/>
    <mergeCell ref="B22:AE22"/>
    <mergeCell ref="B25:F25"/>
    <mergeCell ref="B11:N11"/>
    <mergeCell ref="O11:AE11"/>
    <mergeCell ref="B8:N8"/>
    <mergeCell ref="B12:N12"/>
    <mergeCell ref="F45:I45"/>
    <mergeCell ref="F46:I46"/>
    <mergeCell ref="F47:I47"/>
    <mergeCell ref="B41:AE41"/>
    <mergeCell ref="B42:G42"/>
    <mergeCell ref="B39:AE39"/>
    <mergeCell ref="U28:AE28"/>
    <mergeCell ref="B37:E37"/>
    <mergeCell ref="F37:I37"/>
    <mergeCell ref="J37:M37"/>
    <mergeCell ref="N37:AA37"/>
    <mergeCell ref="AB37:AE37"/>
    <mergeCell ref="AB35:AE35"/>
    <mergeCell ref="B36:E36"/>
    <mergeCell ref="F36:I36"/>
    <mergeCell ref="J36:M36"/>
    <mergeCell ref="N36:AA36"/>
    <mergeCell ref="AB36:AE36"/>
    <mergeCell ref="B29:L29"/>
    <mergeCell ref="F44:I44"/>
    <mergeCell ref="B34:F34"/>
    <mergeCell ref="J52:AE52"/>
    <mergeCell ref="F52:I52"/>
    <mergeCell ref="B43:E43"/>
    <mergeCell ref="B44:E44"/>
    <mergeCell ref="B45:E45"/>
    <mergeCell ref="B46:E46"/>
    <mergeCell ref="B47:E47"/>
    <mergeCell ref="B48:E48"/>
    <mergeCell ref="B49:E49"/>
    <mergeCell ref="B50:E50"/>
    <mergeCell ref="B51:E51"/>
    <mergeCell ref="B52:E52"/>
    <mergeCell ref="F51:I51"/>
    <mergeCell ref="J44:AE44"/>
    <mergeCell ref="J47:AE47"/>
    <mergeCell ref="J48:AE48"/>
    <mergeCell ref="J49:AE49"/>
    <mergeCell ref="J50:AE50"/>
    <mergeCell ref="J51:AE51"/>
    <mergeCell ref="J45:AE45"/>
    <mergeCell ref="J46:AE46"/>
    <mergeCell ref="F50:I50"/>
    <mergeCell ref="F43:I43"/>
    <mergeCell ref="F49:I49"/>
    <mergeCell ref="Q26:T26"/>
    <mergeCell ref="U26:AE26"/>
    <mergeCell ref="H19:K19"/>
    <mergeCell ref="L19:O19"/>
    <mergeCell ref="P19:S19"/>
    <mergeCell ref="T19:W19"/>
    <mergeCell ref="X19:AA19"/>
    <mergeCell ref="AB19:AE19"/>
    <mergeCell ref="M29:P29"/>
    <mergeCell ref="B26:L26"/>
    <mergeCell ref="M26:P26"/>
    <mergeCell ref="H17:K17"/>
    <mergeCell ref="L17:O17"/>
    <mergeCell ref="P17:S17"/>
    <mergeCell ref="T17:W17"/>
    <mergeCell ref="X17:AA17"/>
    <mergeCell ref="B16:C17"/>
    <mergeCell ref="B18:C19"/>
    <mergeCell ref="D16:G16"/>
    <mergeCell ref="D17:G17"/>
    <mergeCell ref="D18:G18"/>
    <mergeCell ref="D19:G19"/>
    <mergeCell ref="B4:AE4"/>
    <mergeCell ref="AB16:AE16"/>
    <mergeCell ref="B31:AE31"/>
    <mergeCell ref="H16:K16"/>
    <mergeCell ref="L16:O16"/>
    <mergeCell ref="P16:S16"/>
    <mergeCell ref="T16:W16"/>
    <mergeCell ref="X16:AA16"/>
    <mergeCell ref="AB17:AE17"/>
    <mergeCell ref="H18:K18"/>
    <mergeCell ref="L18:O18"/>
    <mergeCell ref="P18:S18"/>
    <mergeCell ref="T18:W18"/>
    <mergeCell ref="X18:AA18"/>
    <mergeCell ref="AB18:AE18"/>
    <mergeCell ref="M28:P28"/>
    <mergeCell ref="Q28:T28"/>
    <mergeCell ref="AD14:AE14"/>
    <mergeCell ref="D13:E13"/>
    <mergeCell ref="F13:G13"/>
    <mergeCell ref="D14:E14"/>
    <mergeCell ref="F14:G14"/>
    <mergeCell ref="B13:C14"/>
    <mergeCell ref="AB14:AC14"/>
    <mergeCell ref="P14:Q14"/>
    <mergeCell ref="R14:S14"/>
    <mergeCell ref="T14:U14"/>
    <mergeCell ref="V14:W14"/>
    <mergeCell ref="X14:Y14"/>
    <mergeCell ref="Z14:AA14"/>
    <mergeCell ref="H13:I13"/>
    <mergeCell ref="J13:K13"/>
    <mergeCell ref="L13:M13"/>
    <mergeCell ref="N13:O13"/>
    <mergeCell ref="Z13:AA13"/>
    <mergeCell ref="N14:O14"/>
  </mergeCells>
  <phoneticPr fontId="11"/>
  <conditionalFormatting sqref="O6:AE12 O15:AE15 H20:AE20 M27:P29 F36:I37 F44:I52">
    <cfRule type="containsBlanks" dxfId="0" priority="2">
      <formula>LEN(TRIM(F6))=0</formula>
    </cfRule>
  </conditionalFormatting>
  <dataValidations count="11">
    <dataValidation type="list" allowBlank="1" showInputMessage="1" showErrorMessage="1" sqref="O9:AE9" xr:uid="{063B82B1-4A84-4640-A98C-820F4B4F33D2}">
      <formula1>"独立,全日制と併置,定時制と併置,全日制・定時制と併置"</formula1>
    </dataValidation>
    <dataValidation type="list" allowBlank="1" showInputMessage="1" showErrorMessage="1" sqref="O10:AE10" xr:uid="{4DE9FE34-1A5D-4E7F-B885-AFED62EE72F9}">
      <formula1>"広域,狭域"</formula1>
    </dataValidation>
    <dataValidation type="list" allowBlank="1" showInputMessage="1" showErrorMessage="1" sqref="O12:AE12" xr:uid="{499BA2A7-506F-4070-A4D2-F84E9C283FE6}">
      <formula1>"公立,私立,株式会社立"</formula1>
    </dataValidation>
    <dataValidation type="list" allowBlank="1" showInputMessage="1" showErrorMessage="1" sqref="D14:AE14" xr:uid="{F3D3EADF-5EB7-4EEA-94C2-0916E4D1B40D}">
      <formula1>"○"</formula1>
    </dataValidation>
    <dataValidation type="list" allowBlank="1" showInputMessage="1" showErrorMessage="1" sqref="O15:AE15" xr:uid="{EDBCE4F6-B699-4358-A6D2-B6CEDBBA550B}">
      <formula1>"３年,４年,５年以上"</formula1>
    </dataValidation>
    <dataValidation type="list" allowBlank="1" showInputMessage="1" showErrorMessage="1" sqref="M27:P29" xr:uid="{F5299576-A2AD-4A1A-A08D-F49FEA6FE3B2}">
      <formula1>"１．策定している,２．策定していない"</formula1>
    </dataValidation>
    <dataValidation type="list" allowBlank="1" showInputMessage="1" showErrorMessage="1" sqref="Q27:T29" xr:uid="{4E75B4D5-9325-4B5E-B2E2-6AE472711726}">
      <formula1>"１．公表している,2．公表していない"</formula1>
    </dataValidation>
    <dataValidation type="list" allowBlank="1" showInputMessage="1" showErrorMessage="1" sqref="F36:I37" xr:uid="{17256280-31B8-4E1A-9A3E-7FBFAA0F55BB}">
      <formula1>"１．実施している,２．実施していない"</formula1>
    </dataValidation>
    <dataValidation type="list" allowBlank="1" showInputMessage="1" showErrorMessage="1" sqref="J36:M37" xr:uid="{5B19022C-B5B0-4A77-B615-661647A3758C}">
      <formula1>"１．公表している,２．公表していない"</formula1>
    </dataValidation>
    <dataValidation type="list" allowBlank="1" showInputMessage="1" showErrorMessage="1" sqref="AB36:AE37" xr:uid="{0DDE9DC5-8785-4C3E-A0AE-77AE19B95B29}">
      <formula1>"１．報告している,２．報告していない"</formula1>
    </dataValidation>
    <dataValidation type="list" allowBlank="1" showInputMessage="1" showErrorMessage="1" sqref="F44:I52" xr:uid="{20B92ED6-484E-447A-840E-4D0B1A602C48}">
      <formula1>"１．公表している,２．一部公表している,３．公表していない"</formula1>
    </dataValidation>
  </dataValidations>
  <pageMargins left="0.7" right="0.7" top="0.75" bottom="0.75" header="0.3" footer="0.3"/>
  <pageSetup paperSize="8"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6E29F-F4AE-414B-9F2E-E451CE5A56DF}">
  <sheetPr codeName="Sheet7">
    <pageSetUpPr fitToPage="1"/>
  </sheetPr>
  <dimension ref="A2:AR1209"/>
  <sheetViews>
    <sheetView tabSelected="1" view="pageBreakPreview" topLeftCell="A8" zoomScale="40" zoomScaleNormal="100" zoomScaleSheetLayoutView="40" workbookViewId="0">
      <selection activeCell="G10" sqref="G10:G11"/>
    </sheetView>
  </sheetViews>
  <sheetFormatPr defaultColWidth="8.75" defaultRowHeight="21.75"/>
  <cols>
    <col min="1" max="1" width="2.75" style="175" customWidth="1"/>
    <col min="2" max="2" width="11" style="123" customWidth="1"/>
    <col min="3" max="20" width="38" style="123" customWidth="1"/>
    <col min="21" max="21" width="38" style="176" customWidth="1"/>
    <col min="22" max="22" width="80.75" style="175" customWidth="1"/>
    <col min="23" max="28" width="38" style="150" customWidth="1"/>
    <col min="29" max="30" width="8.75" style="150"/>
    <col min="31" max="31" width="16.875" style="150" bestFit="1" customWidth="1"/>
    <col min="32" max="16384" width="8.75" style="150"/>
  </cols>
  <sheetData>
    <row r="2" spans="1:44" s="148" customFormat="1" ht="69.75" customHeight="1">
      <c r="A2" s="147"/>
      <c r="B2" s="327" t="s">
        <v>188</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row>
    <row r="3" spans="1:44" ht="17.25" customHeight="1">
      <c r="A3" s="149"/>
      <c r="B3" s="149"/>
      <c r="C3" s="149"/>
      <c r="D3" s="149"/>
      <c r="E3" s="149"/>
      <c r="F3" s="149"/>
      <c r="G3" s="149"/>
      <c r="H3" s="149"/>
      <c r="I3" s="149"/>
      <c r="J3" s="149"/>
      <c r="K3" s="149"/>
      <c r="L3" s="149"/>
      <c r="M3" s="149"/>
      <c r="N3" s="149"/>
      <c r="O3" s="149"/>
      <c r="P3" s="149"/>
      <c r="Q3" s="149"/>
      <c r="R3" s="149"/>
      <c r="S3" s="149"/>
      <c r="T3" s="149"/>
      <c r="U3" s="16"/>
      <c r="V3" s="149"/>
    </row>
    <row r="4" spans="1:44" s="152" customFormat="1" ht="409.5" customHeight="1">
      <c r="A4" s="151"/>
      <c r="B4" s="573" t="s">
        <v>143</v>
      </c>
      <c r="C4" s="574"/>
      <c r="D4" s="574"/>
      <c r="E4" s="574"/>
      <c r="F4" s="574"/>
      <c r="G4" s="574"/>
      <c r="H4" s="574"/>
      <c r="I4" s="574"/>
      <c r="J4" s="574"/>
      <c r="K4" s="574"/>
      <c r="L4" s="574"/>
      <c r="M4" s="574"/>
      <c r="N4" s="574"/>
      <c r="O4" s="574"/>
      <c r="P4" s="574"/>
      <c r="Q4" s="574"/>
      <c r="R4" s="574"/>
      <c r="S4" s="574"/>
      <c r="T4" s="574"/>
      <c r="U4" s="574"/>
      <c r="V4" s="575"/>
    </row>
    <row r="5" spans="1:44" ht="10.5" customHeight="1">
      <c r="A5" s="123"/>
      <c r="B5" s="153"/>
      <c r="C5" s="153"/>
      <c r="D5" s="8"/>
      <c r="E5" s="8"/>
      <c r="F5" s="8"/>
      <c r="G5" s="8"/>
      <c r="H5" s="8"/>
      <c r="I5" s="8"/>
      <c r="J5" s="8"/>
      <c r="K5" s="8"/>
      <c r="L5" s="8"/>
      <c r="M5" s="8"/>
      <c r="N5" s="8"/>
      <c r="O5" s="8"/>
      <c r="P5" s="8"/>
      <c r="Q5" s="8"/>
      <c r="R5" s="8"/>
      <c r="S5" s="8"/>
      <c r="T5" s="8"/>
      <c r="U5" s="16"/>
      <c r="V5" s="123"/>
    </row>
    <row r="6" spans="1:44" s="152" customFormat="1" ht="137.25" customHeight="1" thickBot="1">
      <c r="A6" s="151"/>
      <c r="B6" s="569" t="s">
        <v>1354</v>
      </c>
      <c r="C6" s="569"/>
      <c r="D6" s="570"/>
      <c r="E6" s="570"/>
      <c r="F6" s="570"/>
      <c r="G6" s="570"/>
      <c r="H6" s="570"/>
      <c r="I6" s="570"/>
      <c r="J6" s="570"/>
      <c r="K6" s="570"/>
      <c r="L6" s="570"/>
      <c r="M6" s="570"/>
      <c r="N6" s="570"/>
      <c r="O6" s="570"/>
      <c r="P6" s="570"/>
      <c r="Q6" s="570"/>
      <c r="R6" s="570"/>
      <c r="S6" s="570"/>
      <c r="T6" s="570"/>
      <c r="U6" s="570"/>
      <c r="V6" s="151"/>
    </row>
    <row r="7" spans="1:44" s="152" customFormat="1" ht="116.25" customHeight="1" thickBot="1">
      <c r="A7" s="151"/>
      <c r="B7" s="154"/>
      <c r="C7" s="154"/>
      <c r="D7" s="177">
        <f>COUNTA(D10:D1209)</f>
        <v>4</v>
      </c>
      <c r="E7" s="156" t="s">
        <v>270</v>
      </c>
      <c r="F7" s="155"/>
      <c r="G7" s="155"/>
      <c r="H7" s="155"/>
      <c r="I7" s="155"/>
      <c r="J7" s="155"/>
      <c r="K7" s="155"/>
      <c r="L7" s="155"/>
      <c r="M7" s="155"/>
      <c r="N7" s="155"/>
      <c r="O7" s="155"/>
      <c r="P7" s="155"/>
      <c r="Q7" s="155"/>
      <c r="R7" s="155"/>
      <c r="S7" s="155"/>
      <c r="T7" s="155"/>
      <c r="U7" s="155"/>
      <c r="V7" s="151"/>
    </row>
    <row r="8" spans="1:44" ht="53.25" customHeight="1">
      <c r="A8" s="123"/>
      <c r="B8" s="576" t="s">
        <v>80</v>
      </c>
      <c r="C8" s="576"/>
      <c r="D8" s="576"/>
      <c r="E8" s="576"/>
      <c r="F8" s="576"/>
      <c r="G8" s="576"/>
      <c r="H8" s="576"/>
      <c r="I8" s="157"/>
      <c r="U8" s="151"/>
      <c r="V8" s="123"/>
    </row>
    <row r="9" spans="1:44" s="162" customFormat="1" ht="289.5" customHeight="1">
      <c r="A9" s="158"/>
      <c r="B9" s="159"/>
      <c r="C9" s="159" t="s">
        <v>309</v>
      </c>
      <c r="D9" s="159" t="s">
        <v>242</v>
      </c>
      <c r="E9" s="159" t="s">
        <v>321</v>
      </c>
      <c r="F9" s="159" t="s">
        <v>72</v>
      </c>
      <c r="G9" s="159" t="s">
        <v>73</v>
      </c>
      <c r="H9" s="159" t="s">
        <v>34</v>
      </c>
      <c r="I9" s="159" t="s">
        <v>68</v>
      </c>
      <c r="J9" s="159" t="s">
        <v>290</v>
      </c>
      <c r="K9" s="159" t="s">
        <v>76</v>
      </c>
      <c r="L9" s="159" t="s">
        <v>75</v>
      </c>
      <c r="M9" s="160" t="s">
        <v>74</v>
      </c>
      <c r="N9" s="160" t="s">
        <v>103</v>
      </c>
      <c r="O9" s="160" t="s">
        <v>106</v>
      </c>
      <c r="P9" s="160" t="s">
        <v>104</v>
      </c>
      <c r="Q9" s="160" t="s">
        <v>105</v>
      </c>
      <c r="R9" s="160" t="s">
        <v>107</v>
      </c>
      <c r="S9" s="160" t="s">
        <v>108</v>
      </c>
      <c r="T9" s="160" t="s">
        <v>109</v>
      </c>
      <c r="U9" s="160" t="s">
        <v>110</v>
      </c>
      <c r="V9" s="161" t="s">
        <v>77</v>
      </c>
      <c r="W9" s="159" t="s">
        <v>51</v>
      </c>
      <c r="X9" s="159" t="s">
        <v>52</v>
      </c>
      <c r="Y9" s="159" t="s">
        <v>53</v>
      </c>
      <c r="Z9" s="159" t="s">
        <v>54</v>
      </c>
      <c r="AA9" s="159" t="s">
        <v>55</v>
      </c>
      <c r="AB9" s="159" t="s">
        <v>56</v>
      </c>
    </row>
    <row r="10" spans="1:44" s="73" customFormat="1" ht="76.5" customHeight="1">
      <c r="A10" s="123"/>
      <c r="B10" s="577">
        <v>1</v>
      </c>
      <c r="C10" s="561" t="str">
        <f>担当者!$F$5</f>
        <v>○○高等学校</v>
      </c>
      <c r="D10" s="571" t="s">
        <v>243</v>
      </c>
      <c r="E10" s="571" t="s">
        <v>322</v>
      </c>
      <c r="F10" s="571" t="s">
        <v>245</v>
      </c>
      <c r="G10" s="571" t="s">
        <v>286</v>
      </c>
      <c r="H10" s="571">
        <v>300</v>
      </c>
      <c r="I10" s="571">
        <v>250</v>
      </c>
      <c r="J10" s="571"/>
      <c r="K10" s="571" t="s">
        <v>167</v>
      </c>
      <c r="L10" s="571" t="s">
        <v>167</v>
      </c>
      <c r="M10" s="571" t="s">
        <v>167</v>
      </c>
      <c r="N10" s="565" t="s">
        <v>236</v>
      </c>
      <c r="O10" s="565" t="s">
        <v>230</v>
      </c>
      <c r="P10" s="565" t="s">
        <v>248</v>
      </c>
      <c r="Q10" s="565" t="s">
        <v>238</v>
      </c>
      <c r="R10" s="565" t="s">
        <v>236</v>
      </c>
      <c r="S10" s="565" t="s">
        <v>230</v>
      </c>
      <c r="T10" s="565" t="s">
        <v>248</v>
      </c>
      <c r="U10" s="565" t="s">
        <v>238</v>
      </c>
      <c r="V10" s="163" t="s">
        <v>78</v>
      </c>
      <c r="W10" s="164" t="s">
        <v>230</v>
      </c>
      <c r="X10" s="164" t="s">
        <v>230</v>
      </c>
      <c r="Y10" s="164" t="s">
        <v>230</v>
      </c>
      <c r="Z10" s="164" t="s">
        <v>230</v>
      </c>
      <c r="AA10" s="164" t="s">
        <v>230</v>
      </c>
      <c r="AB10" s="164" t="s">
        <v>230</v>
      </c>
      <c r="AE10" s="165"/>
      <c r="AF10" s="166"/>
      <c r="AG10" s="166"/>
      <c r="AH10" s="166"/>
      <c r="AI10" s="166"/>
      <c r="AJ10" s="166"/>
      <c r="AK10" s="166"/>
      <c r="AL10" s="166"/>
      <c r="AM10" s="166"/>
      <c r="AN10" s="166"/>
      <c r="AO10" s="166"/>
      <c r="AP10" s="166"/>
      <c r="AQ10" s="167"/>
      <c r="AR10" s="167"/>
    </row>
    <row r="11" spans="1:44" s="73" customFormat="1" ht="76.5" customHeight="1">
      <c r="A11" s="123"/>
      <c r="B11" s="578"/>
      <c r="C11" s="562"/>
      <c r="D11" s="572"/>
      <c r="E11" s="572"/>
      <c r="F11" s="572"/>
      <c r="G11" s="572"/>
      <c r="H11" s="572"/>
      <c r="I11" s="572"/>
      <c r="J11" s="572"/>
      <c r="K11" s="572"/>
      <c r="L11" s="572"/>
      <c r="M11" s="572"/>
      <c r="N11" s="566"/>
      <c r="O11" s="566"/>
      <c r="P11" s="566"/>
      <c r="Q11" s="566"/>
      <c r="R11" s="566"/>
      <c r="S11" s="566"/>
      <c r="T11" s="566"/>
      <c r="U11" s="566"/>
      <c r="V11" s="169" t="s">
        <v>79</v>
      </c>
      <c r="W11" s="168" t="s">
        <v>248</v>
      </c>
      <c r="X11" s="168" t="s">
        <v>251</v>
      </c>
      <c r="Y11" s="168" t="s">
        <v>251</v>
      </c>
      <c r="Z11" s="168" t="s">
        <v>251</v>
      </c>
      <c r="AA11" s="168" t="s">
        <v>251</v>
      </c>
      <c r="AB11" s="168" t="s">
        <v>251</v>
      </c>
      <c r="AE11" s="170"/>
      <c r="AF11" s="166"/>
      <c r="AG11" s="166"/>
      <c r="AH11" s="166"/>
      <c r="AI11" s="166"/>
      <c r="AJ11" s="166"/>
      <c r="AK11" s="166"/>
      <c r="AL11" s="166"/>
      <c r="AM11" s="166"/>
      <c r="AN11" s="166"/>
      <c r="AO11" s="166"/>
      <c r="AP11" s="166"/>
      <c r="AQ11" s="167"/>
      <c r="AR11" s="167"/>
    </row>
    <row r="12" spans="1:44" s="73" customFormat="1" ht="76.5" customHeight="1">
      <c r="A12" s="123"/>
      <c r="B12" s="577">
        <v>2</v>
      </c>
      <c r="C12" s="561" t="str">
        <f>担当者!$F$5</f>
        <v>○○高等学校</v>
      </c>
      <c r="D12" s="571" t="s">
        <v>244</v>
      </c>
      <c r="E12" s="571" t="s">
        <v>1360</v>
      </c>
      <c r="F12" s="571" t="s">
        <v>245</v>
      </c>
      <c r="G12" s="571" t="s">
        <v>287</v>
      </c>
      <c r="H12" s="571">
        <v>300</v>
      </c>
      <c r="I12" s="571">
        <v>250</v>
      </c>
      <c r="J12" s="571"/>
      <c r="K12" s="571" t="s">
        <v>167</v>
      </c>
      <c r="L12" s="571"/>
      <c r="M12" s="571" t="s">
        <v>167</v>
      </c>
      <c r="N12" s="565" t="s">
        <v>236</v>
      </c>
      <c r="O12" s="565" t="s">
        <v>247</v>
      </c>
      <c r="P12" s="565"/>
      <c r="Q12" s="565" t="s">
        <v>250</v>
      </c>
      <c r="R12" s="565" t="s">
        <v>236</v>
      </c>
      <c r="S12" s="565" t="s">
        <v>247</v>
      </c>
      <c r="T12" s="565"/>
      <c r="U12" s="565" t="s">
        <v>250</v>
      </c>
      <c r="V12" s="163" t="s">
        <v>78</v>
      </c>
      <c r="W12" s="164" t="s">
        <v>230</v>
      </c>
      <c r="X12" s="164" t="s">
        <v>240</v>
      </c>
      <c r="Y12" s="164" t="s">
        <v>239</v>
      </c>
      <c r="Z12" s="164" t="s">
        <v>240</v>
      </c>
      <c r="AA12" s="164" t="s">
        <v>240</v>
      </c>
      <c r="AB12" s="164" t="s">
        <v>240</v>
      </c>
      <c r="AE12" s="167"/>
      <c r="AF12" s="167"/>
      <c r="AG12" s="167"/>
      <c r="AH12" s="167"/>
      <c r="AI12" s="167"/>
      <c r="AJ12" s="167"/>
      <c r="AK12" s="167"/>
      <c r="AL12" s="167"/>
      <c r="AM12" s="167"/>
      <c r="AN12" s="167"/>
      <c r="AO12" s="167"/>
      <c r="AP12" s="167"/>
      <c r="AQ12" s="167"/>
      <c r="AR12" s="167"/>
    </row>
    <row r="13" spans="1:44" s="73" customFormat="1" ht="76.5" customHeight="1">
      <c r="A13" s="123"/>
      <c r="B13" s="578"/>
      <c r="C13" s="562"/>
      <c r="D13" s="572"/>
      <c r="E13" s="572"/>
      <c r="F13" s="572"/>
      <c r="G13" s="572"/>
      <c r="H13" s="572"/>
      <c r="I13" s="572"/>
      <c r="J13" s="572"/>
      <c r="K13" s="572"/>
      <c r="L13" s="572"/>
      <c r="M13" s="572"/>
      <c r="N13" s="566"/>
      <c r="O13" s="566"/>
      <c r="P13" s="566"/>
      <c r="Q13" s="566"/>
      <c r="R13" s="566"/>
      <c r="S13" s="566"/>
      <c r="T13" s="566"/>
      <c r="U13" s="566"/>
      <c r="V13" s="169" t="s">
        <v>79</v>
      </c>
      <c r="W13" s="168" t="s">
        <v>248</v>
      </c>
      <c r="X13" s="168"/>
      <c r="Y13" s="168" t="s">
        <v>248</v>
      </c>
      <c r="Z13" s="168"/>
      <c r="AA13" s="168"/>
      <c r="AB13" s="168"/>
    </row>
    <row r="14" spans="1:44" s="73" customFormat="1" ht="76.5" customHeight="1">
      <c r="A14" s="123"/>
      <c r="B14" s="577">
        <v>3</v>
      </c>
      <c r="C14" s="561" t="str">
        <f>担当者!$F$5</f>
        <v>○○高等学校</v>
      </c>
      <c r="D14" s="571" t="s">
        <v>249</v>
      </c>
      <c r="E14" s="571" t="s">
        <v>1361</v>
      </c>
      <c r="F14" s="571" t="s">
        <v>245</v>
      </c>
      <c r="G14" s="571" t="s">
        <v>246</v>
      </c>
      <c r="H14" s="571">
        <v>300</v>
      </c>
      <c r="I14" s="571">
        <v>250</v>
      </c>
      <c r="J14" s="571"/>
      <c r="K14" s="571"/>
      <c r="L14" s="571"/>
      <c r="M14" s="571" t="s">
        <v>167</v>
      </c>
      <c r="N14" s="565" t="s">
        <v>237</v>
      </c>
      <c r="O14" s="565"/>
      <c r="P14" s="565"/>
      <c r="Q14" s="565"/>
      <c r="R14" s="565" t="s">
        <v>237</v>
      </c>
      <c r="S14" s="565"/>
      <c r="T14" s="565"/>
      <c r="U14" s="565"/>
      <c r="V14" s="163" t="s">
        <v>78</v>
      </c>
      <c r="W14" s="164" t="s">
        <v>240</v>
      </c>
      <c r="X14" s="164" t="s">
        <v>240</v>
      </c>
      <c r="Y14" s="164" t="s">
        <v>240</v>
      </c>
      <c r="Z14" s="164" t="s">
        <v>240</v>
      </c>
      <c r="AA14" s="164" t="s">
        <v>240</v>
      </c>
      <c r="AB14" s="164" t="s">
        <v>240</v>
      </c>
    </row>
    <row r="15" spans="1:44" s="73" customFormat="1" ht="76.5" customHeight="1">
      <c r="A15" s="123"/>
      <c r="B15" s="578"/>
      <c r="C15" s="562"/>
      <c r="D15" s="572"/>
      <c r="E15" s="572"/>
      <c r="F15" s="572"/>
      <c r="G15" s="572"/>
      <c r="H15" s="572"/>
      <c r="I15" s="572"/>
      <c r="J15" s="572"/>
      <c r="K15" s="572"/>
      <c r="L15" s="572"/>
      <c r="M15" s="572"/>
      <c r="N15" s="566"/>
      <c r="O15" s="566"/>
      <c r="P15" s="566"/>
      <c r="Q15" s="566"/>
      <c r="R15" s="566"/>
      <c r="S15" s="566"/>
      <c r="T15" s="566"/>
      <c r="U15" s="566"/>
      <c r="V15" s="169" t="s">
        <v>79</v>
      </c>
      <c r="W15" s="168"/>
      <c r="X15" s="168"/>
      <c r="Y15" s="168"/>
      <c r="Z15" s="168"/>
      <c r="AA15" s="168"/>
      <c r="AB15" s="168"/>
    </row>
    <row r="16" spans="1:44" s="73" customFormat="1" ht="76.5" customHeight="1">
      <c r="A16" s="123"/>
      <c r="B16" s="577">
        <v>4</v>
      </c>
      <c r="C16" s="561" t="str">
        <f>担当者!$F$5</f>
        <v>○○高等学校</v>
      </c>
      <c r="D16" s="571" t="s">
        <v>288</v>
      </c>
      <c r="E16" s="571" t="s">
        <v>1362</v>
      </c>
      <c r="F16" s="571" t="s">
        <v>245</v>
      </c>
      <c r="G16" s="571" t="s">
        <v>286</v>
      </c>
      <c r="H16" s="571">
        <v>80</v>
      </c>
      <c r="I16" s="571">
        <v>0</v>
      </c>
      <c r="J16" s="571" t="s">
        <v>289</v>
      </c>
      <c r="K16" s="571" t="s">
        <v>167</v>
      </c>
      <c r="L16" s="571"/>
      <c r="M16" s="571"/>
      <c r="N16" s="565" t="s">
        <v>237</v>
      </c>
      <c r="O16" s="565"/>
      <c r="P16" s="565"/>
      <c r="Q16" s="565"/>
      <c r="R16" s="565" t="s">
        <v>237</v>
      </c>
      <c r="S16" s="565"/>
      <c r="T16" s="565"/>
      <c r="U16" s="565"/>
      <c r="V16" s="171" t="s">
        <v>78</v>
      </c>
      <c r="W16" s="164" t="s">
        <v>240</v>
      </c>
      <c r="X16" s="164" t="s">
        <v>240</v>
      </c>
      <c r="Y16" s="164" t="s">
        <v>240</v>
      </c>
      <c r="Z16" s="164" t="s">
        <v>240</v>
      </c>
      <c r="AA16" s="164" t="s">
        <v>240</v>
      </c>
      <c r="AB16" s="164" t="s">
        <v>240</v>
      </c>
    </row>
    <row r="17" spans="1:28" s="73" customFormat="1" ht="76.5" customHeight="1">
      <c r="A17" s="123"/>
      <c r="B17" s="578"/>
      <c r="C17" s="562"/>
      <c r="D17" s="572"/>
      <c r="E17" s="572"/>
      <c r="F17" s="572"/>
      <c r="G17" s="572"/>
      <c r="H17" s="572"/>
      <c r="I17" s="572"/>
      <c r="J17" s="572"/>
      <c r="K17" s="572"/>
      <c r="L17" s="572"/>
      <c r="M17" s="572"/>
      <c r="N17" s="566"/>
      <c r="O17" s="566"/>
      <c r="P17" s="566"/>
      <c r="Q17" s="566"/>
      <c r="R17" s="566"/>
      <c r="S17" s="566"/>
      <c r="T17" s="566"/>
      <c r="U17" s="566"/>
      <c r="V17" s="172" t="s">
        <v>79</v>
      </c>
      <c r="W17" s="168"/>
      <c r="X17" s="168"/>
      <c r="Y17" s="168"/>
      <c r="Z17" s="168"/>
      <c r="AA17" s="168"/>
      <c r="AB17" s="168"/>
    </row>
    <row r="18" spans="1:28" s="73" customFormat="1" ht="76.5" customHeight="1">
      <c r="A18" s="123"/>
      <c r="B18" s="577">
        <v>5</v>
      </c>
      <c r="C18" s="561" t="str">
        <f>担当者!$F$5</f>
        <v>○○高等学校</v>
      </c>
      <c r="D18" s="567"/>
      <c r="E18" s="571"/>
      <c r="F18" s="567"/>
      <c r="G18" s="571"/>
      <c r="H18" s="567"/>
      <c r="I18" s="567"/>
      <c r="J18" s="567"/>
      <c r="K18" s="567"/>
      <c r="L18" s="567"/>
      <c r="M18" s="567"/>
      <c r="N18" s="563"/>
      <c r="O18" s="563"/>
      <c r="P18" s="563"/>
      <c r="Q18" s="563"/>
      <c r="R18" s="563"/>
      <c r="S18" s="563"/>
      <c r="T18" s="563"/>
      <c r="U18" s="563"/>
      <c r="V18" s="163" t="s">
        <v>78</v>
      </c>
      <c r="W18" s="173"/>
      <c r="X18" s="173"/>
      <c r="Y18" s="173"/>
      <c r="Z18" s="173"/>
      <c r="AA18" s="173"/>
      <c r="AB18" s="173"/>
    </row>
    <row r="19" spans="1:28" s="73" customFormat="1" ht="76.5" customHeight="1">
      <c r="A19" s="123"/>
      <c r="B19" s="578"/>
      <c r="C19" s="562"/>
      <c r="D19" s="568"/>
      <c r="E19" s="572"/>
      <c r="F19" s="568"/>
      <c r="G19" s="572"/>
      <c r="H19" s="568"/>
      <c r="I19" s="568"/>
      <c r="J19" s="568"/>
      <c r="K19" s="568"/>
      <c r="L19" s="568"/>
      <c r="M19" s="568"/>
      <c r="N19" s="564"/>
      <c r="O19" s="564"/>
      <c r="P19" s="564"/>
      <c r="Q19" s="564"/>
      <c r="R19" s="564"/>
      <c r="S19" s="564"/>
      <c r="T19" s="564"/>
      <c r="U19" s="564"/>
      <c r="V19" s="169" t="s">
        <v>79</v>
      </c>
      <c r="W19" s="174"/>
      <c r="X19" s="174"/>
      <c r="Y19" s="174"/>
      <c r="Z19" s="174"/>
      <c r="AA19" s="174"/>
      <c r="AB19" s="174"/>
    </row>
    <row r="20" spans="1:28" s="73" customFormat="1" ht="76.5" customHeight="1">
      <c r="A20" s="123"/>
      <c r="B20" s="577">
        <v>6</v>
      </c>
      <c r="C20" s="561" t="str">
        <f>担当者!$F$5</f>
        <v>○○高等学校</v>
      </c>
      <c r="D20" s="567"/>
      <c r="E20" s="571"/>
      <c r="F20" s="567"/>
      <c r="G20" s="571"/>
      <c r="H20" s="567"/>
      <c r="I20" s="567"/>
      <c r="J20" s="567"/>
      <c r="K20" s="567"/>
      <c r="L20" s="567"/>
      <c r="M20" s="567"/>
      <c r="N20" s="563"/>
      <c r="O20" s="563"/>
      <c r="P20" s="563"/>
      <c r="Q20" s="563"/>
      <c r="R20" s="563"/>
      <c r="S20" s="563"/>
      <c r="T20" s="563"/>
      <c r="U20" s="563"/>
      <c r="V20" s="163" t="s">
        <v>78</v>
      </c>
      <c r="W20" s="173"/>
      <c r="X20" s="173"/>
      <c r="Y20" s="173"/>
      <c r="Z20" s="173"/>
      <c r="AA20" s="173"/>
      <c r="AB20" s="173"/>
    </row>
    <row r="21" spans="1:28" s="73" customFormat="1" ht="76.5" customHeight="1">
      <c r="A21" s="123"/>
      <c r="B21" s="578"/>
      <c r="C21" s="562"/>
      <c r="D21" s="568"/>
      <c r="E21" s="572"/>
      <c r="F21" s="568"/>
      <c r="G21" s="572"/>
      <c r="H21" s="568"/>
      <c r="I21" s="568"/>
      <c r="J21" s="568"/>
      <c r="K21" s="568"/>
      <c r="L21" s="568"/>
      <c r="M21" s="568"/>
      <c r="N21" s="564"/>
      <c r="O21" s="564"/>
      <c r="P21" s="564"/>
      <c r="Q21" s="564"/>
      <c r="R21" s="564"/>
      <c r="S21" s="564"/>
      <c r="T21" s="564"/>
      <c r="U21" s="564"/>
      <c r="V21" s="169" t="s">
        <v>79</v>
      </c>
      <c r="W21" s="174"/>
      <c r="X21" s="174"/>
      <c r="Y21" s="174"/>
      <c r="Z21" s="174"/>
      <c r="AA21" s="174"/>
      <c r="AB21" s="174"/>
    </row>
    <row r="22" spans="1:28" s="73" customFormat="1" ht="76.5" customHeight="1">
      <c r="A22" s="123"/>
      <c r="B22" s="577">
        <v>7</v>
      </c>
      <c r="C22" s="561" t="str">
        <f>担当者!$F$5</f>
        <v>○○高等学校</v>
      </c>
      <c r="D22" s="567"/>
      <c r="E22" s="571"/>
      <c r="F22" s="567"/>
      <c r="G22" s="571"/>
      <c r="H22" s="567"/>
      <c r="I22" s="567"/>
      <c r="J22" s="567"/>
      <c r="K22" s="567"/>
      <c r="L22" s="567"/>
      <c r="M22" s="567"/>
      <c r="N22" s="563"/>
      <c r="O22" s="563"/>
      <c r="P22" s="563"/>
      <c r="Q22" s="563"/>
      <c r="R22" s="563"/>
      <c r="S22" s="563"/>
      <c r="T22" s="563"/>
      <c r="U22" s="563"/>
      <c r="V22" s="163" t="s">
        <v>78</v>
      </c>
      <c r="W22" s="173"/>
      <c r="X22" s="173"/>
      <c r="Y22" s="173"/>
      <c r="Z22" s="173"/>
      <c r="AA22" s="173"/>
      <c r="AB22" s="173"/>
    </row>
    <row r="23" spans="1:28" s="73" customFormat="1" ht="76.5" customHeight="1">
      <c r="A23" s="123"/>
      <c r="B23" s="578"/>
      <c r="C23" s="562"/>
      <c r="D23" s="568"/>
      <c r="E23" s="572"/>
      <c r="F23" s="568"/>
      <c r="G23" s="572"/>
      <c r="H23" s="568"/>
      <c r="I23" s="568"/>
      <c r="J23" s="568"/>
      <c r="K23" s="568"/>
      <c r="L23" s="568"/>
      <c r="M23" s="568"/>
      <c r="N23" s="564"/>
      <c r="O23" s="564"/>
      <c r="P23" s="564"/>
      <c r="Q23" s="564"/>
      <c r="R23" s="564"/>
      <c r="S23" s="564"/>
      <c r="T23" s="564"/>
      <c r="U23" s="564"/>
      <c r="V23" s="169" t="s">
        <v>79</v>
      </c>
      <c r="W23" s="174"/>
      <c r="X23" s="174"/>
      <c r="Y23" s="174"/>
      <c r="Z23" s="174"/>
      <c r="AA23" s="174"/>
      <c r="AB23" s="174"/>
    </row>
    <row r="24" spans="1:28" s="73" customFormat="1" ht="76.5" customHeight="1">
      <c r="A24" s="123"/>
      <c r="B24" s="577">
        <v>8</v>
      </c>
      <c r="C24" s="561" t="str">
        <f>担当者!$F$5</f>
        <v>○○高等学校</v>
      </c>
      <c r="D24" s="567"/>
      <c r="E24" s="571"/>
      <c r="F24" s="567"/>
      <c r="G24" s="571"/>
      <c r="H24" s="567"/>
      <c r="I24" s="567"/>
      <c r="J24" s="567"/>
      <c r="K24" s="567"/>
      <c r="L24" s="567"/>
      <c r="M24" s="567"/>
      <c r="N24" s="563"/>
      <c r="O24" s="563"/>
      <c r="P24" s="563"/>
      <c r="Q24" s="563"/>
      <c r="R24" s="563"/>
      <c r="S24" s="563"/>
      <c r="T24" s="563"/>
      <c r="U24" s="563"/>
      <c r="V24" s="163" t="s">
        <v>78</v>
      </c>
      <c r="W24" s="173"/>
      <c r="X24" s="173"/>
      <c r="Y24" s="173"/>
      <c r="Z24" s="173"/>
      <c r="AA24" s="173"/>
      <c r="AB24" s="173"/>
    </row>
    <row r="25" spans="1:28" s="73" customFormat="1" ht="76.5" customHeight="1">
      <c r="A25" s="123"/>
      <c r="B25" s="578"/>
      <c r="C25" s="562"/>
      <c r="D25" s="568"/>
      <c r="E25" s="572"/>
      <c r="F25" s="568"/>
      <c r="G25" s="572"/>
      <c r="H25" s="568"/>
      <c r="I25" s="568"/>
      <c r="J25" s="568"/>
      <c r="K25" s="568"/>
      <c r="L25" s="568"/>
      <c r="M25" s="568"/>
      <c r="N25" s="564"/>
      <c r="O25" s="564"/>
      <c r="P25" s="564"/>
      <c r="Q25" s="564"/>
      <c r="R25" s="564"/>
      <c r="S25" s="564"/>
      <c r="T25" s="564"/>
      <c r="U25" s="564"/>
      <c r="V25" s="169" t="s">
        <v>79</v>
      </c>
      <c r="W25" s="174"/>
      <c r="X25" s="174"/>
      <c r="Y25" s="174"/>
      <c r="Z25" s="174"/>
      <c r="AA25" s="174"/>
      <c r="AB25" s="174"/>
    </row>
    <row r="26" spans="1:28" s="73" customFormat="1" ht="76.5" customHeight="1">
      <c r="A26" s="123"/>
      <c r="B26" s="577">
        <v>9</v>
      </c>
      <c r="C26" s="561" t="str">
        <f>担当者!$F$5</f>
        <v>○○高等学校</v>
      </c>
      <c r="D26" s="567"/>
      <c r="E26" s="571"/>
      <c r="F26" s="567"/>
      <c r="G26" s="571"/>
      <c r="H26" s="567"/>
      <c r="I26" s="567"/>
      <c r="J26" s="567"/>
      <c r="K26" s="567"/>
      <c r="L26" s="567"/>
      <c r="M26" s="567"/>
      <c r="N26" s="563"/>
      <c r="O26" s="563"/>
      <c r="P26" s="563"/>
      <c r="Q26" s="563"/>
      <c r="R26" s="563"/>
      <c r="S26" s="563"/>
      <c r="T26" s="563"/>
      <c r="U26" s="563"/>
      <c r="V26" s="163" t="s">
        <v>78</v>
      </c>
      <c r="W26" s="173"/>
      <c r="X26" s="173"/>
      <c r="Y26" s="173"/>
      <c r="Z26" s="173"/>
      <c r="AA26" s="173"/>
      <c r="AB26" s="173"/>
    </row>
    <row r="27" spans="1:28" s="73" customFormat="1" ht="76.5" customHeight="1">
      <c r="A27" s="123"/>
      <c r="B27" s="578"/>
      <c r="C27" s="562"/>
      <c r="D27" s="568"/>
      <c r="E27" s="572"/>
      <c r="F27" s="568"/>
      <c r="G27" s="572"/>
      <c r="H27" s="568"/>
      <c r="I27" s="568"/>
      <c r="J27" s="568"/>
      <c r="K27" s="568"/>
      <c r="L27" s="568"/>
      <c r="M27" s="568"/>
      <c r="N27" s="564"/>
      <c r="O27" s="564"/>
      <c r="P27" s="564"/>
      <c r="Q27" s="564"/>
      <c r="R27" s="564"/>
      <c r="S27" s="564"/>
      <c r="T27" s="564"/>
      <c r="U27" s="564"/>
      <c r="V27" s="169" t="s">
        <v>79</v>
      </c>
      <c r="W27" s="174"/>
      <c r="X27" s="174"/>
      <c r="Y27" s="174"/>
      <c r="Z27" s="174"/>
      <c r="AA27" s="174"/>
      <c r="AB27" s="174"/>
    </row>
    <row r="28" spans="1:28" s="73" customFormat="1" ht="76.5" customHeight="1">
      <c r="A28" s="123"/>
      <c r="B28" s="577">
        <v>10</v>
      </c>
      <c r="C28" s="561" t="str">
        <f>担当者!$F$5</f>
        <v>○○高等学校</v>
      </c>
      <c r="D28" s="567"/>
      <c r="E28" s="571"/>
      <c r="F28" s="567"/>
      <c r="G28" s="571"/>
      <c r="H28" s="567"/>
      <c r="I28" s="567"/>
      <c r="J28" s="567"/>
      <c r="K28" s="567"/>
      <c r="L28" s="567"/>
      <c r="M28" s="567"/>
      <c r="N28" s="563"/>
      <c r="O28" s="563"/>
      <c r="P28" s="563"/>
      <c r="Q28" s="563"/>
      <c r="R28" s="563"/>
      <c r="S28" s="563"/>
      <c r="T28" s="563"/>
      <c r="U28" s="563"/>
      <c r="V28" s="163" t="s">
        <v>78</v>
      </c>
      <c r="W28" s="173"/>
      <c r="X28" s="173"/>
      <c r="Y28" s="173"/>
      <c r="Z28" s="173"/>
      <c r="AA28" s="173"/>
      <c r="AB28" s="173"/>
    </row>
    <row r="29" spans="1:28" s="73" customFormat="1" ht="76.5" customHeight="1">
      <c r="A29" s="123"/>
      <c r="B29" s="578"/>
      <c r="C29" s="562"/>
      <c r="D29" s="568"/>
      <c r="E29" s="572"/>
      <c r="F29" s="568"/>
      <c r="G29" s="572"/>
      <c r="H29" s="568"/>
      <c r="I29" s="568"/>
      <c r="J29" s="568"/>
      <c r="K29" s="568"/>
      <c r="L29" s="568"/>
      <c r="M29" s="568"/>
      <c r="N29" s="564"/>
      <c r="O29" s="564"/>
      <c r="P29" s="564"/>
      <c r="Q29" s="564"/>
      <c r="R29" s="564"/>
      <c r="S29" s="564"/>
      <c r="T29" s="564"/>
      <c r="U29" s="564"/>
      <c r="V29" s="169" t="s">
        <v>79</v>
      </c>
      <c r="W29" s="174"/>
      <c r="X29" s="174"/>
      <c r="Y29" s="174"/>
      <c r="Z29" s="174"/>
      <c r="AA29" s="174"/>
      <c r="AB29" s="174"/>
    </row>
    <row r="30" spans="1:28" s="73" customFormat="1" ht="76.5" customHeight="1">
      <c r="A30" s="123"/>
      <c r="B30" s="577">
        <v>11</v>
      </c>
      <c r="C30" s="561" t="str">
        <f>担当者!$F$5</f>
        <v>○○高等学校</v>
      </c>
      <c r="D30" s="567"/>
      <c r="E30" s="571"/>
      <c r="F30" s="567"/>
      <c r="G30" s="571"/>
      <c r="H30" s="567"/>
      <c r="I30" s="567"/>
      <c r="J30" s="567"/>
      <c r="K30" s="567"/>
      <c r="L30" s="567"/>
      <c r="M30" s="567"/>
      <c r="N30" s="563"/>
      <c r="O30" s="563"/>
      <c r="P30" s="563"/>
      <c r="Q30" s="563"/>
      <c r="R30" s="563"/>
      <c r="S30" s="563"/>
      <c r="T30" s="563"/>
      <c r="U30" s="563"/>
      <c r="V30" s="163" t="s">
        <v>78</v>
      </c>
      <c r="W30" s="173"/>
      <c r="X30" s="173"/>
      <c r="Y30" s="173"/>
      <c r="Z30" s="173"/>
      <c r="AA30" s="173"/>
      <c r="AB30" s="173"/>
    </row>
    <row r="31" spans="1:28" s="73" customFormat="1" ht="76.5" customHeight="1">
      <c r="A31" s="123"/>
      <c r="B31" s="578"/>
      <c r="C31" s="562"/>
      <c r="D31" s="568"/>
      <c r="E31" s="572"/>
      <c r="F31" s="568"/>
      <c r="G31" s="572"/>
      <c r="H31" s="568"/>
      <c r="I31" s="568"/>
      <c r="J31" s="568"/>
      <c r="K31" s="568"/>
      <c r="L31" s="568"/>
      <c r="M31" s="568"/>
      <c r="N31" s="564"/>
      <c r="O31" s="564"/>
      <c r="P31" s="564"/>
      <c r="Q31" s="564"/>
      <c r="R31" s="564"/>
      <c r="S31" s="564"/>
      <c r="T31" s="564"/>
      <c r="U31" s="564"/>
      <c r="V31" s="169" t="s">
        <v>79</v>
      </c>
      <c r="W31" s="174"/>
      <c r="X31" s="174"/>
      <c r="Y31" s="174"/>
      <c r="Z31" s="174"/>
      <c r="AA31" s="174"/>
      <c r="AB31" s="174"/>
    </row>
    <row r="32" spans="1:28" s="73" customFormat="1" ht="76.5" customHeight="1">
      <c r="A32" s="123"/>
      <c r="B32" s="577">
        <v>12</v>
      </c>
      <c r="C32" s="561" t="str">
        <f>担当者!$F$5</f>
        <v>○○高等学校</v>
      </c>
      <c r="D32" s="567"/>
      <c r="E32" s="571"/>
      <c r="F32" s="567"/>
      <c r="G32" s="571"/>
      <c r="H32" s="567"/>
      <c r="I32" s="567"/>
      <c r="J32" s="567"/>
      <c r="K32" s="567"/>
      <c r="L32" s="567"/>
      <c r="M32" s="567"/>
      <c r="N32" s="563"/>
      <c r="O32" s="563"/>
      <c r="P32" s="563"/>
      <c r="Q32" s="563"/>
      <c r="R32" s="563"/>
      <c r="S32" s="563"/>
      <c r="T32" s="563"/>
      <c r="U32" s="563"/>
      <c r="V32" s="163" t="s">
        <v>78</v>
      </c>
      <c r="W32" s="173"/>
      <c r="X32" s="173"/>
      <c r="Y32" s="173"/>
      <c r="Z32" s="173"/>
      <c r="AA32" s="173"/>
      <c r="AB32" s="173"/>
    </row>
    <row r="33" spans="1:28" s="73" customFormat="1" ht="76.5" customHeight="1">
      <c r="A33" s="123"/>
      <c r="B33" s="578"/>
      <c r="C33" s="562"/>
      <c r="D33" s="568"/>
      <c r="E33" s="572"/>
      <c r="F33" s="568"/>
      <c r="G33" s="572"/>
      <c r="H33" s="568"/>
      <c r="I33" s="568"/>
      <c r="J33" s="568"/>
      <c r="K33" s="568"/>
      <c r="L33" s="568"/>
      <c r="M33" s="568"/>
      <c r="N33" s="564"/>
      <c r="O33" s="564"/>
      <c r="P33" s="564"/>
      <c r="Q33" s="564"/>
      <c r="R33" s="564"/>
      <c r="S33" s="564"/>
      <c r="T33" s="564"/>
      <c r="U33" s="564"/>
      <c r="V33" s="169" t="s">
        <v>79</v>
      </c>
      <c r="W33" s="174"/>
      <c r="X33" s="174"/>
      <c r="Y33" s="174"/>
      <c r="Z33" s="174"/>
      <c r="AA33" s="174"/>
      <c r="AB33" s="174"/>
    </row>
    <row r="34" spans="1:28" s="73" customFormat="1" ht="76.5" customHeight="1">
      <c r="A34" s="123"/>
      <c r="B34" s="577">
        <v>13</v>
      </c>
      <c r="C34" s="561" t="str">
        <f>担当者!$F$5</f>
        <v>○○高等学校</v>
      </c>
      <c r="D34" s="567"/>
      <c r="E34" s="571"/>
      <c r="F34" s="567"/>
      <c r="G34" s="571"/>
      <c r="H34" s="567"/>
      <c r="I34" s="567"/>
      <c r="J34" s="567"/>
      <c r="K34" s="567"/>
      <c r="L34" s="567"/>
      <c r="M34" s="567"/>
      <c r="N34" s="563"/>
      <c r="O34" s="563"/>
      <c r="P34" s="563"/>
      <c r="Q34" s="563"/>
      <c r="R34" s="563"/>
      <c r="S34" s="563"/>
      <c r="T34" s="563"/>
      <c r="U34" s="563"/>
      <c r="V34" s="163" t="s">
        <v>78</v>
      </c>
      <c r="W34" s="173"/>
      <c r="X34" s="173"/>
      <c r="Y34" s="173"/>
      <c r="Z34" s="173"/>
      <c r="AA34" s="173"/>
      <c r="AB34" s="173"/>
    </row>
    <row r="35" spans="1:28" s="73" customFormat="1" ht="76.5" customHeight="1">
      <c r="A35" s="123"/>
      <c r="B35" s="578"/>
      <c r="C35" s="562"/>
      <c r="D35" s="568"/>
      <c r="E35" s="572"/>
      <c r="F35" s="568"/>
      <c r="G35" s="572"/>
      <c r="H35" s="568"/>
      <c r="I35" s="568"/>
      <c r="J35" s="568"/>
      <c r="K35" s="568"/>
      <c r="L35" s="568"/>
      <c r="M35" s="568"/>
      <c r="N35" s="564"/>
      <c r="O35" s="564"/>
      <c r="P35" s="564"/>
      <c r="Q35" s="564"/>
      <c r="R35" s="564"/>
      <c r="S35" s="564"/>
      <c r="T35" s="564"/>
      <c r="U35" s="564"/>
      <c r="V35" s="169" t="s">
        <v>79</v>
      </c>
      <c r="W35" s="174"/>
      <c r="X35" s="174"/>
      <c r="Y35" s="174"/>
      <c r="Z35" s="174"/>
      <c r="AA35" s="174"/>
      <c r="AB35" s="174"/>
    </row>
    <row r="36" spans="1:28" s="73" customFormat="1" ht="76.5" customHeight="1">
      <c r="A36" s="123"/>
      <c r="B36" s="577">
        <v>14</v>
      </c>
      <c r="C36" s="561" t="str">
        <f>担当者!$F$5</f>
        <v>○○高等学校</v>
      </c>
      <c r="D36" s="567"/>
      <c r="E36" s="571"/>
      <c r="F36" s="567"/>
      <c r="G36" s="571"/>
      <c r="H36" s="567"/>
      <c r="I36" s="567"/>
      <c r="J36" s="567"/>
      <c r="K36" s="567"/>
      <c r="L36" s="567"/>
      <c r="M36" s="567"/>
      <c r="N36" s="563"/>
      <c r="O36" s="563"/>
      <c r="P36" s="563"/>
      <c r="Q36" s="563"/>
      <c r="R36" s="563"/>
      <c r="S36" s="563"/>
      <c r="T36" s="563"/>
      <c r="U36" s="563"/>
      <c r="V36" s="163" t="s">
        <v>78</v>
      </c>
      <c r="W36" s="173"/>
      <c r="X36" s="173"/>
      <c r="Y36" s="173"/>
      <c r="Z36" s="173"/>
      <c r="AA36" s="173"/>
      <c r="AB36" s="173"/>
    </row>
    <row r="37" spans="1:28" s="73" customFormat="1" ht="76.5" customHeight="1">
      <c r="A37" s="123"/>
      <c r="B37" s="578"/>
      <c r="C37" s="562"/>
      <c r="D37" s="568"/>
      <c r="E37" s="572"/>
      <c r="F37" s="568"/>
      <c r="G37" s="572"/>
      <c r="H37" s="568"/>
      <c r="I37" s="568"/>
      <c r="J37" s="568"/>
      <c r="K37" s="568"/>
      <c r="L37" s="568"/>
      <c r="M37" s="568"/>
      <c r="N37" s="564"/>
      <c r="O37" s="564"/>
      <c r="P37" s="564"/>
      <c r="Q37" s="564"/>
      <c r="R37" s="564"/>
      <c r="S37" s="564"/>
      <c r="T37" s="564"/>
      <c r="U37" s="564"/>
      <c r="V37" s="169" t="s">
        <v>79</v>
      </c>
      <c r="W37" s="174"/>
      <c r="X37" s="174"/>
      <c r="Y37" s="174"/>
      <c r="Z37" s="174"/>
      <c r="AA37" s="174"/>
      <c r="AB37" s="174"/>
    </row>
    <row r="38" spans="1:28" s="73" customFormat="1" ht="76.5" customHeight="1">
      <c r="A38" s="123"/>
      <c r="B38" s="577">
        <v>15</v>
      </c>
      <c r="C38" s="561" t="str">
        <f>担当者!$F$5</f>
        <v>○○高等学校</v>
      </c>
      <c r="D38" s="567"/>
      <c r="E38" s="571"/>
      <c r="F38" s="567"/>
      <c r="G38" s="571"/>
      <c r="H38" s="567"/>
      <c r="I38" s="567"/>
      <c r="J38" s="567"/>
      <c r="K38" s="567"/>
      <c r="L38" s="567"/>
      <c r="M38" s="567"/>
      <c r="N38" s="563"/>
      <c r="O38" s="563"/>
      <c r="P38" s="563"/>
      <c r="Q38" s="563"/>
      <c r="R38" s="563"/>
      <c r="S38" s="563"/>
      <c r="T38" s="563"/>
      <c r="U38" s="563"/>
      <c r="V38" s="163" t="s">
        <v>78</v>
      </c>
      <c r="W38" s="173"/>
      <c r="X38" s="173"/>
      <c r="Y38" s="173"/>
      <c r="Z38" s="173"/>
      <c r="AA38" s="173"/>
      <c r="AB38" s="173"/>
    </row>
    <row r="39" spans="1:28" s="73" customFormat="1" ht="76.5" customHeight="1">
      <c r="A39" s="123"/>
      <c r="B39" s="578"/>
      <c r="C39" s="562"/>
      <c r="D39" s="568"/>
      <c r="E39" s="572"/>
      <c r="F39" s="568"/>
      <c r="G39" s="572"/>
      <c r="H39" s="568"/>
      <c r="I39" s="568"/>
      <c r="J39" s="568"/>
      <c r="K39" s="568"/>
      <c r="L39" s="568"/>
      <c r="M39" s="568"/>
      <c r="N39" s="564"/>
      <c r="O39" s="564"/>
      <c r="P39" s="564"/>
      <c r="Q39" s="564"/>
      <c r="R39" s="564"/>
      <c r="S39" s="564"/>
      <c r="T39" s="564"/>
      <c r="U39" s="564"/>
      <c r="V39" s="169" t="s">
        <v>79</v>
      </c>
      <c r="W39" s="174"/>
      <c r="X39" s="174"/>
      <c r="Y39" s="174"/>
      <c r="Z39" s="174"/>
      <c r="AA39" s="174"/>
      <c r="AB39" s="174"/>
    </row>
    <row r="40" spans="1:28" s="73" customFormat="1" ht="76.5" customHeight="1">
      <c r="A40" s="123"/>
      <c r="B40" s="577">
        <v>16</v>
      </c>
      <c r="C40" s="561" t="str">
        <f>担当者!$F$5</f>
        <v>○○高等学校</v>
      </c>
      <c r="D40" s="567"/>
      <c r="E40" s="571"/>
      <c r="F40" s="567"/>
      <c r="G40" s="571"/>
      <c r="H40" s="567"/>
      <c r="I40" s="567"/>
      <c r="J40" s="567"/>
      <c r="K40" s="567"/>
      <c r="L40" s="567"/>
      <c r="M40" s="567"/>
      <c r="N40" s="563"/>
      <c r="O40" s="563"/>
      <c r="P40" s="563"/>
      <c r="Q40" s="563"/>
      <c r="R40" s="563"/>
      <c r="S40" s="563"/>
      <c r="T40" s="563"/>
      <c r="U40" s="563"/>
      <c r="V40" s="163" t="s">
        <v>78</v>
      </c>
      <c r="W40" s="173"/>
      <c r="X40" s="173"/>
      <c r="Y40" s="173"/>
      <c r="Z40" s="173"/>
      <c r="AA40" s="173"/>
      <c r="AB40" s="173"/>
    </row>
    <row r="41" spans="1:28" s="73" customFormat="1" ht="76.5" customHeight="1">
      <c r="A41" s="123"/>
      <c r="B41" s="578"/>
      <c r="C41" s="562"/>
      <c r="D41" s="568"/>
      <c r="E41" s="572"/>
      <c r="F41" s="568"/>
      <c r="G41" s="572"/>
      <c r="H41" s="568"/>
      <c r="I41" s="568"/>
      <c r="J41" s="568"/>
      <c r="K41" s="568"/>
      <c r="L41" s="568"/>
      <c r="M41" s="568"/>
      <c r="N41" s="564"/>
      <c r="O41" s="564"/>
      <c r="P41" s="564"/>
      <c r="Q41" s="564"/>
      <c r="R41" s="564"/>
      <c r="S41" s="564"/>
      <c r="T41" s="564"/>
      <c r="U41" s="564"/>
      <c r="V41" s="169" t="s">
        <v>79</v>
      </c>
      <c r="W41" s="174"/>
      <c r="X41" s="174"/>
      <c r="Y41" s="174"/>
      <c r="Z41" s="174"/>
      <c r="AA41" s="174"/>
      <c r="AB41" s="174"/>
    </row>
    <row r="42" spans="1:28" s="73" customFormat="1" ht="76.5" customHeight="1">
      <c r="A42" s="123"/>
      <c r="B42" s="577">
        <v>17</v>
      </c>
      <c r="C42" s="561" t="str">
        <f>担当者!$F$5</f>
        <v>○○高等学校</v>
      </c>
      <c r="D42" s="567"/>
      <c r="E42" s="571"/>
      <c r="F42" s="567"/>
      <c r="G42" s="571"/>
      <c r="H42" s="567"/>
      <c r="I42" s="567"/>
      <c r="J42" s="567"/>
      <c r="K42" s="567"/>
      <c r="L42" s="567"/>
      <c r="M42" s="567"/>
      <c r="N42" s="563"/>
      <c r="O42" s="563"/>
      <c r="P42" s="563"/>
      <c r="Q42" s="563"/>
      <c r="R42" s="563"/>
      <c r="S42" s="563"/>
      <c r="T42" s="563"/>
      <c r="U42" s="563"/>
      <c r="V42" s="163" t="s">
        <v>78</v>
      </c>
      <c r="W42" s="173"/>
      <c r="X42" s="173"/>
      <c r="Y42" s="173"/>
      <c r="Z42" s="173"/>
      <c r="AA42" s="173"/>
      <c r="AB42" s="173"/>
    </row>
    <row r="43" spans="1:28" s="73" customFormat="1" ht="76.5" customHeight="1">
      <c r="A43" s="123"/>
      <c r="B43" s="578"/>
      <c r="C43" s="562"/>
      <c r="D43" s="568"/>
      <c r="E43" s="572"/>
      <c r="F43" s="568"/>
      <c r="G43" s="572"/>
      <c r="H43" s="568"/>
      <c r="I43" s="568"/>
      <c r="J43" s="568"/>
      <c r="K43" s="568"/>
      <c r="L43" s="568"/>
      <c r="M43" s="568"/>
      <c r="N43" s="564"/>
      <c r="O43" s="564"/>
      <c r="P43" s="564"/>
      <c r="Q43" s="564"/>
      <c r="R43" s="564"/>
      <c r="S43" s="564"/>
      <c r="T43" s="564"/>
      <c r="U43" s="564"/>
      <c r="V43" s="169" t="s">
        <v>79</v>
      </c>
      <c r="W43" s="174"/>
      <c r="X43" s="174"/>
      <c r="Y43" s="174"/>
      <c r="Z43" s="174"/>
      <c r="AA43" s="174"/>
      <c r="AB43" s="174"/>
    </row>
    <row r="44" spans="1:28" s="73" customFormat="1" ht="76.5" customHeight="1">
      <c r="A44" s="123"/>
      <c r="B44" s="577">
        <v>18</v>
      </c>
      <c r="C44" s="561" t="str">
        <f>担当者!$F$5</f>
        <v>○○高等学校</v>
      </c>
      <c r="D44" s="567"/>
      <c r="E44" s="571"/>
      <c r="F44" s="567"/>
      <c r="G44" s="571"/>
      <c r="H44" s="567"/>
      <c r="I44" s="567"/>
      <c r="J44" s="567"/>
      <c r="K44" s="567"/>
      <c r="L44" s="567"/>
      <c r="M44" s="567"/>
      <c r="N44" s="563"/>
      <c r="O44" s="563"/>
      <c r="P44" s="563"/>
      <c r="Q44" s="563"/>
      <c r="R44" s="563"/>
      <c r="S44" s="563"/>
      <c r="T44" s="563"/>
      <c r="U44" s="563"/>
      <c r="V44" s="163" t="s">
        <v>78</v>
      </c>
      <c r="W44" s="173"/>
      <c r="X44" s="173"/>
      <c r="Y44" s="173"/>
      <c r="Z44" s="173"/>
      <c r="AA44" s="173"/>
      <c r="AB44" s="173"/>
    </row>
    <row r="45" spans="1:28" s="73" customFormat="1" ht="76.5" customHeight="1">
      <c r="A45" s="123"/>
      <c r="B45" s="578"/>
      <c r="C45" s="562"/>
      <c r="D45" s="568"/>
      <c r="E45" s="572"/>
      <c r="F45" s="568"/>
      <c r="G45" s="572"/>
      <c r="H45" s="568"/>
      <c r="I45" s="568"/>
      <c r="J45" s="568"/>
      <c r="K45" s="568"/>
      <c r="L45" s="568"/>
      <c r="M45" s="568"/>
      <c r="N45" s="564"/>
      <c r="O45" s="564"/>
      <c r="P45" s="564"/>
      <c r="Q45" s="564"/>
      <c r="R45" s="564"/>
      <c r="S45" s="564"/>
      <c r="T45" s="564"/>
      <c r="U45" s="564"/>
      <c r="V45" s="169" t="s">
        <v>79</v>
      </c>
      <c r="W45" s="174"/>
      <c r="X45" s="174"/>
      <c r="Y45" s="174"/>
      <c r="Z45" s="174"/>
      <c r="AA45" s="174"/>
      <c r="AB45" s="174"/>
    </row>
    <row r="46" spans="1:28" s="73" customFormat="1" ht="76.5" customHeight="1">
      <c r="A46" s="123"/>
      <c r="B46" s="577">
        <v>19</v>
      </c>
      <c r="C46" s="561" t="str">
        <f>担当者!$F$5</f>
        <v>○○高等学校</v>
      </c>
      <c r="D46" s="567"/>
      <c r="E46" s="571"/>
      <c r="F46" s="567"/>
      <c r="G46" s="571"/>
      <c r="H46" s="567"/>
      <c r="I46" s="567"/>
      <c r="J46" s="567"/>
      <c r="K46" s="567"/>
      <c r="L46" s="567"/>
      <c r="M46" s="567"/>
      <c r="N46" s="563"/>
      <c r="O46" s="563"/>
      <c r="P46" s="563"/>
      <c r="Q46" s="563"/>
      <c r="R46" s="563"/>
      <c r="S46" s="563"/>
      <c r="T46" s="563"/>
      <c r="U46" s="563"/>
      <c r="V46" s="163" t="s">
        <v>78</v>
      </c>
      <c r="W46" s="173"/>
      <c r="X46" s="173"/>
      <c r="Y46" s="173"/>
      <c r="Z46" s="173"/>
      <c r="AA46" s="173"/>
      <c r="AB46" s="173"/>
    </row>
    <row r="47" spans="1:28" s="73" customFormat="1" ht="76.5" customHeight="1">
      <c r="A47" s="123"/>
      <c r="B47" s="578"/>
      <c r="C47" s="562"/>
      <c r="D47" s="568"/>
      <c r="E47" s="572"/>
      <c r="F47" s="568"/>
      <c r="G47" s="572"/>
      <c r="H47" s="568"/>
      <c r="I47" s="568"/>
      <c r="J47" s="568"/>
      <c r="K47" s="568"/>
      <c r="L47" s="568"/>
      <c r="M47" s="568"/>
      <c r="N47" s="564"/>
      <c r="O47" s="564"/>
      <c r="P47" s="564"/>
      <c r="Q47" s="564"/>
      <c r="R47" s="564"/>
      <c r="S47" s="564"/>
      <c r="T47" s="564"/>
      <c r="U47" s="564"/>
      <c r="V47" s="169" t="s">
        <v>79</v>
      </c>
      <c r="W47" s="174"/>
      <c r="X47" s="174"/>
      <c r="Y47" s="174"/>
      <c r="Z47" s="174"/>
      <c r="AA47" s="174"/>
      <c r="AB47" s="174"/>
    </row>
    <row r="48" spans="1:28" s="73" customFormat="1" ht="76.5" customHeight="1">
      <c r="A48" s="123"/>
      <c r="B48" s="577">
        <v>20</v>
      </c>
      <c r="C48" s="561" t="str">
        <f>担当者!$F$5</f>
        <v>○○高等学校</v>
      </c>
      <c r="D48" s="567"/>
      <c r="E48" s="571"/>
      <c r="F48" s="567"/>
      <c r="G48" s="571"/>
      <c r="H48" s="567"/>
      <c r="I48" s="567"/>
      <c r="J48" s="567"/>
      <c r="K48" s="567"/>
      <c r="L48" s="567"/>
      <c r="M48" s="567"/>
      <c r="N48" s="563"/>
      <c r="O48" s="563"/>
      <c r="P48" s="563"/>
      <c r="Q48" s="563"/>
      <c r="R48" s="563"/>
      <c r="S48" s="563"/>
      <c r="T48" s="563"/>
      <c r="U48" s="563"/>
      <c r="V48" s="163" t="s">
        <v>78</v>
      </c>
      <c r="W48" s="173"/>
      <c r="X48" s="173"/>
      <c r="Y48" s="173"/>
      <c r="Z48" s="173"/>
      <c r="AA48" s="173"/>
      <c r="AB48" s="173"/>
    </row>
    <row r="49" spans="1:28" s="73" customFormat="1" ht="76.5" customHeight="1">
      <c r="A49" s="123"/>
      <c r="B49" s="578"/>
      <c r="C49" s="562"/>
      <c r="D49" s="568"/>
      <c r="E49" s="572"/>
      <c r="F49" s="568"/>
      <c r="G49" s="572"/>
      <c r="H49" s="568"/>
      <c r="I49" s="568"/>
      <c r="J49" s="568"/>
      <c r="K49" s="568"/>
      <c r="L49" s="568"/>
      <c r="M49" s="568"/>
      <c r="N49" s="564"/>
      <c r="O49" s="564"/>
      <c r="P49" s="564"/>
      <c r="Q49" s="564"/>
      <c r="R49" s="564"/>
      <c r="S49" s="564"/>
      <c r="T49" s="564"/>
      <c r="U49" s="564"/>
      <c r="V49" s="169" t="s">
        <v>79</v>
      </c>
      <c r="W49" s="174"/>
      <c r="X49" s="174"/>
      <c r="Y49" s="174"/>
      <c r="Z49" s="174"/>
      <c r="AA49" s="174"/>
      <c r="AB49" s="174"/>
    </row>
    <row r="50" spans="1:28" s="73" customFormat="1" ht="76.5" customHeight="1">
      <c r="A50" s="123"/>
      <c r="B50" s="577">
        <v>21</v>
      </c>
      <c r="C50" s="561" t="str">
        <f>担当者!$F$5</f>
        <v>○○高等学校</v>
      </c>
      <c r="D50" s="567"/>
      <c r="E50" s="571"/>
      <c r="F50" s="567"/>
      <c r="G50" s="571"/>
      <c r="H50" s="567"/>
      <c r="I50" s="567"/>
      <c r="J50" s="567"/>
      <c r="K50" s="567"/>
      <c r="L50" s="567"/>
      <c r="M50" s="567"/>
      <c r="N50" s="563"/>
      <c r="O50" s="563"/>
      <c r="P50" s="563"/>
      <c r="Q50" s="563"/>
      <c r="R50" s="563"/>
      <c r="S50" s="563"/>
      <c r="T50" s="563"/>
      <c r="U50" s="563"/>
      <c r="V50" s="163" t="s">
        <v>78</v>
      </c>
      <c r="W50" s="173"/>
      <c r="X50" s="173"/>
      <c r="Y50" s="173"/>
      <c r="Z50" s="173"/>
      <c r="AA50" s="173"/>
      <c r="AB50" s="173"/>
    </row>
    <row r="51" spans="1:28" s="73" customFormat="1" ht="76.5" customHeight="1">
      <c r="A51" s="123"/>
      <c r="B51" s="578"/>
      <c r="C51" s="562"/>
      <c r="D51" s="568"/>
      <c r="E51" s="572"/>
      <c r="F51" s="568"/>
      <c r="G51" s="572"/>
      <c r="H51" s="568"/>
      <c r="I51" s="568"/>
      <c r="J51" s="568"/>
      <c r="K51" s="568"/>
      <c r="L51" s="568"/>
      <c r="M51" s="568"/>
      <c r="N51" s="564"/>
      <c r="O51" s="564"/>
      <c r="P51" s="564"/>
      <c r="Q51" s="564"/>
      <c r="R51" s="564"/>
      <c r="S51" s="564"/>
      <c r="T51" s="564"/>
      <c r="U51" s="564"/>
      <c r="V51" s="169" t="s">
        <v>79</v>
      </c>
      <c r="W51" s="174"/>
      <c r="X51" s="174"/>
      <c r="Y51" s="174"/>
      <c r="Z51" s="174"/>
      <c r="AA51" s="174"/>
      <c r="AB51" s="174"/>
    </row>
    <row r="52" spans="1:28" s="73" customFormat="1" ht="76.5" customHeight="1">
      <c r="A52" s="123"/>
      <c r="B52" s="577">
        <v>22</v>
      </c>
      <c r="C52" s="561" t="str">
        <f>担当者!$F$5</f>
        <v>○○高等学校</v>
      </c>
      <c r="D52" s="567"/>
      <c r="E52" s="571"/>
      <c r="F52" s="567"/>
      <c r="G52" s="571"/>
      <c r="H52" s="567"/>
      <c r="I52" s="567"/>
      <c r="J52" s="567"/>
      <c r="K52" s="567"/>
      <c r="L52" s="567"/>
      <c r="M52" s="567"/>
      <c r="N52" s="563"/>
      <c r="O52" s="563"/>
      <c r="P52" s="563"/>
      <c r="Q52" s="563"/>
      <c r="R52" s="563"/>
      <c r="S52" s="563"/>
      <c r="T52" s="563"/>
      <c r="U52" s="563"/>
      <c r="V52" s="163" t="s">
        <v>78</v>
      </c>
      <c r="W52" s="173"/>
      <c r="X52" s="173"/>
      <c r="Y52" s="173"/>
      <c r="Z52" s="173"/>
      <c r="AA52" s="173"/>
      <c r="AB52" s="173"/>
    </row>
    <row r="53" spans="1:28" s="73" customFormat="1" ht="76.5" customHeight="1">
      <c r="A53" s="123"/>
      <c r="B53" s="578"/>
      <c r="C53" s="562"/>
      <c r="D53" s="568"/>
      <c r="E53" s="572"/>
      <c r="F53" s="568"/>
      <c r="G53" s="572"/>
      <c r="H53" s="568"/>
      <c r="I53" s="568"/>
      <c r="J53" s="568"/>
      <c r="K53" s="568"/>
      <c r="L53" s="568"/>
      <c r="M53" s="568"/>
      <c r="N53" s="564"/>
      <c r="O53" s="564"/>
      <c r="P53" s="564"/>
      <c r="Q53" s="564"/>
      <c r="R53" s="564"/>
      <c r="S53" s="564"/>
      <c r="T53" s="564"/>
      <c r="U53" s="564"/>
      <c r="V53" s="169" t="s">
        <v>79</v>
      </c>
      <c r="W53" s="174"/>
      <c r="X53" s="174"/>
      <c r="Y53" s="174"/>
      <c r="Z53" s="174"/>
      <c r="AA53" s="174"/>
      <c r="AB53" s="174"/>
    </row>
    <row r="54" spans="1:28" s="73" customFormat="1" ht="76.5" customHeight="1">
      <c r="A54" s="123"/>
      <c r="B54" s="577">
        <v>23</v>
      </c>
      <c r="C54" s="561" t="str">
        <f>担当者!$F$5</f>
        <v>○○高等学校</v>
      </c>
      <c r="D54" s="567"/>
      <c r="E54" s="571"/>
      <c r="F54" s="567"/>
      <c r="G54" s="571"/>
      <c r="H54" s="567"/>
      <c r="I54" s="567"/>
      <c r="J54" s="567"/>
      <c r="K54" s="567"/>
      <c r="L54" s="567"/>
      <c r="M54" s="567"/>
      <c r="N54" s="563"/>
      <c r="O54" s="563"/>
      <c r="P54" s="563"/>
      <c r="Q54" s="563"/>
      <c r="R54" s="563"/>
      <c r="S54" s="563"/>
      <c r="T54" s="563"/>
      <c r="U54" s="563"/>
      <c r="V54" s="163" t="s">
        <v>78</v>
      </c>
      <c r="W54" s="173"/>
      <c r="X54" s="173"/>
      <c r="Y54" s="173"/>
      <c r="Z54" s="173"/>
      <c r="AA54" s="173"/>
      <c r="AB54" s="173"/>
    </row>
    <row r="55" spans="1:28" s="73" customFormat="1" ht="76.5" customHeight="1">
      <c r="A55" s="123"/>
      <c r="B55" s="578"/>
      <c r="C55" s="562"/>
      <c r="D55" s="568"/>
      <c r="E55" s="572"/>
      <c r="F55" s="568"/>
      <c r="G55" s="572"/>
      <c r="H55" s="568"/>
      <c r="I55" s="568"/>
      <c r="J55" s="568"/>
      <c r="K55" s="568"/>
      <c r="L55" s="568"/>
      <c r="M55" s="568"/>
      <c r="N55" s="564"/>
      <c r="O55" s="564"/>
      <c r="P55" s="564"/>
      <c r="Q55" s="564"/>
      <c r="R55" s="564"/>
      <c r="S55" s="564"/>
      <c r="T55" s="564"/>
      <c r="U55" s="564"/>
      <c r="V55" s="169" t="s">
        <v>79</v>
      </c>
      <c r="W55" s="174"/>
      <c r="X55" s="174"/>
      <c r="Y55" s="174"/>
      <c r="Z55" s="174"/>
      <c r="AA55" s="174"/>
      <c r="AB55" s="174"/>
    </row>
    <row r="56" spans="1:28" s="73" customFormat="1" ht="76.5" customHeight="1">
      <c r="A56" s="123"/>
      <c r="B56" s="577">
        <v>24</v>
      </c>
      <c r="C56" s="561" t="str">
        <f>担当者!$F$5</f>
        <v>○○高等学校</v>
      </c>
      <c r="D56" s="567"/>
      <c r="E56" s="571"/>
      <c r="F56" s="567"/>
      <c r="G56" s="571"/>
      <c r="H56" s="567"/>
      <c r="I56" s="567"/>
      <c r="J56" s="567"/>
      <c r="K56" s="567"/>
      <c r="L56" s="567"/>
      <c r="M56" s="567"/>
      <c r="N56" s="563"/>
      <c r="O56" s="563"/>
      <c r="P56" s="563"/>
      <c r="Q56" s="563"/>
      <c r="R56" s="563"/>
      <c r="S56" s="563"/>
      <c r="T56" s="563"/>
      <c r="U56" s="563"/>
      <c r="V56" s="163" t="s">
        <v>78</v>
      </c>
      <c r="W56" s="173"/>
      <c r="X56" s="173"/>
      <c r="Y56" s="173"/>
      <c r="Z56" s="173"/>
      <c r="AA56" s="173"/>
      <c r="AB56" s="173"/>
    </row>
    <row r="57" spans="1:28" s="73" customFormat="1" ht="76.5" customHeight="1">
      <c r="A57" s="123"/>
      <c r="B57" s="578"/>
      <c r="C57" s="562"/>
      <c r="D57" s="568"/>
      <c r="E57" s="572"/>
      <c r="F57" s="568"/>
      <c r="G57" s="572"/>
      <c r="H57" s="568"/>
      <c r="I57" s="568"/>
      <c r="J57" s="568"/>
      <c r="K57" s="568"/>
      <c r="L57" s="568"/>
      <c r="M57" s="568"/>
      <c r="N57" s="564"/>
      <c r="O57" s="564"/>
      <c r="P57" s="564"/>
      <c r="Q57" s="564"/>
      <c r="R57" s="564"/>
      <c r="S57" s="564"/>
      <c r="T57" s="564"/>
      <c r="U57" s="564"/>
      <c r="V57" s="169" t="s">
        <v>79</v>
      </c>
      <c r="W57" s="174"/>
      <c r="X57" s="174"/>
      <c r="Y57" s="174"/>
      <c r="Z57" s="174"/>
      <c r="AA57" s="174"/>
      <c r="AB57" s="174"/>
    </row>
    <row r="58" spans="1:28" s="73" customFormat="1" ht="76.5" customHeight="1">
      <c r="A58" s="123"/>
      <c r="B58" s="577">
        <v>25</v>
      </c>
      <c r="C58" s="561" t="str">
        <f>担当者!$F$5</f>
        <v>○○高等学校</v>
      </c>
      <c r="D58" s="567"/>
      <c r="E58" s="571"/>
      <c r="F58" s="567"/>
      <c r="G58" s="571"/>
      <c r="H58" s="567"/>
      <c r="I58" s="567"/>
      <c r="J58" s="567"/>
      <c r="K58" s="567"/>
      <c r="L58" s="567"/>
      <c r="M58" s="567"/>
      <c r="N58" s="563"/>
      <c r="O58" s="563"/>
      <c r="P58" s="563"/>
      <c r="Q58" s="563"/>
      <c r="R58" s="563"/>
      <c r="S58" s="563"/>
      <c r="T58" s="563"/>
      <c r="U58" s="563"/>
      <c r="V58" s="163" t="s">
        <v>78</v>
      </c>
      <c r="W58" s="173"/>
      <c r="X58" s="173"/>
      <c r="Y58" s="173"/>
      <c r="Z58" s="173"/>
      <c r="AA58" s="173"/>
      <c r="AB58" s="173"/>
    </row>
    <row r="59" spans="1:28" s="73" customFormat="1" ht="76.5" customHeight="1">
      <c r="A59" s="123"/>
      <c r="B59" s="578"/>
      <c r="C59" s="562"/>
      <c r="D59" s="568"/>
      <c r="E59" s="572"/>
      <c r="F59" s="568"/>
      <c r="G59" s="572"/>
      <c r="H59" s="568"/>
      <c r="I59" s="568"/>
      <c r="J59" s="568"/>
      <c r="K59" s="568"/>
      <c r="L59" s="568"/>
      <c r="M59" s="568"/>
      <c r="N59" s="564"/>
      <c r="O59" s="564"/>
      <c r="P59" s="564"/>
      <c r="Q59" s="564"/>
      <c r="R59" s="564"/>
      <c r="S59" s="564"/>
      <c r="T59" s="564"/>
      <c r="U59" s="564"/>
      <c r="V59" s="169" t="s">
        <v>79</v>
      </c>
      <c r="W59" s="174"/>
      <c r="X59" s="174"/>
      <c r="Y59" s="174"/>
      <c r="Z59" s="174"/>
      <c r="AA59" s="174"/>
      <c r="AB59" s="174"/>
    </row>
    <row r="60" spans="1:28" s="73" customFormat="1" ht="76.5" customHeight="1">
      <c r="A60" s="123"/>
      <c r="B60" s="577">
        <v>26</v>
      </c>
      <c r="C60" s="561" t="str">
        <f>担当者!$F$5</f>
        <v>○○高等学校</v>
      </c>
      <c r="D60" s="567"/>
      <c r="E60" s="571"/>
      <c r="F60" s="567"/>
      <c r="G60" s="571"/>
      <c r="H60" s="567"/>
      <c r="I60" s="567"/>
      <c r="J60" s="567"/>
      <c r="K60" s="567"/>
      <c r="L60" s="567"/>
      <c r="M60" s="567"/>
      <c r="N60" s="563"/>
      <c r="O60" s="563"/>
      <c r="P60" s="563"/>
      <c r="Q60" s="563"/>
      <c r="R60" s="563"/>
      <c r="S60" s="563"/>
      <c r="T60" s="563"/>
      <c r="U60" s="563"/>
      <c r="V60" s="163" t="s">
        <v>78</v>
      </c>
      <c r="W60" s="173"/>
      <c r="X60" s="173"/>
      <c r="Y60" s="173"/>
      <c r="Z60" s="173"/>
      <c r="AA60" s="173"/>
      <c r="AB60" s="173"/>
    </row>
    <row r="61" spans="1:28" s="73" customFormat="1" ht="76.5" customHeight="1">
      <c r="A61" s="123"/>
      <c r="B61" s="578"/>
      <c r="C61" s="562"/>
      <c r="D61" s="568"/>
      <c r="E61" s="572"/>
      <c r="F61" s="568"/>
      <c r="G61" s="572"/>
      <c r="H61" s="568"/>
      <c r="I61" s="568"/>
      <c r="J61" s="568"/>
      <c r="K61" s="568"/>
      <c r="L61" s="568"/>
      <c r="M61" s="568"/>
      <c r="N61" s="564"/>
      <c r="O61" s="564"/>
      <c r="P61" s="564"/>
      <c r="Q61" s="564"/>
      <c r="R61" s="564"/>
      <c r="S61" s="564"/>
      <c r="T61" s="564"/>
      <c r="U61" s="564"/>
      <c r="V61" s="169" t="s">
        <v>79</v>
      </c>
      <c r="W61" s="174"/>
      <c r="X61" s="174"/>
      <c r="Y61" s="174"/>
      <c r="Z61" s="174"/>
      <c r="AA61" s="174"/>
      <c r="AB61" s="174"/>
    </row>
    <row r="62" spans="1:28" s="73" customFormat="1" ht="76.5" customHeight="1">
      <c r="A62" s="123"/>
      <c r="B62" s="577">
        <v>27</v>
      </c>
      <c r="C62" s="561" t="str">
        <f>担当者!$F$5</f>
        <v>○○高等学校</v>
      </c>
      <c r="D62" s="567"/>
      <c r="E62" s="571"/>
      <c r="F62" s="567"/>
      <c r="G62" s="571"/>
      <c r="H62" s="567"/>
      <c r="I62" s="567"/>
      <c r="J62" s="567"/>
      <c r="K62" s="567"/>
      <c r="L62" s="567"/>
      <c r="M62" s="567"/>
      <c r="N62" s="563"/>
      <c r="O62" s="563"/>
      <c r="P62" s="563"/>
      <c r="Q62" s="563"/>
      <c r="R62" s="563"/>
      <c r="S62" s="563"/>
      <c r="T62" s="563"/>
      <c r="U62" s="563"/>
      <c r="V62" s="163" t="s">
        <v>78</v>
      </c>
      <c r="W62" s="173"/>
      <c r="X62" s="173"/>
      <c r="Y62" s="173"/>
      <c r="Z62" s="173"/>
      <c r="AA62" s="173"/>
      <c r="AB62" s="173"/>
    </row>
    <row r="63" spans="1:28" s="73" customFormat="1" ht="76.5" customHeight="1">
      <c r="A63" s="123"/>
      <c r="B63" s="578"/>
      <c r="C63" s="562"/>
      <c r="D63" s="568"/>
      <c r="E63" s="572"/>
      <c r="F63" s="568"/>
      <c r="G63" s="572"/>
      <c r="H63" s="568"/>
      <c r="I63" s="568"/>
      <c r="J63" s="568"/>
      <c r="K63" s="568"/>
      <c r="L63" s="568"/>
      <c r="M63" s="568"/>
      <c r="N63" s="564"/>
      <c r="O63" s="564"/>
      <c r="P63" s="564"/>
      <c r="Q63" s="564"/>
      <c r="R63" s="564"/>
      <c r="S63" s="564"/>
      <c r="T63" s="564"/>
      <c r="U63" s="564"/>
      <c r="V63" s="169" t="s">
        <v>79</v>
      </c>
      <c r="W63" s="174"/>
      <c r="X63" s="174"/>
      <c r="Y63" s="174"/>
      <c r="Z63" s="174"/>
      <c r="AA63" s="174"/>
      <c r="AB63" s="174"/>
    </row>
    <row r="64" spans="1:28" s="73" customFormat="1" ht="76.5" customHeight="1">
      <c r="A64" s="123"/>
      <c r="B64" s="577">
        <v>28</v>
      </c>
      <c r="C64" s="561" t="str">
        <f>担当者!$F$5</f>
        <v>○○高等学校</v>
      </c>
      <c r="D64" s="567"/>
      <c r="E64" s="571"/>
      <c r="F64" s="567"/>
      <c r="G64" s="571"/>
      <c r="H64" s="567"/>
      <c r="I64" s="567"/>
      <c r="J64" s="567"/>
      <c r="K64" s="567"/>
      <c r="L64" s="567"/>
      <c r="M64" s="567"/>
      <c r="N64" s="563"/>
      <c r="O64" s="563"/>
      <c r="P64" s="563"/>
      <c r="Q64" s="563"/>
      <c r="R64" s="563"/>
      <c r="S64" s="563"/>
      <c r="T64" s="563"/>
      <c r="U64" s="563"/>
      <c r="V64" s="163" t="s">
        <v>78</v>
      </c>
      <c r="W64" s="173"/>
      <c r="X64" s="173"/>
      <c r="Y64" s="173"/>
      <c r="Z64" s="173"/>
      <c r="AA64" s="173"/>
      <c r="AB64" s="173"/>
    </row>
    <row r="65" spans="1:28" s="73" customFormat="1" ht="76.5" customHeight="1">
      <c r="A65" s="123"/>
      <c r="B65" s="578"/>
      <c r="C65" s="562"/>
      <c r="D65" s="568"/>
      <c r="E65" s="572"/>
      <c r="F65" s="568"/>
      <c r="G65" s="572"/>
      <c r="H65" s="568"/>
      <c r="I65" s="568"/>
      <c r="J65" s="568"/>
      <c r="K65" s="568"/>
      <c r="L65" s="568"/>
      <c r="M65" s="568"/>
      <c r="N65" s="564"/>
      <c r="O65" s="564"/>
      <c r="P65" s="564"/>
      <c r="Q65" s="564"/>
      <c r="R65" s="564"/>
      <c r="S65" s="564"/>
      <c r="T65" s="564"/>
      <c r="U65" s="564"/>
      <c r="V65" s="169" t="s">
        <v>79</v>
      </c>
      <c r="W65" s="174"/>
      <c r="X65" s="174"/>
      <c r="Y65" s="174"/>
      <c r="Z65" s="174"/>
      <c r="AA65" s="174"/>
      <c r="AB65" s="174"/>
    </row>
    <row r="66" spans="1:28" s="73" customFormat="1" ht="76.5" customHeight="1">
      <c r="A66" s="123"/>
      <c r="B66" s="577">
        <v>29</v>
      </c>
      <c r="C66" s="561" t="str">
        <f>担当者!$F$5</f>
        <v>○○高等学校</v>
      </c>
      <c r="D66" s="567"/>
      <c r="E66" s="571"/>
      <c r="F66" s="567"/>
      <c r="G66" s="571"/>
      <c r="H66" s="567"/>
      <c r="I66" s="567"/>
      <c r="J66" s="567"/>
      <c r="K66" s="567"/>
      <c r="L66" s="567"/>
      <c r="M66" s="567"/>
      <c r="N66" s="563"/>
      <c r="O66" s="563"/>
      <c r="P66" s="563"/>
      <c r="Q66" s="563"/>
      <c r="R66" s="563"/>
      <c r="S66" s="563"/>
      <c r="T66" s="563"/>
      <c r="U66" s="563"/>
      <c r="V66" s="163" t="s">
        <v>78</v>
      </c>
      <c r="W66" s="173"/>
      <c r="X66" s="173"/>
      <c r="Y66" s="173"/>
      <c r="Z66" s="173"/>
      <c r="AA66" s="173"/>
      <c r="AB66" s="173"/>
    </row>
    <row r="67" spans="1:28" s="73" customFormat="1" ht="76.5" customHeight="1">
      <c r="A67" s="123"/>
      <c r="B67" s="578"/>
      <c r="C67" s="562"/>
      <c r="D67" s="568"/>
      <c r="E67" s="572"/>
      <c r="F67" s="568"/>
      <c r="G67" s="572"/>
      <c r="H67" s="568"/>
      <c r="I67" s="568"/>
      <c r="J67" s="568"/>
      <c r="K67" s="568"/>
      <c r="L67" s="568"/>
      <c r="M67" s="568"/>
      <c r="N67" s="564"/>
      <c r="O67" s="564"/>
      <c r="P67" s="564"/>
      <c r="Q67" s="564"/>
      <c r="R67" s="564"/>
      <c r="S67" s="564"/>
      <c r="T67" s="564"/>
      <c r="U67" s="564"/>
      <c r="V67" s="169" t="s">
        <v>79</v>
      </c>
      <c r="W67" s="174"/>
      <c r="X67" s="174"/>
      <c r="Y67" s="174"/>
      <c r="Z67" s="174"/>
      <c r="AA67" s="174"/>
      <c r="AB67" s="174"/>
    </row>
    <row r="68" spans="1:28" s="73" customFormat="1" ht="76.5" customHeight="1">
      <c r="A68" s="123"/>
      <c r="B68" s="577">
        <v>30</v>
      </c>
      <c r="C68" s="561" t="str">
        <f>担当者!$F$5</f>
        <v>○○高等学校</v>
      </c>
      <c r="D68" s="567"/>
      <c r="E68" s="571"/>
      <c r="F68" s="567"/>
      <c r="G68" s="571"/>
      <c r="H68" s="567"/>
      <c r="I68" s="567"/>
      <c r="J68" s="567"/>
      <c r="K68" s="567"/>
      <c r="L68" s="567"/>
      <c r="M68" s="567"/>
      <c r="N68" s="563"/>
      <c r="O68" s="563"/>
      <c r="P68" s="563"/>
      <c r="Q68" s="563"/>
      <c r="R68" s="563"/>
      <c r="S68" s="563"/>
      <c r="T68" s="563"/>
      <c r="U68" s="563"/>
      <c r="V68" s="163" t="s">
        <v>78</v>
      </c>
      <c r="W68" s="173"/>
      <c r="X68" s="173"/>
      <c r="Y68" s="173"/>
      <c r="Z68" s="173"/>
      <c r="AA68" s="173"/>
      <c r="AB68" s="173"/>
    </row>
    <row r="69" spans="1:28" s="73" customFormat="1" ht="76.5" customHeight="1">
      <c r="A69" s="123"/>
      <c r="B69" s="578"/>
      <c r="C69" s="562"/>
      <c r="D69" s="568"/>
      <c r="E69" s="572"/>
      <c r="F69" s="568"/>
      <c r="G69" s="572"/>
      <c r="H69" s="568"/>
      <c r="I69" s="568"/>
      <c r="J69" s="568"/>
      <c r="K69" s="568"/>
      <c r="L69" s="568"/>
      <c r="M69" s="568"/>
      <c r="N69" s="564"/>
      <c r="O69" s="564"/>
      <c r="P69" s="564"/>
      <c r="Q69" s="564"/>
      <c r="R69" s="564"/>
      <c r="S69" s="564"/>
      <c r="T69" s="564"/>
      <c r="U69" s="564"/>
      <c r="V69" s="169" t="s">
        <v>79</v>
      </c>
      <c r="W69" s="174"/>
      <c r="X69" s="174"/>
      <c r="Y69" s="174"/>
      <c r="Z69" s="174"/>
      <c r="AA69" s="174"/>
      <c r="AB69" s="174"/>
    </row>
    <row r="70" spans="1:28" s="73" customFormat="1" ht="76.5" customHeight="1">
      <c r="A70" s="123"/>
      <c r="B70" s="577">
        <v>31</v>
      </c>
      <c r="C70" s="561" t="str">
        <f>担当者!$F$5</f>
        <v>○○高等学校</v>
      </c>
      <c r="D70" s="567"/>
      <c r="E70" s="571"/>
      <c r="F70" s="567"/>
      <c r="G70" s="571"/>
      <c r="H70" s="567"/>
      <c r="I70" s="567"/>
      <c r="J70" s="567"/>
      <c r="K70" s="567"/>
      <c r="L70" s="567"/>
      <c r="M70" s="567"/>
      <c r="N70" s="563"/>
      <c r="O70" s="563"/>
      <c r="P70" s="563"/>
      <c r="Q70" s="563"/>
      <c r="R70" s="563"/>
      <c r="S70" s="563"/>
      <c r="T70" s="563"/>
      <c r="U70" s="563"/>
      <c r="V70" s="163" t="s">
        <v>78</v>
      </c>
      <c r="W70" s="173"/>
      <c r="X70" s="173"/>
      <c r="Y70" s="173"/>
      <c r="Z70" s="173"/>
      <c r="AA70" s="173"/>
      <c r="AB70" s="173"/>
    </row>
    <row r="71" spans="1:28" s="73" customFormat="1" ht="76.5" customHeight="1">
      <c r="A71" s="123"/>
      <c r="B71" s="578"/>
      <c r="C71" s="562"/>
      <c r="D71" s="568"/>
      <c r="E71" s="572"/>
      <c r="F71" s="568"/>
      <c r="G71" s="572"/>
      <c r="H71" s="568"/>
      <c r="I71" s="568"/>
      <c r="J71" s="568"/>
      <c r="K71" s="568"/>
      <c r="L71" s="568"/>
      <c r="M71" s="568"/>
      <c r="N71" s="564"/>
      <c r="O71" s="564"/>
      <c r="P71" s="564"/>
      <c r="Q71" s="564"/>
      <c r="R71" s="564"/>
      <c r="S71" s="564"/>
      <c r="T71" s="564"/>
      <c r="U71" s="564"/>
      <c r="V71" s="169" t="s">
        <v>79</v>
      </c>
      <c r="W71" s="174"/>
      <c r="X71" s="174"/>
      <c r="Y71" s="174"/>
      <c r="Z71" s="174"/>
      <c r="AA71" s="174"/>
      <c r="AB71" s="174"/>
    </row>
    <row r="72" spans="1:28" s="73" customFormat="1" ht="76.5" customHeight="1">
      <c r="A72" s="123"/>
      <c r="B72" s="577">
        <v>32</v>
      </c>
      <c r="C72" s="561" t="str">
        <f>担当者!$F$5</f>
        <v>○○高等学校</v>
      </c>
      <c r="D72" s="567"/>
      <c r="E72" s="571"/>
      <c r="F72" s="567"/>
      <c r="G72" s="571"/>
      <c r="H72" s="567"/>
      <c r="I72" s="567"/>
      <c r="J72" s="567"/>
      <c r="K72" s="567"/>
      <c r="L72" s="567"/>
      <c r="M72" s="567"/>
      <c r="N72" s="563"/>
      <c r="O72" s="563"/>
      <c r="P72" s="563"/>
      <c r="Q72" s="563"/>
      <c r="R72" s="563"/>
      <c r="S72" s="563"/>
      <c r="T72" s="563"/>
      <c r="U72" s="563"/>
      <c r="V72" s="163" t="s">
        <v>78</v>
      </c>
      <c r="W72" s="173"/>
      <c r="X72" s="173"/>
      <c r="Y72" s="173"/>
      <c r="Z72" s="173"/>
      <c r="AA72" s="173"/>
      <c r="AB72" s="173"/>
    </row>
    <row r="73" spans="1:28" s="73" customFormat="1" ht="76.5" customHeight="1">
      <c r="A73" s="123"/>
      <c r="B73" s="578"/>
      <c r="C73" s="562"/>
      <c r="D73" s="568"/>
      <c r="E73" s="572"/>
      <c r="F73" s="568"/>
      <c r="G73" s="572"/>
      <c r="H73" s="568"/>
      <c r="I73" s="568"/>
      <c r="J73" s="568"/>
      <c r="K73" s="568"/>
      <c r="L73" s="568"/>
      <c r="M73" s="568"/>
      <c r="N73" s="564"/>
      <c r="O73" s="564"/>
      <c r="P73" s="564"/>
      <c r="Q73" s="564"/>
      <c r="R73" s="564"/>
      <c r="S73" s="564"/>
      <c r="T73" s="564"/>
      <c r="U73" s="564"/>
      <c r="V73" s="169" t="s">
        <v>79</v>
      </c>
      <c r="W73" s="174"/>
      <c r="X73" s="174"/>
      <c r="Y73" s="174"/>
      <c r="Z73" s="174"/>
      <c r="AA73" s="174"/>
      <c r="AB73" s="174"/>
    </row>
    <row r="74" spans="1:28" s="73" customFormat="1" ht="76.5" customHeight="1">
      <c r="A74" s="123"/>
      <c r="B74" s="577">
        <v>33</v>
      </c>
      <c r="C74" s="561" t="str">
        <f>担当者!$F$5</f>
        <v>○○高等学校</v>
      </c>
      <c r="D74" s="567"/>
      <c r="E74" s="571"/>
      <c r="F74" s="567"/>
      <c r="G74" s="571"/>
      <c r="H74" s="567"/>
      <c r="I74" s="567"/>
      <c r="J74" s="567"/>
      <c r="K74" s="567"/>
      <c r="L74" s="567"/>
      <c r="M74" s="567"/>
      <c r="N74" s="563"/>
      <c r="O74" s="563"/>
      <c r="P74" s="563"/>
      <c r="Q74" s="563"/>
      <c r="R74" s="563"/>
      <c r="S74" s="563"/>
      <c r="T74" s="563"/>
      <c r="U74" s="563"/>
      <c r="V74" s="163" t="s">
        <v>78</v>
      </c>
      <c r="W74" s="173"/>
      <c r="X74" s="173"/>
      <c r="Y74" s="173"/>
      <c r="Z74" s="173"/>
      <c r="AA74" s="173"/>
      <c r="AB74" s="173"/>
    </row>
    <row r="75" spans="1:28" s="73" customFormat="1" ht="76.5" customHeight="1">
      <c r="A75" s="123"/>
      <c r="B75" s="578"/>
      <c r="C75" s="562"/>
      <c r="D75" s="568"/>
      <c r="E75" s="572"/>
      <c r="F75" s="568"/>
      <c r="G75" s="572"/>
      <c r="H75" s="568"/>
      <c r="I75" s="568"/>
      <c r="J75" s="568"/>
      <c r="K75" s="568"/>
      <c r="L75" s="568"/>
      <c r="M75" s="568"/>
      <c r="N75" s="564"/>
      <c r="O75" s="564"/>
      <c r="P75" s="564"/>
      <c r="Q75" s="564"/>
      <c r="R75" s="564"/>
      <c r="S75" s="564"/>
      <c r="T75" s="564"/>
      <c r="U75" s="564"/>
      <c r="V75" s="169" t="s">
        <v>79</v>
      </c>
      <c r="W75" s="174"/>
      <c r="X75" s="174"/>
      <c r="Y75" s="174"/>
      <c r="Z75" s="174"/>
      <c r="AA75" s="174"/>
      <c r="AB75" s="174"/>
    </row>
    <row r="76" spans="1:28" s="73" customFormat="1" ht="76.5" customHeight="1">
      <c r="A76" s="123"/>
      <c r="B76" s="577">
        <v>34</v>
      </c>
      <c r="C76" s="561" t="str">
        <f>担当者!$F$5</f>
        <v>○○高等学校</v>
      </c>
      <c r="D76" s="567"/>
      <c r="E76" s="571"/>
      <c r="F76" s="567"/>
      <c r="G76" s="571"/>
      <c r="H76" s="567"/>
      <c r="I76" s="567"/>
      <c r="J76" s="567"/>
      <c r="K76" s="567"/>
      <c r="L76" s="567"/>
      <c r="M76" s="567"/>
      <c r="N76" s="563"/>
      <c r="O76" s="563"/>
      <c r="P76" s="563"/>
      <c r="Q76" s="563"/>
      <c r="R76" s="563"/>
      <c r="S76" s="563"/>
      <c r="T76" s="563"/>
      <c r="U76" s="563"/>
      <c r="V76" s="163" t="s">
        <v>78</v>
      </c>
      <c r="W76" s="173"/>
      <c r="X76" s="173"/>
      <c r="Y76" s="173"/>
      <c r="Z76" s="173"/>
      <c r="AA76" s="173"/>
      <c r="AB76" s="173"/>
    </row>
    <row r="77" spans="1:28" s="73" customFormat="1" ht="76.5" customHeight="1">
      <c r="A77" s="123"/>
      <c r="B77" s="578"/>
      <c r="C77" s="562"/>
      <c r="D77" s="568"/>
      <c r="E77" s="572"/>
      <c r="F77" s="568"/>
      <c r="G77" s="572"/>
      <c r="H77" s="568"/>
      <c r="I77" s="568"/>
      <c r="J77" s="568"/>
      <c r="K77" s="568"/>
      <c r="L77" s="568"/>
      <c r="M77" s="568"/>
      <c r="N77" s="564"/>
      <c r="O77" s="564"/>
      <c r="P77" s="564"/>
      <c r="Q77" s="564"/>
      <c r="R77" s="564"/>
      <c r="S77" s="564"/>
      <c r="T77" s="564"/>
      <c r="U77" s="564"/>
      <c r="V77" s="169" t="s">
        <v>79</v>
      </c>
      <c r="W77" s="174"/>
      <c r="X77" s="174"/>
      <c r="Y77" s="174"/>
      <c r="Z77" s="174"/>
      <c r="AA77" s="174"/>
      <c r="AB77" s="174"/>
    </row>
    <row r="78" spans="1:28" s="73" customFormat="1" ht="76.5" customHeight="1">
      <c r="A78" s="123"/>
      <c r="B78" s="577">
        <v>35</v>
      </c>
      <c r="C78" s="561" t="str">
        <f>担当者!$F$5</f>
        <v>○○高等学校</v>
      </c>
      <c r="D78" s="567"/>
      <c r="E78" s="571"/>
      <c r="F78" s="567"/>
      <c r="G78" s="571"/>
      <c r="H78" s="567"/>
      <c r="I78" s="567"/>
      <c r="J78" s="567"/>
      <c r="K78" s="567"/>
      <c r="L78" s="567"/>
      <c r="M78" s="567"/>
      <c r="N78" s="563"/>
      <c r="O78" s="563"/>
      <c r="P78" s="563"/>
      <c r="Q78" s="563"/>
      <c r="R78" s="563"/>
      <c r="S78" s="563"/>
      <c r="T78" s="563"/>
      <c r="U78" s="563"/>
      <c r="V78" s="163" t="s">
        <v>78</v>
      </c>
      <c r="W78" s="173"/>
      <c r="X78" s="173"/>
      <c r="Y78" s="173"/>
      <c r="Z78" s="173"/>
      <c r="AA78" s="173"/>
      <c r="AB78" s="173"/>
    </row>
    <row r="79" spans="1:28" s="73" customFormat="1" ht="76.5" customHeight="1">
      <c r="A79" s="123"/>
      <c r="B79" s="578"/>
      <c r="C79" s="562"/>
      <c r="D79" s="568"/>
      <c r="E79" s="572"/>
      <c r="F79" s="568"/>
      <c r="G79" s="572"/>
      <c r="H79" s="568"/>
      <c r="I79" s="568"/>
      <c r="J79" s="568"/>
      <c r="K79" s="568"/>
      <c r="L79" s="568"/>
      <c r="M79" s="568"/>
      <c r="N79" s="564"/>
      <c r="O79" s="564"/>
      <c r="P79" s="564"/>
      <c r="Q79" s="564"/>
      <c r="R79" s="564"/>
      <c r="S79" s="564"/>
      <c r="T79" s="564"/>
      <c r="U79" s="564"/>
      <c r="V79" s="169" t="s">
        <v>79</v>
      </c>
      <c r="W79" s="174"/>
      <c r="X79" s="174"/>
      <c r="Y79" s="174"/>
      <c r="Z79" s="174"/>
      <c r="AA79" s="174"/>
      <c r="AB79" s="174"/>
    </row>
    <row r="80" spans="1:28" s="73" customFormat="1" ht="76.5" customHeight="1">
      <c r="A80" s="123"/>
      <c r="B80" s="577">
        <v>36</v>
      </c>
      <c r="C80" s="561" t="str">
        <f>担当者!$F$5</f>
        <v>○○高等学校</v>
      </c>
      <c r="D80" s="567"/>
      <c r="E80" s="571"/>
      <c r="F80" s="567"/>
      <c r="G80" s="571"/>
      <c r="H80" s="567"/>
      <c r="I80" s="567"/>
      <c r="J80" s="567"/>
      <c r="K80" s="567"/>
      <c r="L80" s="567"/>
      <c r="M80" s="567"/>
      <c r="N80" s="563"/>
      <c r="O80" s="563"/>
      <c r="P80" s="563"/>
      <c r="Q80" s="563"/>
      <c r="R80" s="563"/>
      <c r="S80" s="563"/>
      <c r="T80" s="563"/>
      <c r="U80" s="563"/>
      <c r="V80" s="163" t="s">
        <v>78</v>
      </c>
      <c r="W80" s="173"/>
      <c r="X80" s="173"/>
      <c r="Y80" s="173"/>
      <c r="Z80" s="173"/>
      <c r="AA80" s="173"/>
      <c r="AB80" s="173"/>
    </row>
    <row r="81" spans="1:28" s="73" customFormat="1" ht="76.5" customHeight="1">
      <c r="A81" s="123"/>
      <c r="B81" s="578"/>
      <c r="C81" s="562"/>
      <c r="D81" s="568"/>
      <c r="E81" s="572"/>
      <c r="F81" s="568"/>
      <c r="G81" s="572"/>
      <c r="H81" s="568"/>
      <c r="I81" s="568"/>
      <c r="J81" s="568"/>
      <c r="K81" s="568"/>
      <c r="L81" s="568"/>
      <c r="M81" s="568"/>
      <c r="N81" s="564"/>
      <c r="O81" s="564"/>
      <c r="P81" s="564"/>
      <c r="Q81" s="564"/>
      <c r="R81" s="564"/>
      <c r="S81" s="564"/>
      <c r="T81" s="564"/>
      <c r="U81" s="564"/>
      <c r="V81" s="169" t="s">
        <v>79</v>
      </c>
      <c r="W81" s="174"/>
      <c r="X81" s="174"/>
      <c r="Y81" s="174"/>
      <c r="Z81" s="174"/>
      <c r="AA81" s="174"/>
      <c r="AB81" s="174"/>
    </row>
    <row r="82" spans="1:28" s="73" customFormat="1" ht="76.5" customHeight="1">
      <c r="A82" s="123"/>
      <c r="B82" s="577">
        <v>37</v>
      </c>
      <c r="C82" s="561" t="str">
        <f>担当者!$F$5</f>
        <v>○○高等学校</v>
      </c>
      <c r="D82" s="567"/>
      <c r="E82" s="571"/>
      <c r="F82" s="567"/>
      <c r="G82" s="571"/>
      <c r="H82" s="567"/>
      <c r="I82" s="567"/>
      <c r="J82" s="567"/>
      <c r="K82" s="567"/>
      <c r="L82" s="567"/>
      <c r="M82" s="567"/>
      <c r="N82" s="563"/>
      <c r="O82" s="563"/>
      <c r="P82" s="563"/>
      <c r="Q82" s="563"/>
      <c r="R82" s="563"/>
      <c r="S82" s="563"/>
      <c r="T82" s="563"/>
      <c r="U82" s="563"/>
      <c r="V82" s="163" t="s">
        <v>78</v>
      </c>
      <c r="W82" s="173"/>
      <c r="X82" s="173"/>
      <c r="Y82" s="173"/>
      <c r="Z82" s="173"/>
      <c r="AA82" s="173"/>
      <c r="AB82" s="173"/>
    </row>
    <row r="83" spans="1:28" s="73" customFormat="1" ht="76.5" customHeight="1">
      <c r="A83" s="123"/>
      <c r="B83" s="578"/>
      <c r="C83" s="562"/>
      <c r="D83" s="568"/>
      <c r="E83" s="572"/>
      <c r="F83" s="568"/>
      <c r="G83" s="572"/>
      <c r="H83" s="568"/>
      <c r="I83" s="568"/>
      <c r="J83" s="568"/>
      <c r="K83" s="568"/>
      <c r="L83" s="568"/>
      <c r="M83" s="568"/>
      <c r="N83" s="564"/>
      <c r="O83" s="564"/>
      <c r="P83" s="564"/>
      <c r="Q83" s="564"/>
      <c r="R83" s="564"/>
      <c r="S83" s="564"/>
      <c r="T83" s="564"/>
      <c r="U83" s="564"/>
      <c r="V83" s="169" t="s">
        <v>79</v>
      </c>
      <c r="W83" s="174"/>
      <c r="X83" s="174"/>
      <c r="Y83" s="174"/>
      <c r="Z83" s="174"/>
      <c r="AA83" s="174"/>
      <c r="AB83" s="174"/>
    </row>
    <row r="84" spans="1:28" s="73" customFormat="1" ht="76.5" customHeight="1">
      <c r="A84" s="123"/>
      <c r="B84" s="577">
        <v>38</v>
      </c>
      <c r="C84" s="561" t="str">
        <f>担当者!$F$5</f>
        <v>○○高等学校</v>
      </c>
      <c r="D84" s="567"/>
      <c r="E84" s="571"/>
      <c r="F84" s="567"/>
      <c r="G84" s="571"/>
      <c r="H84" s="567"/>
      <c r="I84" s="567"/>
      <c r="J84" s="567"/>
      <c r="K84" s="567"/>
      <c r="L84" s="567"/>
      <c r="M84" s="567"/>
      <c r="N84" s="563"/>
      <c r="O84" s="563"/>
      <c r="P84" s="563"/>
      <c r="Q84" s="563"/>
      <c r="R84" s="563"/>
      <c r="S84" s="563"/>
      <c r="T84" s="563"/>
      <c r="U84" s="563"/>
      <c r="V84" s="163" t="s">
        <v>78</v>
      </c>
      <c r="W84" s="173"/>
      <c r="X84" s="173"/>
      <c r="Y84" s="173"/>
      <c r="Z84" s="173"/>
      <c r="AA84" s="173"/>
      <c r="AB84" s="173"/>
    </row>
    <row r="85" spans="1:28" s="73" customFormat="1" ht="76.5" customHeight="1">
      <c r="A85" s="123"/>
      <c r="B85" s="578"/>
      <c r="C85" s="562"/>
      <c r="D85" s="568"/>
      <c r="E85" s="572"/>
      <c r="F85" s="568"/>
      <c r="G85" s="572"/>
      <c r="H85" s="568"/>
      <c r="I85" s="568"/>
      <c r="J85" s="568"/>
      <c r="K85" s="568"/>
      <c r="L85" s="568"/>
      <c r="M85" s="568"/>
      <c r="N85" s="564"/>
      <c r="O85" s="564"/>
      <c r="P85" s="564"/>
      <c r="Q85" s="564"/>
      <c r="R85" s="564"/>
      <c r="S85" s="564"/>
      <c r="T85" s="564"/>
      <c r="U85" s="564"/>
      <c r="V85" s="169" t="s">
        <v>79</v>
      </c>
      <c r="W85" s="174"/>
      <c r="X85" s="174"/>
      <c r="Y85" s="174"/>
      <c r="Z85" s="174"/>
      <c r="AA85" s="174"/>
      <c r="AB85" s="174"/>
    </row>
    <row r="86" spans="1:28" s="73" customFormat="1" ht="76.5" customHeight="1">
      <c r="A86" s="123"/>
      <c r="B86" s="577">
        <v>39</v>
      </c>
      <c r="C86" s="561" t="str">
        <f>担当者!$F$5</f>
        <v>○○高等学校</v>
      </c>
      <c r="D86" s="567"/>
      <c r="E86" s="571"/>
      <c r="F86" s="567"/>
      <c r="G86" s="571"/>
      <c r="H86" s="567"/>
      <c r="I86" s="567"/>
      <c r="J86" s="567"/>
      <c r="K86" s="567"/>
      <c r="L86" s="567"/>
      <c r="M86" s="567"/>
      <c r="N86" s="563"/>
      <c r="O86" s="563"/>
      <c r="P86" s="563"/>
      <c r="Q86" s="563"/>
      <c r="R86" s="563"/>
      <c r="S86" s="563"/>
      <c r="T86" s="563"/>
      <c r="U86" s="563"/>
      <c r="V86" s="163" t="s">
        <v>78</v>
      </c>
      <c r="W86" s="173"/>
      <c r="X86" s="173"/>
      <c r="Y86" s="173"/>
      <c r="Z86" s="173"/>
      <c r="AA86" s="173"/>
      <c r="AB86" s="173"/>
    </row>
    <row r="87" spans="1:28" s="73" customFormat="1" ht="76.5" customHeight="1">
      <c r="A87" s="123"/>
      <c r="B87" s="578"/>
      <c r="C87" s="562"/>
      <c r="D87" s="568"/>
      <c r="E87" s="572"/>
      <c r="F87" s="568"/>
      <c r="G87" s="572"/>
      <c r="H87" s="568"/>
      <c r="I87" s="568"/>
      <c r="J87" s="568"/>
      <c r="K87" s="568"/>
      <c r="L87" s="568"/>
      <c r="M87" s="568"/>
      <c r="N87" s="564"/>
      <c r="O87" s="564"/>
      <c r="P87" s="564"/>
      <c r="Q87" s="564"/>
      <c r="R87" s="564"/>
      <c r="S87" s="564"/>
      <c r="T87" s="564"/>
      <c r="U87" s="564"/>
      <c r="V87" s="169" t="s">
        <v>79</v>
      </c>
      <c r="W87" s="174"/>
      <c r="X87" s="174"/>
      <c r="Y87" s="174"/>
      <c r="Z87" s="174"/>
      <c r="AA87" s="174"/>
      <c r="AB87" s="174"/>
    </row>
    <row r="88" spans="1:28" s="73" customFormat="1" ht="76.5" customHeight="1">
      <c r="A88" s="123"/>
      <c r="B88" s="577">
        <v>40</v>
      </c>
      <c r="C88" s="561" t="str">
        <f>担当者!$F$5</f>
        <v>○○高等学校</v>
      </c>
      <c r="D88" s="567"/>
      <c r="E88" s="571"/>
      <c r="F88" s="567"/>
      <c r="G88" s="571"/>
      <c r="H88" s="567"/>
      <c r="I88" s="567"/>
      <c r="J88" s="567"/>
      <c r="K88" s="567"/>
      <c r="L88" s="567"/>
      <c r="M88" s="567"/>
      <c r="N88" s="563"/>
      <c r="O88" s="563"/>
      <c r="P88" s="563"/>
      <c r="Q88" s="563"/>
      <c r="R88" s="563"/>
      <c r="S88" s="563"/>
      <c r="T88" s="563"/>
      <c r="U88" s="563"/>
      <c r="V88" s="163" t="s">
        <v>78</v>
      </c>
      <c r="W88" s="173"/>
      <c r="X88" s="173"/>
      <c r="Y88" s="173"/>
      <c r="Z88" s="173"/>
      <c r="AA88" s="173"/>
      <c r="AB88" s="173"/>
    </row>
    <row r="89" spans="1:28" s="73" customFormat="1" ht="76.5" customHeight="1">
      <c r="A89" s="123"/>
      <c r="B89" s="578"/>
      <c r="C89" s="562"/>
      <c r="D89" s="568"/>
      <c r="E89" s="572"/>
      <c r="F89" s="568"/>
      <c r="G89" s="572"/>
      <c r="H89" s="568"/>
      <c r="I89" s="568"/>
      <c r="J89" s="568"/>
      <c r="K89" s="568"/>
      <c r="L89" s="568"/>
      <c r="M89" s="568"/>
      <c r="N89" s="564"/>
      <c r="O89" s="564"/>
      <c r="P89" s="564"/>
      <c r="Q89" s="564"/>
      <c r="R89" s="564"/>
      <c r="S89" s="564"/>
      <c r="T89" s="564"/>
      <c r="U89" s="564"/>
      <c r="V89" s="169" t="s">
        <v>79</v>
      </c>
      <c r="W89" s="174"/>
      <c r="X89" s="174"/>
      <c r="Y89" s="174"/>
      <c r="Z89" s="174"/>
      <c r="AA89" s="174"/>
      <c r="AB89" s="174"/>
    </row>
    <row r="90" spans="1:28" s="73" customFormat="1" ht="76.5" customHeight="1">
      <c r="A90" s="123"/>
      <c r="B90" s="577">
        <v>41</v>
      </c>
      <c r="C90" s="561" t="str">
        <f>担当者!$F$5</f>
        <v>○○高等学校</v>
      </c>
      <c r="D90" s="567"/>
      <c r="E90" s="571"/>
      <c r="F90" s="567"/>
      <c r="G90" s="571"/>
      <c r="H90" s="567"/>
      <c r="I90" s="567"/>
      <c r="J90" s="567"/>
      <c r="K90" s="567"/>
      <c r="L90" s="567"/>
      <c r="M90" s="567"/>
      <c r="N90" s="563"/>
      <c r="O90" s="563"/>
      <c r="P90" s="563"/>
      <c r="Q90" s="563"/>
      <c r="R90" s="563"/>
      <c r="S90" s="563"/>
      <c r="T90" s="563"/>
      <c r="U90" s="563"/>
      <c r="V90" s="163" t="s">
        <v>78</v>
      </c>
      <c r="W90" s="173"/>
      <c r="X90" s="173"/>
      <c r="Y90" s="173"/>
      <c r="Z90" s="173"/>
      <c r="AA90" s="173"/>
      <c r="AB90" s="173"/>
    </row>
    <row r="91" spans="1:28" s="73" customFormat="1" ht="76.5" customHeight="1">
      <c r="A91" s="123"/>
      <c r="B91" s="578"/>
      <c r="C91" s="562"/>
      <c r="D91" s="568"/>
      <c r="E91" s="572"/>
      <c r="F91" s="568"/>
      <c r="G91" s="572"/>
      <c r="H91" s="568"/>
      <c r="I91" s="568"/>
      <c r="J91" s="568"/>
      <c r="K91" s="568"/>
      <c r="L91" s="568"/>
      <c r="M91" s="568"/>
      <c r="N91" s="564"/>
      <c r="O91" s="564"/>
      <c r="P91" s="564"/>
      <c r="Q91" s="564"/>
      <c r="R91" s="564"/>
      <c r="S91" s="564"/>
      <c r="T91" s="564"/>
      <c r="U91" s="564"/>
      <c r="V91" s="169" t="s">
        <v>79</v>
      </c>
      <c r="W91" s="174"/>
      <c r="X91" s="174"/>
      <c r="Y91" s="174"/>
      <c r="Z91" s="174"/>
      <c r="AA91" s="174"/>
      <c r="AB91" s="174"/>
    </row>
    <row r="92" spans="1:28" s="73" customFormat="1" ht="76.5" customHeight="1">
      <c r="A92" s="123"/>
      <c r="B92" s="577">
        <v>42</v>
      </c>
      <c r="C92" s="561" t="str">
        <f>担当者!$F$5</f>
        <v>○○高等学校</v>
      </c>
      <c r="D92" s="567"/>
      <c r="E92" s="571"/>
      <c r="F92" s="567"/>
      <c r="G92" s="571"/>
      <c r="H92" s="567"/>
      <c r="I92" s="567"/>
      <c r="J92" s="567"/>
      <c r="K92" s="567"/>
      <c r="L92" s="567"/>
      <c r="M92" s="567"/>
      <c r="N92" s="563"/>
      <c r="O92" s="563"/>
      <c r="P92" s="563"/>
      <c r="Q92" s="563"/>
      <c r="R92" s="563"/>
      <c r="S92" s="563"/>
      <c r="T92" s="563"/>
      <c r="U92" s="563"/>
      <c r="V92" s="163" t="s">
        <v>78</v>
      </c>
      <c r="W92" s="173"/>
      <c r="X92" s="173"/>
      <c r="Y92" s="173"/>
      <c r="Z92" s="173"/>
      <c r="AA92" s="173"/>
      <c r="AB92" s="173"/>
    </row>
    <row r="93" spans="1:28" s="73" customFormat="1" ht="76.5" customHeight="1">
      <c r="A93" s="123"/>
      <c r="B93" s="578"/>
      <c r="C93" s="562"/>
      <c r="D93" s="568"/>
      <c r="E93" s="572"/>
      <c r="F93" s="568"/>
      <c r="G93" s="572"/>
      <c r="H93" s="568"/>
      <c r="I93" s="568"/>
      <c r="J93" s="568"/>
      <c r="K93" s="568"/>
      <c r="L93" s="568"/>
      <c r="M93" s="568"/>
      <c r="N93" s="564"/>
      <c r="O93" s="564"/>
      <c r="P93" s="564"/>
      <c r="Q93" s="564"/>
      <c r="R93" s="564"/>
      <c r="S93" s="564"/>
      <c r="T93" s="564"/>
      <c r="U93" s="564"/>
      <c r="V93" s="169" t="s">
        <v>79</v>
      </c>
      <c r="W93" s="174"/>
      <c r="X93" s="174"/>
      <c r="Y93" s="174"/>
      <c r="Z93" s="174"/>
      <c r="AA93" s="174"/>
      <c r="AB93" s="174"/>
    </row>
    <row r="94" spans="1:28" s="73" customFormat="1" ht="76.5" customHeight="1">
      <c r="A94" s="123"/>
      <c r="B94" s="577">
        <v>43</v>
      </c>
      <c r="C94" s="561" t="str">
        <f>担当者!$F$5</f>
        <v>○○高等学校</v>
      </c>
      <c r="D94" s="567"/>
      <c r="E94" s="571"/>
      <c r="F94" s="567"/>
      <c r="G94" s="571"/>
      <c r="H94" s="567"/>
      <c r="I94" s="567"/>
      <c r="J94" s="567"/>
      <c r="K94" s="567"/>
      <c r="L94" s="567"/>
      <c r="M94" s="567"/>
      <c r="N94" s="563"/>
      <c r="O94" s="563"/>
      <c r="P94" s="563"/>
      <c r="Q94" s="563"/>
      <c r="R94" s="563"/>
      <c r="S94" s="563"/>
      <c r="T94" s="563"/>
      <c r="U94" s="563"/>
      <c r="V94" s="163" t="s">
        <v>78</v>
      </c>
      <c r="W94" s="173"/>
      <c r="X94" s="173"/>
      <c r="Y94" s="173"/>
      <c r="Z94" s="173"/>
      <c r="AA94" s="173"/>
      <c r="AB94" s="173"/>
    </row>
    <row r="95" spans="1:28" s="73" customFormat="1" ht="76.5" customHeight="1">
      <c r="A95" s="123"/>
      <c r="B95" s="578"/>
      <c r="C95" s="562"/>
      <c r="D95" s="568"/>
      <c r="E95" s="572"/>
      <c r="F95" s="568"/>
      <c r="G95" s="572"/>
      <c r="H95" s="568"/>
      <c r="I95" s="568"/>
      <c r="J95" s="568"/>
      <c r="K95" s="568"/>
      <c r="L95" s="568"/>
      <c r="M95" s="568"/>
      <c r="N95" s="564"/>
      <c r="O95" s="564"/>
      <c r="P95" s="564"/>
      <c r="Q95" s="564"/>
      <c r="R95" s="564"/>
      <c r="S95" s="564"/>
      <c r="T95" s="564"/>
      <c r="U95" s="564"/>
      <c r="V95" s="169" t="s">
        <v>79</v>
      </c>
      <c r="W95" s="174"/>
      <c r="X95" s="174"/>
      <c r="Y95" s="174"/>
      <c r="Z95" s="174"/>
      <c r="AA95" s="174"/>
      <c r="AB95" s="174"/>
    </row>
    <row r="96" spans="1:28" s="73" customFormat="1" ht="76.5" customHeight="1">
      <c r="A96" s="123"/>
      <c r="B96" s="577">
        <v>44</v>
      </c>
      <c r="C96" s="561" t="str">
        <f>担当者!$F$5</f>
        <v>○○高等学校</v>
      </c>
      <c r="D96" s="567"/>
      <c r="E96" s="571"/>
      <c r="F96" s="567"/>
      <c r="G96" s="571"/>
      <c r="H96" s="567"/>
      <c r="I96" s="567"/>
      <c r="J96" s="567"/>
      <c r="K96" s="567"/>
      <c r="L96" s="567"/>
      <c r="M96" s="567"/>
      <c r="N96" s="563"/>
      <c r="O96" s="563"/>
      <c r="P96" s="563"/>
      <c r="Q96" s="563"/>
      <c r="R96" s="563"/>
      <c r="S96" s="563"/>
      <c r="T96" s="563"/>
      <c r="U96" s="563"/>
      <c r="V96" s="163" t="s">
        <v>78</v>
      </c>
      <c r="W96" s="173"/>
      <c r="X96" s="173"/>
      <c r="Y96" s="173"/>
      <c r="Z96" s="173"/>
      <c r="AA96" s="173"/>
      <c r="AB96" s="173"/>
    </row>
    <row r="97" spans="1:28" s="73" customFormat="1" ht="76.5" customHeight="1">
      <c r="A97" s="123"/>
      <c r="B97" s="578"/>
      <c r="C97" s="562"/>
      <c r="D97" s="568"/>
      <c r="E97" s="572"/>
      <c r="F97" s="568"/>
      <c r="G97" s="572"/>
      <c r="H97" s="568"/>
      <c r="I97" s="568"/>
      <c r="J97" s="568"/>
      <c r="K97" s="568"/>
      <c r="L97" s="568"/>
      <c r="M97" s="568"/>
      <c r="N97" s="564"/>
      <c r="O97" s="564"/>
      <c r="P97" s="564"/>
      <c r="Q97" s="564"/>
      <c r="R97" s="564"/>
      <c r="S97" s="564"/>
      <c r="T97" s="564"/>
      <c r="U97" s="564"/>
      <c r="V97" s="169" t="s">
        <v>79</v>
      </c>
      <c r="W97" s="174"/>
      <c r="X97" s="174"/>
      <c r="Y97" s="174"/>
      <c r="Z97" s="174"/>
      <c r="AA97" s="174"/>
      <c r="AB97" s="174"/>
    </row>
    <row r="98" spans="1:28" s="73" customFormat="1" ht="76.5" customHeight="1">
      <c r="A98" s="123"/>
      <c r="B98" s="577">
        <v>45</v>
      </c>
      <c r="C98" s="561" t="str">
        <f>担当者!$F$5</f>
        <v>○○高等学校</v>
      </c>
      <c r="D98" s="567"/>
      <c r="E98" s="571"/>
      <c r="F98" s="567"/>
      <c r="G98" s="571"/>
      <c r="H98" s="567"/>
      <c r="I98" s="567"/>
      <c r="J98" s="567"/>
      <c r="K98" s="567"/>
      <c r="L98" s="567"/>
      <c r="M98" s="567"/>
      <c r="N98" s="563"/>
      <c r="O98" s="563"/>
      <c r="P98" s="563"/>
      <c r="Q98" s="563"/>
      <c r="R98" s="563"/>
      <c r="S98" s="563"/>
      <c r="T98" s="563"/>
      <c r="U98" s="563"/>
      <c r="V98" s="163" t="s">
        <v>78</v>
      </c>
      <c r="W98" s="173"/>
      <c r="X98" s="173"/>
      <c r="Y98" s="173"/>
      <c r="Z98" s="173"/>
      <c r="AA98" s="173"/>
      <c r="AB98" s="173"/>
    </row>
    <row r="99" spans="1:28" s="73" customFormat="1" ht="76.5" customHeight="1">
      <c r="A99" s="123"/>
      <c r="B99" s="578"/>
      <c r="C99" s="562"/>
      <c r="D99" s="568"/>
      <c r="E99" s="572"/>
      <c r="F99" s="568"/>
      <c r="G99" s="572"/>
      <c r="H99" s="568"/>
      <c r="I99" s="568"/>
      <c r="J99" s="568"/>
      <c r="K99" s="568"/>
      <c r="L99" s="568"/>
      <c r="M99" s="568"/>
      <c r="N99" s="564"/>
      <c r="O99" s="564"/>
      <c r="P99" s="564"/>
      <c r="Q99" s="564"/>
      <c r="R99" s="564"/>
      <c r="S99" s="564"/>
      <c r="T99" s="564"/>
      <c r="U99" s="564"/>
      <c r="V99" s="169" t="s">
        <v>79</v>
      </c>
      <c r="W99" s="174"/>
      <c r="X99" s="174"/>
      <c r="Y99" s="174"/>
      <c r="Z99" s="174"/>
      <c r="AA99" s="174"/>
      <c r="AB99" s="174"/>
    </row>
    <row r="100" spans="1:28" s="73" customFormat="1" ht="76.5" customHeight="1">
      <c r="A100" s="123"/>
      <c r="B100" s="577">
        <v>46</v>
      </c>
      <c r="C100" s="561" t="str">
        <f>担当者!$F$5</f>
        <v>○○高等学校</v>
      </c>
      <c r="D100" s="567"/>
      <c r="E100" s="571"/>
      <c r="F100" s="567"/>
      <c r="G100" s="571"/>
      <c r="H100" s="567"/>
      <c r="I100" s="567"/>
      <c r="J100" s="567"/>
      <c r="K100" s="567"/>
      <c r="L100" s="567"/>
      <c r="M100" s="567"/>
      <c r="N100" s="563"/>
      <c r="O100" s="563"/>
      <c r="P100" s="563"/>
      <c r="Q100" s="563"/>
      <c r="R100" s="563"/>
      <c r="S100" s="563"/>
      <c r="T100" s="563"/>
      <c r="U100" s="563"/>
      <c r="V100" s="163" t="s">
        <v>78</v>
      </c>
      <c r="W100" s="173"/>
      <c r="X100" s="173"/>
      <c r="Y100" s="173"/>
      <c r="Z100" s="173"/>
      <c r="AA100" s="173"/>
      <c r="AB100" s="173"/>
    </row>
    <row r="101" spans="1:28" s="73" customFormat="1" ht="76.5" customHeight="1">
      <c r="A101" s="123"/>
      <c r="B101" s="578"/>
      <c r="C101" s="562"/>
      <c r="D101" s="568"/>
      <c r="E101" s="572"/>
      <c r="F101" s="568"/>
      <c r="G101" s="572"/>
      <c r="H101" s="568"/>
      <c r="I101" s="568"/>
      <c r="J101" s="568"/>
      <c r="K101" s="568"/>
      <c r="L101" s="568"/>
      <c r="M101" s="568"/>
      <c r="N101" s="564"/>
      <c r="O101" s="564"/>
      <c r="P101" s="564"/>
      <c r="Q101" s="564"/>
      <c r="R101" s="564"/>
      <c r="S101" s="564"/>
      <c r="T101" s="564"/>
      <c r="U101" s="564"/>
      <c r="V101" s="169" t="s">
        <v>79</v>
      </c>
      <c r="W101" s="174"/>
      <c r="X101" s="174"/>
      <c r="Y101" s="174"/>
      <c r="Z101" s="174"/>
      <c r="AA101" s="174"/>
      <c r="AB101" s="174"/>
    </row>
    <row r="102" spans="1:28" s="73" customFormat="1" ht="76.5" customHeight="1">
      <c r="A102" s="123"/>
      <c r="B102" s="577">
        <v>47</v>
      </c>
      <c r="C102" s="561" t="str">
        <f>担当者!$F$5</f>
        <v>○○高等学校</v>
      </c>
      <c r="D102" s="567"/>
      <c r="E102" s="571"/>
      <c r="F102" s="567"/>
      <c r="G102" s="571"/>
      <c r="H102" s="567"/>
      <c r="I102" s="567"/>
      <c r="J102" s="567"/>
      <c r="K102" s="567"/>
      <c r="L102" s="567"/>
      <c r="M102" s="567"/>
      <c r="N102" s="563"/>
      <c r="O102" s="563"/>
      <c r="P102" s="563"/>
      <c r="Q102" s="563"/>
      <c r="R102" s="563"/>
      <c r="S102" s="563"/>
      <c r="T102" s="563"/>
      <c r="U102" s="563"/>
      <c r="V102" s="163" t="s">
        <v>78</v>
      </c>
      <c r="W102" s="173"/>
      <c r="X102" s="173"/>
      <c r="Y102" s="173"/>
      <c r="Z102" s="173"/>
      <c r="AA102" s="173"/>
      <c r="AB102" s="173"/>
    </row>
    <row r="103" spans="1:28" s="73" customFormat="1" ht="76.5" customHeight="1">
      <c r="A103" s="123"/>
      <c r="B103" s="578"/>
      <c r="C103" s="562"/>
      <c r="D103" s="568"/>
      <c r="E103" s="572"/>
      <c r="F103" s="568"/>
      <c r="G103" s="572"/>
      <c r="H103" s="568"/>
      <c r="I103" s="568"/>
      <c r="J103" s="568"/>
      <c r="K103" s="568"/>
      <c r="L103" s="568"/>
      <c r="M103" s="568"/>
      <c r="N103" s="564"/>
      <c r="O103" s="564"/>
      <c r="P103" s="564"/>
      <c r="Q103" s="564"/>
      <c r="R103" s="564"/>
      <c r="S103" s="564"/>
      <c r="T103" s="564"/>
      <c r="U103" s="564"/>
      <c r="V103" s="169" t="s">
        <v>79</v>
      </c>
      <c r="W103" s="174"/>
      <c r="X103" s="174"/>
      <c r="Y103" s="174"/>
      <c r="Z103" s="174"/>
      <c r="AA103" s="174"/>
      <c r="AB103" s="174"/>
    </row>
    <row r="104" spans="1:28" s="73" customFormat="1" ht="76.5" customHeight="1">
      <c r="A104" s="123"/>
      <c r="B104" s="577">
        <v>48</v>
      </c>
      <c r="C104" s="561" t="str">
        <f>担当者!$F$5</f>
        <v>○○高等学校</v>
      </c>
      <c r="D104" s="567"/>
      <c r="E104" s="571"/>
      <c r="F104" s="567"/>
      <c r="G104" s="571"/>
      <c r="H104" s="567"/>
      <c r="I104" s="567"/>
      <c r="J104" s="567"/>
      <c r="K104" s="567"/>
      <c r="L104" s="567"/>
      <c r="M104" s="567"/>
      <c r="N104" s="563"/>
      <c r="O104" s="563"/>
      <c r="P104" s="563"/>
      <c r="Q104" s="563"/>
      <c r="R104" s="563"/>
      <c r="S104" s="563"/>
      <c r="T104" s="563"/>
      <c r="U104" s="563"/>
      <c r="V104" s="163" t="s">
        <v>78</v>
      </c>
      <c r="W104" s="173"/>
      <c r="X104" s="173"/>
      <c r="Y104" s="173"/>
      <c r="Z104" s="173"/>
      <c r="AA104" s="173"/>
      <c r="AB104" s="173"/>
    </row>
    <row r="105" spans="1:28" s="73" customFormat="1" ht="76.5" customHeight="1">
      <c r="A105" s="123"/>
      <c r="B105" s="578"/>
      <c r="C105" s="562"/>
      <c r="D105" s="568"/>
      <c r="E105" s="572"/>
      <c r="F105" s="568"/>
      <c r="G105" s="572"/>
      <c r="H105" s="568"/>
      <c r="I105" s="568"/>
      <c r="J105" s="568"/>
      <c r="K105" s="568"/>
      <c r="L105" s="568"/>
      <c r="M105" s="568"/>
      <c r="N105" s="564"/>
      <c r="O105" s="564"/>
      <c r="P105" s="564"/>
      <c r="Q105" s="564"/>
      <c r="R105" s="564"/>
      <c r="S105" s="564"/>
      <c r="T105" s="564"/>
      <c r="U105" s="564"/>
      <c r="V105" s="169" t="s">
        <v>79</v>
      </c>
      <c r="W105" s="174"/>
      <c r="X105" s="174"/>
      <c r="Y105" s="174"/>
      <c r="Z105" s="174"/>
      <c r="AA105" s="174"/>
      <c r="AB105" s="174"/>
    </row>
    <row r="106" spans="1:28" s="73" customFormat="1" ht="76.5" customHeight="1">
      <c r="A106" s="123"/>
      <c r="B106" s="577">
        <v>49</v>
      </c>
      <c r="C106" s="561" t="str">
        <f>担当者!$F$5</f>
        <v>○○高等学校</v>
      </c>
      <c r="D106" s="567"/>
      <c r="E106" s="571"/>
      <c r="F106" s="567"/>
      <c r="G106" s="571"/>
      <c r="H106" s="567"/>
      <c r="I106" s="567"/>
      <c r="J106" s="567"/>
      <c r="K106" s="567"/>
      <c r="L106" s="567"/>
      <c r="M106" s="567"/>
      <c r="N106" s="563"/>
      <c r="O106" s="563"/>
      <c r="P106" s="563"/>
      <c r="Q106" s="563"/>
      <c r="R106" s="563"/>
      <c r="S106" s="563"/>
      <c r="T106" s="563"/>
      <c r="U106" s="563"/>
      <c r="V106" s="163" t="s">
        <v>78</v>
      </c>
      <c r="W106" s="173"/>
      <c r="X106" s="173"/>
      <c r="Y106" s="173"/>
      <c r="Z106" s="173"/>
      <c r="AA106" s="173"/>
      <c r="AB106" s="173"/>
    </row>
    <row r="107" spans="1:28" s="73" customFormat="1" ht="76.5" customHeight="1">
      <c r="A107" s="123"/>
      <c r="B107" s="578"/>
      <c r="C107" s="562"/>
      <c r="D107" s="568"/>
      <c r="E107" s="572"/>
      <c r="F107" s="568"/>
      <c r="G107" s="572"/>
      <c r="H107" s="568"/>
      <c r="I107" s="568"/>
      <c r="J107" s="568"/>
      <c r="K107" s="568"/>
      <c r="L107" s="568"/>
      <c r="M107" s="568"/>
      <c r="N107" s="564"/>
      <c r="O107" s="564"/>
      <c r="P107" s="564"/>
      <c r="Q107" s="564"/>
      <c r="R107" s="564"/>
      <c r="S107" s="564"/>
      <c r="T107" s="564"/>
      <c r="U107" s="564"/>
      <c r="V107" s="169" t="s">
        <v>79</v>
      </c>
      <c r="W107" s="174"/>
      <c r="X107" s="174"/>
      <c r="Y107" s="174"/>
      <c r="Z107" s="174"/>
      <c r="AA107" s="174"/>
      <c r="AB107" s="174"/>
    </row>
    <row r="108" spans="1:28" s="73" customFormat="1" ht="76.5" customHeight="1">
      <c r="A108" s="123"/>
      <c r="B108" s="577">
        <v>50</v>
      </c>
      <c r="C108" s="561" t="str">
        <f>担当者!$F$5</f>
        <v>○○高等学校</v>
      </c>
      <c r="D108" s="567"/>
      <c r="E108" s="571"/>
      <c r="F108" s="567"/>
      <c r="G108" s="571"/>
      <c r="H108" s="567"/>
      <c r="I108" s="567"/>
      <c r="J108" s="567"/>
      <c r="K108" s="567"/>
      <c r="L108" s="567"/>
      <c r="M108" s="567"/>
      <c r="N108" s="563"/>
      <c r="O108" s="563"/>
      <c r="P108" s="563"/>
      <c r="Q108" s="563"/>
      <c r="R108" s="563"/>
      <c r="S108" s="563"/>
      <c r="T108" s="563"/>
      <c r="U108" s="563"/>
      <c r="V108" s="163" t="s">
        <v>78</v>
      </c>
      <c r="W108" s="173"/>
      <c r="X108" s="173"/>
      <c r="Y108" s="173"/>
      <c r="Z108" s="173"/>
      <c r="AA108" s="173"/>
      <c r="AB108" s="173"/>
    </row>
    <row r="109" spans="1:28" s="73" customFormat="1" ht="76.5" customHeight="1">
      <c r="A109" s="123"/>
      <c r="B109" s="578"/>
      <c r="C109" s="562"/>
      <c r="D109" s="568"/>
      <c r="E109" s="572"/>
      <c r="F109" s="568"/>
      <c r="G109" s="572"/>
      <c r="H109" s="568"/>
      <c r="I109" s="568"/>
      <c r="J109" s="568"/>
      <c r="K109" s="568"/>
      <c r="L109" s="568"/>
      <c r="M109" s="568"/>
      <c r="N109" s="564"/>
      <c r="O109" s="564"/>
      <c r="P109" s="564"/>
      <c r="Q109" s="564"/>
      <c r="R109" s="564"/>
      <c r="S109" s="564"/>
      <c r="T109" s="564"/>
      <c r="U109" s="564"/>
      <c r="V109" s="169" t="s">
        <v>79</v>
      </c>
      <c r="W109" s="174"/>
      <c r="X109" s="174"/>
      <c r="Y109" s="174"/>
      <c r="Z109" s="174"/>
      <c r="AA109" s="174"/>
      <c r="AB109" s="174"/>
    </row>
    <row r="110" spans="1:28" s="73" customFormat="1" ht="76.5" customHeight="1">
      <c r="A110" s="123"/>
      <c r="B110" s="577">
        <v>51</v>
      </c>
      <c r="C110" s="561" t="str">
        <f>担当者!$F$5</f>
        <v>○○高等学校</v>
      </c>
      <c r="D110" s="567"/>
      <c r="E110" s="571"/>
      <c r="F110" s="567"/>
      <c r="G110" s="571"/>
      <c r="H110" s="567"/>
      <c r="I110" s="567"/>
      <c r="J110" s="567"/>
      <c r="K110" s="567"/>
      <c r="L110" s="567"/>
      <c r="M110" s="567"/>
      <c r="N110" s="563"/>
      <c r="O110" s="563"/>
      <c r="P110" s="563"/>
      <c r="Q110" s="563"/>
      <c r="R110" s="563"/>
      <c r="S110" s="563"/>
      <c r="T110" s="563"/>
      <c r="U110" s="563"/>
      <c r="V110" s="163" t="s">
        <v>78</v>
      </c>
      <c r="W110" s="173"/>
      <c r="X110" s="173"/>
      <c r="Y110" s="173"/>
      <c r="Z110" s="173"/>
      <c r="AA110" s="173"/>
      <c r="AB110" s="173"/>
    </row>
    <row r="111" spans="1:28" s="73" customFormat="1" ht="76.5" customHeight="1">
      <c r="A111" s="123"/>
      <c r="B111" s="578"/>
      <c r="C111" s="562"/>
      <c r="D111" s="568"/>
      <c r="E111" s="572"/>
      <c r="F111" s="568"/>
      <c r="G111" s="572"/>
      <c r="H111" s="568"/>
      <c r="I111" s="568"/>
      <c r="J111" s="568"/>
      <c r="K111" s="568"/>
      <c r="L111" s="568"/>
      <c r="M111" s="568"/>
      <c r="N111" s="564"/>
      <c r="O111" s="564"/>
      <c r="P111" s="564"/>
      <c r="Q111" s="564"/>
      <c r="R111" s="564"/>
      <c r="S111" s="564"/>
      <c r="T111" s="564"/>
      <c r="U111" s="564"/>
      <c r="V111" s="169" t="s">
        <v>79</v>
      </c>
      <c r="W111" s="174"/>
      <c r="X111" s="174"/>
      <c r="Y111" s="174"/>
      <c r="Z111" s="174"/>
      <c r="AA111" s="174"/>
      <c r="AB111" s="174"/>
    </row>
    <row r="112" spans="1:28" s="73" customFormat="1" ht="76.5" customHeight="1">
      <c r="A112" s="123"/>
      <c r="B112" s="577">
        <v>52</v>
      </c>
      <c r="C112" s="561" t="str">
        <f>担当者!$F$5</f>
        <v>○○高等学校</v>
      </c>
      <c r="D112" s="567"/>
      <c r="E112" s="571"/>
      <c r="F112" s="567"/>
      <c r="G112" s="571"/>
      <c r="H112" s="567"/>
      <c r="I112" s="567"/>
      <c r="J112" s="567"/>
      <c r="K112" s="567"/>
      <c r="L112" s="567"/>
      <c r="M112" s="567"/>
      <c r="N112" s="563"/>
      <c r="O112" s="563"/>
      <c r="P112" s="563"/>
      <c r="Q112" s="563"/>
      <c r="R112" s="563"/>
      <c r="S112" s="563"/>
      <c r="T112" s="563"/>
      <c r="U112" s="563"/>
      <c r="V112" s="163" t="s">
        <v>78</v>
      </c>
      <c r="W112" s="173"/>
      <c r="X112" s="173"/>
      <c r="Y112" s="173"/>
      <c r="Z112" s="173"/>
      <c r="AA112" s="173"/>
      <c r="AB112" s="173"/>
    </row>
    <row r="113" spans="1:28" s="73" customFormat="1" ht="76.5" customHeight="1">
      <c r="A113" s="123"/>
      <c r="B113" s="578"/>
      <c r="C113" s="562"/>
      <c r="D113" s="568"/>
      <c r="E113" s="572"/>
      <c r="F113" s="568"/>
      <c r="G113" s="572"/>
      <c r="H113" s="568"/>
      <c r="I113" s="568"/>
      <c r="J113" s="568"/>
      <c r="K113" s="568"/>
      <c r="L113" s="568"/>
      <c r="M113" s="568"/>
      <c r="N113" s="564"/>
      <c r="O113" s="564"/>
      <c r="P113" s="564"/>
      <c r="Q113" s="564"/>
      <c r="R113" s="564"/>
      <c r="S113" s="564"/>
      <c r="T113" s="564"/>
      <c r="U113" s="564"/>
      <c r="V113" s="169" t="s">
        <v>79</v>
      </c>
      <c r="W113" s="174"/>
      <c r="X113" s="174"/>
      <c r="Y113" s="174"/>
      <c r="Z113" s="174"/>
      <c r="AA113" s="174"/>
      <c r="AB113" s="174"/>
    </row>
    <row r="114" spans="1:28" s="73" customFormat="1" ht="76.5" customHeight="1">
      <c r="A114" s="123"/>
      <c r="B114" s="577">
        <v>53</v>
      </c>
      <c r="C114" s="561" t="str">
        <f>担当者!$F$5</f>
        <v>○○高等学校</v>
      </c>
      <c r="D114" s="567"/>
      <c r="E114" s="571"/>
      <c r="F114" s="567"/>
      <c r="G114" s="571"/>
      <c r="H114" s="567"/>
      <c r="I114" s="567"/>
      <c r="J114" s="567"/>
      <c r="K114" s="567"/>
      <c r="L114" s="567"/>
      <c r="M114" s="567"/>
      <c r="N114" s="563"/>
      <c r="O114" s="563"/>
      <c r="P114" s="563"/>
      <c r="Q114" s="563"/>
      <c r="R114" s="563"/>
      <c r="S114" s="563"/>
      <c r="T114" s="563"/>
      <c r="U114" s="563"/>
      <c r="V114" s="163" t="s">
        <v>78</v>
      </c>
      <c r="W114" s="173"/>
      <c r="X114" s="173"/>
      <c r="Y114" s="173"/>
      <c r="Z114" s="173"/>
      <c r="AA114" s="173"/>
      <c r="AB114" s="173"/>
    </row>
    <row r="115" spans="1:28" s="73" customFormat="1" ht="76.5" customHeight="1">
      <c r="A115" s="123"/>
      <c r="B115" s="578"/>
      <c r="C115" s="562"/>
      <c r="D115" s="568"/>
      <c r="E115" s="572"/>
      <c r="F115" s="568"/>
      <c r="G115" s="572"/>
      <c r="H115" s="568"/>
      <c r="I115" s="568"/>
      <c r="J115" s="568"/>
      <c r="K115" s="568"/>
      <c r="L115" s="568"/>
      <c r="M115" s="568"/>
      <c r="N115" s="564"/>
      <c r="O115" s="564"/>
      <c r="P115" s="564"/>
      <c r="Q115" s="564"/>
      <c r="R115" s="564"/>
      <c r="S115" s="564"/>
      <c r="T115" s="564"/>
      <c r="U115" s="564"/>
      <c r="V115" s="169" t="s">
        <v>79</v>
      </c>
      <c r="W115" s="174"/>
      <c r="X115" s="174"/>
      <c r="Y115" s="174"/>
      <c r="Z115" s="174"/>
      <c r="AA115" s="174"/>
      <c r="AB115" s="174"/>
    </row>
    <row r="116" spans="1:28" s="73" customFormat="1" ht="76.5" customHeight="1">
      <c r="A116" s="123"/>
      <c r="B116" s="577">
        <v>54</v>
      </c>
      <c r="C116" s="561" t="str">
        <f>担当者!$F$5</f>
        <v>○○高等学校</v>
      </c>
      <c r="D116" s="567"/>
      <c r="E116" s="571"/>
      <c r="F116" s="567"/>
      <c r="G116" s="571"/>
      <c r="H116" s="567"/>
      <c r="I116" s="567"/>
      <c r="J116" s="567"/>
      <c r="K116" s="567"/>
      <c r="L116" s="567"/>
      <c r="M116" s="567"/>
      <c r="N116" s="563"/>
      <c r="O116" s="563"/>
      <c r="P116" s="563"/>
      <c r="Q116" s="563"/>
      <c r="R116" s="563"/>
      <c r="S116" s="563"/>
      <c r="T116" s="563"/>
      <c r="U116" s="563"/>
      <c r="V116" s="163" t="s">
        <v>78</v>
      </c>
      <c r="W116" s="173"/>
      <c r="X116" s="173"/>
      <c r="Y116" s="173"/>
      <c r="Z116" s="173"/>
      <c r="AA116" s="173"/>
      <c r="AB116" s="173"/>
    </row>
    <row r="117" spans="1:28" s="73" customFormat="1" ht="76.5" customHeight="1">
      <c r="A117" s="123"/>
      <c r="B117" s="578"/>
      <c r="C117" s="562"/>
      <c r="D117" s="568"/>
      <c r="E117" s="572"/>
      <c r="F117" s="568"/>
      <c r="G117" s="572"/>
      <c r="H117" s="568"/>
      <c r="I117" s="568"/>
      <c r="J117" s="568"/>
      <c r="K117" s="568"/>
      <c r="L117" s="568"/>
      <c r="M117" s="568"/>
      <c r="N117" s="564"/>
      <c r="O117" s="564"/>
      <c r="P117" s="564"/>
      <c r="Q117" s="564"/>
      <c r="R117" s="564"/>
      <c r="S117" s="564"/>
      <c r="T117" s="564"/>
      <c r="U117" s="564"/>
      <c r="V117" s="169" t="s">
        <v>79</v>
      </c>
      <c r="W117" s="174"/>
      <c r="X117" s="174"/>
      <c r="Y117" s="174"/>
      <c r="Z117" s="174"/>
      <c r="AA117" s="174"/>
      <c r="AB117" s="174"/>
    </row>
    <row r="118" spans="1:28" s="73" customFormat="1" ht="76.5" customHeight="1">
      <c r="A118" s="123"/>
      <c r="B118" s="577">
        <v>55</v>
      </c>
      <c r="C118" s="561" t="str">
        <f>担当者!$F$5</f>
        <v>○○高等学校</v>
      </c>
      <c r="D118" s="567"/>
      <c r="E118" s="571"/>
      <c r="F118" s="567"/>
      <c r="G118" s="571"/>
      <c r="H118" s="567"/>
      <c r="I118" s="567"/>
      <c r="J118" s="567"/>
      <c r="K118" s="567"/>
      <c r="L118" s="567"/>
      <c r="M118" s="567"/>
      <c r="N118" s="563"/>
      <c r="O118" s="563"/>
      <c r="P118" s="563"/>
      <c r="Q118" s="563"/>
      <c r="R118" s="563"/>
      <c r="S118" s="563"/>
      <c r="T118" s="563"/>
      <c r="U118" s="563"/>
      <c r="V118" s="163" t="s">
        <v>78</v>
      </c>
      <c r="W118" s="173"/>
      <c r="X118" s="173"/>
      <c r="Y118" s="173"/>
      <c r="Z118" s="173"/>
      <c r="AA118" s="173"/>
      <c r="AB118" s="173"/>
    </row>
    <row r="119" spans="1:28" s="73" customFormat="1" ht="76.5" customHeight="1">
      <c r="A119" s="123"/>
      <c r="B119" s="578"/>
      <c r="C119" s="562"/>
      <c r="D119" s="568"/>
      <c r="E119" s="572"/>
      <c r="F119" s="568"/>
      <c r="G119" s="572"/>
      <c r="H119" s="568"/>
      <c r="I119" s="568"/>
      <c r="J119" s="568"/>
      <c r="K119" s="568"/>
      <c r="L119" s="568"/>
      <c r="M119" s="568"/>
      <c r="N119" s="564"/>
      <c r="O119" s="564"/>
      <c r="P119" s="564"/>
      <c r="Q119" s="564"/>
      <c r="R119" s="564"/>
      <c r="S119" s="564"/>
      <c r="T119" s="564"/>
      <c r="U119" s="564"/>
      <c r="V119" s="169" t="s">
        <v>79</v>
      </c>
      <c r="W119" s="174"/>
      <c r="X119" s="174"/>
      <c r="Y119" s="174"/>
      <c r="Z119" s="174"/>
      <c r="AA119" s="174"/>
      <c r="AB119" s="174"/>
    </row>
    <row r="120" spans="1:28" s="73" customFormat="1" ht="76.5" customHeight="1">
      <c r="A120" s="123"/>
      <c r="B120" s="577">
        <v>56</v>
      </c>
      <c r="C120" s="561" t="str">
        <f>担当者!$F$5</f>
        <v>○○高等学校</v>
      </c>
      <c r="D120" s="567"/>
      <c r="E120" s="571"/>
      <c r="F120" s="567"/>
      <c r="G120" s="571"/>
      <c r="H120" s="567"/>
      <c r="I120" s="567"/>
      <c r="J120" s="567"/>
      <c r="K120" s="567"/>
      <c r="L120" s="567"/>
      <c r="M120" s="567"/>
      <c r="N120" s="563"/>
      <c r="O120" s="563"/>
      <c r="P120" s="563"/>
      <c r="Q120" s="563"/>
      <c r="R120" s="563"/>
      <c r="S120" s="563"/>
      <c r="T120" s="563"/>
      <c r="U120" s="563"/>
      <c r="V120" s="163" t="s">
        <v>78</v>
      </c>
      <c r="W120" s="173"/>
      <c r="X120" s="173"/>
      <c r="Y120" s="173"/>
      <c r="Z120" s="173"/>
      <c r="AA120" s="173"/>
      <c r="AB120" s="173"/>
    </row>
    <row r="121" spans="1:28" s="73" customFormat="1" ht="76.5" customHeight="1">
      <c r="A121" s="123"/>
      <c r="B121" s="578"/>
      <c r="C121" s="562"/>
      <c r="D121" s="568"/>
      <c r="E121" s="572"/>
      <c r="F121" s="568"/>
      <c r="G121" s="572"/>
      <c r="H121" s="568"/>
      <c r="I121" s="568"/>
      <c r="J121" s="568"/>
      <c r="K121" s="568"/>
      <c r="L121" s="568"/>
      <c r="M121" s="568"/>
      <c r="N121" s="564"/>
      <c r="O121" s="564"/>
      <c r="P121" s="564"/>
      <c r="Q121" s="564"/>
      <c r="R121" s="564"/>
      <c r="S121" s="564"/>
      <c r="T121" s="564"/>
      <c r="U121" s="564"/>
      <c r="V121" s="169" t="s">
        <v>79</v>
      </c>
      <c r="W121" s="174"/>
      <c r="X121" s="174"/>
      <c r="Y121" s="174"/>
      <c r="Z121" s="174"/>
      <c r="AA121" s="174"/>
      <c r="AB121" s="174"/>
    </row>
    <row r="122" spans="1:28" s="73" customFormat="1" ht="76.5" customHeight="1">
      <c r="A122" s="123"/>
      <c r="B122" s="577">
        <v>57</v>
      </c>
      <c r="C122" s="561" t="str">
        <f>担当者!$F$5</f>
        <v>○○高等学校</v>
      </c>
      <c r="D122" s="567"/>
      <c r="E122" s="571"/>
      <c r="F122" s="567"/>
      <c r="G122" s="571"/>
      <c r="H122" s="567"/>
      <c r="I122" s="567"/>
      <c r="J122" s="567"/>
      <c r="K122" s="567"/>
      <c r="L122" s="567"/>
      <c r="M122" s="567"/>
      <c r="N122" s="563"/>
      <c r="O122" s="563"/>
      <c r="P122" s="563"/>
      <c r="Q122" s="563"/>
      <c r="R122" s="563"/>
      <c r="S122" s="563"/>
      <c r="T122" s="563"/>
      <c r="U122" s="563"/>
      <c r="V122" s="163" t="s">
        <v>78</v>
      </c>
      <c r="W122" s="173"/>
      <c r="X122" s="173"/>
      <c r="Y122" s="173"/>
      <c r="Z122" s="173"/>
      <c r="AA122" s="173"/>
      <c r="AB122" s="173"/>
    </row>
    <row r="123" spans="1:28" s="73" customFormat="1" ht="76.5" customHeight="1">
      <c r="A123" s="123"/>
      <c r="B123" s="578"/>
      <c r="C123" s="562"/>
      <c r="D123" s="568"/>
      <c r="E123" s="572"/>
      <c r="F123" s="568"/>
      <c r="G123" s="572"/>
      <c r="H123" s="568"/>
      <c r="I123" s="568"/>
      <c r="J123" s="568"/>
      <c r="K123" s="568"/>
      <c r="L123" s="568"/>
      <c r="M123" s="568"/>
      <c r="N123" s="564"/>
      <c r="O123" s="564"/>
      <c r="P123" s="564"/>
      <c r="Q123" s="564"/>
      <c r="R123" s="564"/>
      <c r="S123" s="564"/>
      <c r="T123" s="564"/>
      <c r="U123" s="564"/>
      <c r="V123" s="169" t="s">
        <v>79</v>
      </c>
      <c r="W123" s="174"/>
      <c r="X123" s="174"/>
      <c r="Y123" s="174"/>
      <c r="Z123" s="174"/>
      <c r="AA123" s="174"/>
      <c r="AB123" s="174"/>
    </row>
    <row r="124" spans="1:28" s="73" customFormat="1" ht="76.5" customHeight="1">
      <c r="A124" s="123"/>
      <c r="B124" s="577">
        <v>58</v>
      </c>
      <c r="C124" s="561" t="str">
        <f>担当者!$F$5</f>
        <v>○○高等学校</v>
      </c>
      <c r="D124" s="567"/>
      <c r="E124" s="571"/>
      <c r="F124" s="567"/>
      <c r="G124" s="571"/>
      <c r="H124" s="567"/>
      <c r="I124" s="567"/>
      <c r="J124" s="567"/>
      <c r="K124" s="567"/>
      <c r="L124" s="567"/>
      <c r="M124" s="567"/>
      <c r="N124" s="563"/>
      <c r="O124" s="563"/>
      <c r="P124" s="563"/>
      <c r="Q124" s="563"/>
      <c r="R124" s="563"/>
      <c r="S124" s="563"/>
      <c r="T124" s="563"/>
      <c r="U124" s="563"/>
      <c r="V124" s="163" t="s">
        <v>78</v>
      </c>
      <c r="W124" s="173"/>
      <c r="X124" s="173"/>
      <c r="Y124" s="173"/>
      <c r="Z124" s="173"/>
      <c r="AA124" s="173"/>
      <c r="AB124" s="173"/>
    </row>
    <row r="125" spans="1:28" s="73" customFormat="1" ht="76.5" customHeight="1">
      <c r="A125" s="123"/>
      <c r="B125" s="578"/>
      <c r="C125" s="562"/>
      <c r="D125" s="568"/>
      <c r="E125" s="572"/>
      <c r="F125" s="568"/>
      <c r="G125" s="572"/>
      <c r="H125" s="568"/>
      <c r="I125" s="568"/>
      <c r="J125" s="568"/>
      <c r="K125" s="568"/>
      <c r="L125" s="568"/>
      <c r="M125" s="568"/>
      <c r="N125" s="564"/>
      <c r="O125" s="564"/>
      <c r="P125" s="564"/>
      <c r="Q125" s="564"/>
      <c r="R125" s="564"/>
      <c r="S125" s="564"/>
      <c r="T125" s="564"/>
      <c r="U125" s="564"/>
      <c r="V125" s="169" t="s">
        <v>79</v>
      </c>
      <c r="W125" s="174"/>
      <c r="X125" s="174"/>
      <c r="Y125" s="174"/>
      <c r="Z125" s="174"/>
      <c r="AA125" s="174"/>
      <c r="AB125" s="174"/>
    </row>
    <row r="126" spans="1:28" s="73" customFormat="1" ht="76.5" customHeight="1">
      <c r="A126" s="123"/>
      <c r="B126" s="577">
        <v>59</v>
      </c>
      <c r="C126" s="561" t="str">
        <f>担当者!$F$5</f>
        <v>○○高等学校</v>
      </c>
      <c r="D126" s="567"/>
      <c r="E126" s="571"/>
      <c r="F126" s="567"/>
      <c r="G126" s="571"/>
      <c r="H126" s="567"/>
      <c r="I126" s="567"/>
      <c r="J126" s="567"/>
      <c r="K126" s="567"/>
      <c r="L126" s="567"/>
      <c r="M126" s="567"/>
      <c r="N126" s="563"/>
      <c r="O126" s="563"/>
      <c r="P126" s="563"/>
      <c r="Q126" s="563"/>
      <c r="R126" s="563"/>
      <c r="S126" s="563"/>
      <c r="T126" s="563"/>
      <c r="U126" s="563"/>
      <c r="V126" s="163" t="s">
        <v>78</v>
      </c>
      <c r="W126" s="173"/>
      <c r="X126" s="173"/>
      <c r="Y126" s="173"/>
      <c r="Z126" s="173"/>
      <c r="AA126" s="173"/>
      <c r="AB126" s="173"/>
    </row>
    <row r="127" spans="1:28" s="73" customFormat="1" ht="76.5" customHeight="1">
      <c r="A127" s="123"/>
      <c r="B127" s="578"/>
      <c r="C127" s="562"/>
      <c r="D127" s="568"/>
      <c r="E127" s="572"/>
      <c r="F127" s="568"/>
      <c r="G127" s="572"/>
      <c r="H127" s="568"/>
      <c r="I127" s="568"/>
      <c r="J127" s="568"/>
      <c r="K127" s="568"/>
      <c r="L127" s="568"/>
      <c r="M127" s="568"/>
      <c r="N127" s="564"/>
      <c r="O127" s="564"/>
      <c r="P127" s="564"/>
      <c r="Q127" s="564"/>
      <c r="R127" s="564"/>
      <c r="S127" s="564"/>
      <c r="T127" s="564"/>
      <c r="U127" s="564"/>
      <c r="V127" s="169" t="s">
        <v>79</v>
      </c>
      <c r="W127" s="174"/>
      <c r="X127" s="174"/>
      <c r="Y127" s="174"/>
      <c r="Z127" s="174"/>
      <c r="AA127" s="174"/>
      <c r="AB127" s="174"/>
    </row>
    <row r="128" spans="1:28" s="73" customFormat="1" ht="76.5" customHeight="1">
      <c r="A128" s="123"/>
      <c r="B128" s="577">
        <v>60</v>
      </c>
      <c r="C128" s="561" t="str">
        <f>担当者!$F$5</f>
        <v>○○高等学校</v>
      </c>
      <c r="D128" s="567"/>
      <c r="E128" s="571"/>
      <c r="F128" s="567"/>
      <c r="G128" s="571"/>
      <c r="H128" s="567"/>
      <c r="I128" s="567"/>
      <c r="J128" s="567"/>
      <c r="K128" s="567"/>
      <c r="L128" s="567"/>
      <c r="M128" s="567"/>
      <c r="N128" s="563"/>
      <c r="O128" s="563"/>
      <c r="P128" s="563"/>
      <c r="Q128" s="563"/>
      <c r="R128" s="563"/>
      <c r="S128" s="563"/>
      <c r="T128" s="563"/>
      <c r="U128" s="563"/>
      <c r="V128" s="163" t="s">
        <v>78</v>
      </c>
      <c r="W128" s="173"/>
      <c r="X128" s="173"/>
      <c r="Y128" s="173"/>
      <c r="Z128" s="173"/>
      <c r="AA128" s="173"/>
      <c r="AB128" s="173"/>
    </row>
    <row r="129" spans="1:28" s="73" customFormat="1" ht="76.5" customHeight="1">
      <c r="A129" s="123"/>
      <c r="B129" s="578"/>
      <c r="C129" s="562"/>
      <c r="D129" s="568"/>
      <c r="E129" s="572"/>
      <c r="F129" s="568"/>
      <c r="G129" s="572"/>
      <c r="H129" s="568"/>
      <c r="I129" s="568"/>
      <c r="J129" s="568"/>
      <c r="K129" s="568"/>
      <c r="L129" s="568"/>
      <c r="M129" s="568"/>
      <c r="N129" s="564"/>
      <c r="O129" s="564"/>
      <c r="P129" s="564"/>
      <c r="Q129" s="564"/>
      <c r="R129" s="564"/>
      <c r="S129" s="564"/>
      <c r="T129" s="564"/>
      <c r="U129" s="564"/>
      <c r="V129" s="169" t="s">
        <v>79</v>
      </c>
      <c r="W129" s="174"/>
      <c r="X129" s="174"/>
      <c r="Y129" s="174"/>
      <c r="Z129" s="174"/>
      <c r="AA129" s="174"/>
      <c r="AB129" s="174"/>
    </row>
    <row r="130" spans="1:28" s="73" customFormat="1" ht="76.5" customHeight="1">
      <c r="A130" s="123"/>
      <c r="B130" s="577">
        <v>61</v>
      </c>
      <c r="C130" s="561" t="str">
        <f>担当者!$F$5</f>
        <v>○○高等学校</v>
      </c>
      <c r="D130" s="567"/>
      <c r="E130" s="571"/>
      <c r="F130" s="567"/>
      <c r="G130" s="571"/>
      <c r="H130" s="567"/>
      <c r="I130" s="567"/>
      <c r="J130" s="567"/>
      <c r="K130" s="567"/>
      <c r="L130" s="567"/>
      <c r="M130" s="567"/>
      <c r="N130" s="563"/>
      <c r="O130" s="563"/>
      <c r="P130" s="563"/>
      <c r="Q130" s="563"/>
      <c r="R130" s="563"/>
      <c r="S130" s="563"/>
      <c r="T130" s="563"/>
      <c r="U130" s="563"/>
      <c r="V130" s="163" t="s">
        <v>78</v>
      </c>
      <c r="W130" s="173"/>
      <c r="X130" s="173"/>
      <c r="Y130" s="173"/>
      <c r="Z130" s="173"/>
      <c r="AA130" s="173"/>
      <c r="AB130" s="173"/>
    </row>
    <row r="131" spans="1:28" s="73" customFormat="1" ht="76.5" customHeight="1">
      <c r="A131" s="123"/>
      <c r="B131" s="578"/>
      <c r="C131" s="562"/>
      <c r="D131" s="568"/>
      <c r="E131" s="572"/>
      <c r="F131" s="568"/>
      <c r="G131" s="572"/>
      <c r="H131" s="568"/>
      <c r="I131" s="568"/>
      <c r="J131" s="568"/>
      <c r="K131" s="568"/>
      <c r="L131" s="568"/>
      <c r="M131" s="568"/>
      <c r="N131" s="564"/>
      <c r="O131" s="564"/>
      <c r="P131" s="564"/>
      <c r="Q131" s="564"/>
      <c r="R131" s="564"/>
      <c r="S131" s="564"/>
      <c r="T131" s="564"/>
      <c r="U131" s="564"/>
      <c r="V131" s="169" t="s">
        <v>79</v>
      </c>
      <c r="W131" s="174"/>
      <c r="X131" s="174"/>
      <c r="Y131" s="174"/>
      <c r="Z131" s="174"/>
      <c r="AA131" s="174"/>
      <c r="AB131" s="174"/>
    </row>
    <row r="132" spans="1:28" s="73" customFormat="1" ht="76.5" customHeight="1">
      <c r="A132" s="123"/>
      <c r="B132" s="577">
        <v>62</v>
      </c>
      <c r="C132" s="561" t="str">
        <f>担当者!$F$5</f>
        <v>○○高等学校</v>
      </c>
      <c r="D132" s="567"/>
      <c r="E132" s="571"/>
      <c r="F132" s="567"/>
      <c r="G132" s="571"/>
      <c r="H132" s="567"/>
      <c r="I132" s="567"/>
      <c r="J132" s="567"/>
      <c r="K132" s="567"/>
      <c r="L132" s="567"/>
      <c r="M132" s="567"/>
      <c r="N132" s="563"/>
      <c r="O132" s="563"/>
      <c r="P132" s="563"/>
      <c r="Q132" s="563"/>
      <c r="R132" s="563"/>
      <c r="S132" s="563"/>
      <c r="T132" s="563"/>
      <c r="U132" s="563"/>
      <c r="V132" s="163" t="s">
        <v>78</v>
      </c>
      <c r="W132" s="173"/>
      <c r="X132" s="173"/>
      <c r="Y132" s="173"/>
      <c r="Z132" s="173"/>
      <c r="AA132" s="173"/>
      <c r="AB132" s="173"/>
    </row>
    <row r="133" spans="1:28" s="73" customFormat="1" ht="76.5" customHeight="1">
      <c r="A133" s="123"/>
      <c r="B133" s="578"/>
      <c r="C133" s="562"/>
      <c r="D133" s="568"/>
      <c r="E133" s="572"/>
      <c r="F133" s="568"/>
      <c r="G133" s="572"/>
      <c r="H133" s="568"/>
      <c r="I133" s="568"/>
      <c r="J133" s="568"/>
      <c r="K133" s="568"/>
      <c r="L133" s="568"/>
      <c r="M133" s="568"/>
      <c r="N133" s="564"/>
      <c r="O133" s="564"/>
      <c r="P133" s="564"/>
      <c r="Q133" s="564"/>
      <c r="R133" s="564"/>
      <c r="S133" s="564"/>
      <c r="T133" s="564"/>
      <c r="U133" s="564"/>
      <c r="V133" s="169" t="s">
        <v>79</v>
      </c>
      <c r="W133" s="174"/>
      <c r="X133" s="174"/>
      <c r="Y133" s="174"/>
      <c r="Z133" s="174"/>
      <c r="AA133" s="174"/>
      <c r="AB133" s="174"/>
    </row>
    <row r="134" spans="1:28" s="73" customFormat="1" ht="76.5" customHeight="1">
      <c r="A134" s="123"/>
      <c r="B134" s="577">
        <v>63</v>
      </c>
      <c r="C134" s="561" t="str">
        <f>担当者!$F$5</f>
        <v>○○高等学校</v>
      </c>
      <c r="D134" s="567"/>
      <c r="E134" s="571"/>
      <c r="F134" s="567"/>
      <c r="G134" s="571"/>
      <c r="H134" s="567"/>
      <c r="I134" s="567"/>
      <c r="J134" s="567"/>
      <c r="K134" s="567"/>
      <c r="L134" s="567"/>
      <c r="M134" s="567"/>
      <c r="N134" s="563"/>
      <c r="O134" s="563"/>
      <c r="P134" s="563"/>
      <c r="Q134" s="563"/>
      <c r="R134" s="563"/>
      <c r="S134" s="563"/>
      <c r="T134" s="563"/>
      <c r="U134" s="563"/>
      <c r="V134" s="163" t="s">
        <v>78</v>
      </c>
      <c r="W134" s="173"/>
      <c r="X134" s="173"/>
      <c r="Y134" s="173"/>
      <c r="Z134" s="173"/>
      <c r="AA134" s="173"/>
      <c r="AB134" s="173"/>
    </row>
    <row r="135" spans="1:28" s="73" customFormat="1" ht="76.5" customHeight="1">
      <c r="A135" s="123"/>
      <c r="B135" s="578"/>
      <c r="C135" s="562"/>
      <c r="D135" s="568"/>
      <c r="E135" s="572"/>
      <c r="F135" s="568"/>
      <c r="G135" s="572"/>
      <c r="H135" s="568"/>
      <c r="I135" s="568"/>
      <c r="J135" s="568"/>
      <c r="K135" s="568"/>
      <c r="L135" s="568"/>
      <c r="M135" s="568"/>
      <c r="N135" s="564"/>
      <c r="O135" s="564"/>
      <c r="P135" s="564"/>
      <c r="Q135" s="564"/>
      <c r="R135" s="564"/>
      <c r="S135" s="564"/>
      <c r="T135" s="564"/>
      <c r="U135" s="564"/>
      <c r="V135" s="169" t="s">
        <v>79</v>
      </c>
      <c r="W135" s="174"/>
      <c r="X135" s="174"/>
      <c r="Y135" s="174"/>
      <c r="Z135" s="174"/>
      <c r="AA135" s="174"/>
      <c r="AB135" s="174"/>
    </row>
    <row r="136" spans="1:28" s="73" customFormat="1" ht="76.5" customHeight="1">
      <c r="A136" s="123"/>
      <c r="B136" s="577">
        <v>64</v>
      </c>
      <c r="C136" s="561" t="str">
        <f>担当者!$F$5</f>
        <v>○○高等学校</v>
      </c>
      <c r="D136" s="567"/>
      <c r="E136" s="571"/>
      <c r="F136" s="567"/>
      <c r="G136" s="571"/>
      <c r="H136" s="567"/>
      <c r="I136" s="567"/>
      <c r="J136" s="567"/>
      <c r="K136" s="567"/>
      <c r="L136" s="567"/>
      <c r="M136" s="567"/>
      <c r="N136" s="563"/>
      <c r="O136" s="563"/>
      <c r="P136" s="563"/>
      <c r="Q136" s="563"/>
      <c r="R136" s="563"/>
      <c r="S136" s="563"/>
      <c r="T136" s="563"/>
      <c r="U136" s="563"/>
      <c r="V136" s="163" t="s">
        <v>78</v>
      </c>
      <c r="W136" s="173"/>
      <c r="X136" s="173"/>
      <c r="Y136" s="173"/>
      <c r="Z136" s="173"/>
      <c r="AA136" s="173"/>
      <c r="AB136" s="173"/>
    </row>
    <row r="137" spans="1:28" s="73" customFormat="1" ht="76.5" customHeight="1">
      <c r="A137" s="123"/>
      <c r="B137" s="578"/>
      <c r="C137" s="562"/>
      <c r="D137" s="568"/>
      <c r="E137" s="572"/>
      <c r="F137" s="568"/>
      <c r="G137" s="572"/>
      <c r="H137" s="568"/>
      <c r="I137" s="568"/>
      <c r="J137" s="568"/>
      <c r="K137" s="568"/>
      <c r="L137" s="568"/>
      <c r="M137" s="568"/>
      <c r="N137" s="564"/>
      <c r="O137" s="564"/>
      <c r="P137" s="564"/>
      <c r="Q137" s="564"/>
      <c r="R137" s="564"/>
      <c r="S137" s="564"/>
      <c r="T137" s="564"/>
      <c r="U137" s="564"/>
      <c r="V137" s="169" t="s">
        <v>79</v>
      </c>
      <c r="W137" s="174"/>
      <c r="X137" s="174"/>
      <c r="Y137" s="174"/>
      <c r="Z137" s="174"/>
      <c r="AA137" s="174"/>
      <c r="AB137" s="174"/>
    </row>
    <row r="138" spans="1:28" s="73" customFormat="1" ht="76.5" customHeight="1">
      <c r="A138" s="123"/>
      <c r="B138" s="577">
        <v>65</v>
      </c>
      <c r="C138" s="561" t="str">
        <f>担当者!$F$5</f>
        <v>○○高等学校</v>
      </c>
      <c r="D138" s="567"/>
      <c r="E138" s="571"/>
      <c r="F138" s="567"/>
      <c r="G138" s="571"/>
      <c r="H138" s="567"/>
      <c r="I138" s="567"/>
      <c r="J138" s="567"/>
      <c r="K138" s="567"/>
      <c r="L138" s="567"/>
      <c r="M138" s="567"/>
      <c r="N138" s="563"/>
      <c r="O138" s="563"/>
      <c r="P138" s="563"/>
      <c r="Q138" s="563"/>
      <c r="R138" s="563"/>
      <c r="S138" s="563"/>
      <c r="T138" s="563"/>
      <c r="U138" s="563"/>
      <c r="V138" s="163" t="s">
        <v>78</v>
      </c>
      <c r="W138" s="173"/>
      <c r="X138" s="173"/>
      <c r="Y138" s="173"/>
      <c r="Z138" s="173"/>
      <c r="AA138" s="173"/>
      <c r="AB138" s="173"/>
    </row>
    <row r="139" spans="1:28" s="73" customFormat="1" ht="76.5" customHeight="1">
      <c r="A139" s="123"/>
      <c r="B139" s="578"/>
      <c r="C139" s="562"/>
      <c r="D139" s="568"/>
      <c r="E139" s="572"/>
      <c r="F139" s="568"/>
      <c r="G139" s="572"/>
      <c r="H139" s="568"/>
      <c r="I139" s="568"/>
      <c r="J139" s="568"/>
      <c r="K139" s="568"/>
      <c r="L139" s="568"/>
      <c r="M139" s="568"/>
      <c r="N139" s="564"/>
      <c r="O139" s="564"/>
      <c r="P139" s="564"/>
      <c r="Q139" s="564"/>
      <c r="R139" s="564"/>
      <c r="S139" s="564"/>
      <c r="T139" s="564"/>
      <c r="U139" s="564"/>
      <c r="V139" s="169" t="s">
        <v>79</v>
      </c>
      <c r="W139" s="174"/>
      <c r="X139" s="174"/>
      <c r="Y139" s="174"/>
      <c r="Z139" s="174"/>
      <c r="AA139" s="174"/>
      <c r="AB139" s="174"/>
    </row>
    <row r="140" spans="1:28" s="73" customFormat="1" ht="76.5" customHeight="1">
      <c r="A140" s="123"/>
      <c r="B140" s="577">
        <v>66</v>
      </c>
      <c r="C140" s="561" t="str">
        <f>担当者!$F$5</f>
        <v>○○高等学校</v>
      </c>
      <c r="D140" s="567"/>
      <c r="E140" s="571"/>
      <c r="F140" s="567"/>
      <c r="G140" s="571"/>
      <c r="H140" s="567"/>
      <c r="I140" s="567"/>
      <c r="J140" s="567"/>
      <c r="K140" s="567"/>
      <c r="L140" s="567"/>
      <c r="M140" s="567"/>
      <c r="N140" s="563"/>
      <c r="O140" s="563"/>
      <c r="P140" s="563"/>
      <c r="Q140" s="563"/>
      <c r="R140" s="563"/>
      <c r="S140" s="563"/>
      <c r="T140" s="563"/>
      <c r="U140" s="563"/>
      <c r="V140" s="163" t="s">
        <v>78</v>
      </c>
      <c r="W140" s="173"/>
      <c r="X140" s="173"/>
      <c r="Y140" s="173"/>
      <c r="Z140" s="173"/>
      <c r="AA140" s="173"/>
      <c r="AB140" s="173"/>
    </row>
    <row r="141" spans="1:28" s="73" customFormat="1" ht="76.5" customHeight="1">
      <c r="A141" s="123"/>
      <c r="B141" s="578"/>
      <c r="C141" s="562"/>
      <c r="D141" s="568"/>
      <c r="E141" s="572"/>
      <c r="F141" s="568"/>
      <c r="G141" s="572"/>
      <c r="H141" s="568"/>
      <c r="I141" s="568"/>
      <c r="J141" s="568"/>
      <c r="K141" s="568"/>
      <c r="L141" s="568"/>
      <c r="M141" s="568"/>
      <c r="N141" s="564"/>
      <c r="O141" s="564"/>
      <c r="P141" s="564"/>
      <c r="Q141" s="564"/>
      <c r="R141" s="564"/>
      <c r="S141" s="564"/>
      <c r="T141" s="564"/>
      <c r="U141" s="564"/>
      <c r="V141" s="169" t="s">
        <v>79</v>
      </c>
      <c r="W141" s="174"/>
      <c r="X141" s="174"/>
      <c r="Y141" s="174"/>
      <c r="Z141" s="174"/>
      <c r="AA141" s="174"/>
      <c r="AB141" s="174"/>
    </row>
    <row r="142" spans="1:28" s="73" customFormat="1" ht="76.5" customHeight="1">
      <c r="A142" s="123"/>
      <c r="B142" s="577">
        <v>67</v>
      </c>
      <c r="C142" s="561" t="str">
        <f>担当者!$F$5</f>
        <v>○○高等学校</v>
      </c>
      <c r="D142" s="567"/>
      <c r="E142" s="571"/>
      <c r="F142" s="567"/>
      <c r="G142" s="571"/>
      <c r="H142" s="567"/>
      <c r="I142" s="567"/>
      <c r="J142" s="567"/>
      <c r="K142" s="567"/>
      <c r="L142" s="567"/>
      <c r="M142" s="567"/>
      <c r="N142" s="563"/>
      <c r="O142" s="563"/>
      <c r="P142" s="563"/>
      <c r="Q142" s="563"/>
      <c r="R142" s="563"/>
      <c r="S142" s="563"/>
      <c r="T142" s="563"/>
      <c r="U142" s="563"/>
      <c r="V142" s="163" t="s">
        <v>78</v>
      </c>
      <c r="W142" s="173"/>
      <c r="X142" s="173"/>
      <c r="Y142" s="173"/>
      <c r="Z142" s="173"/>
      <c r="AA142" s="173"/>
      <c r="AB142" s="173"/>
    </row>
    <row r="143" spans="1:28" s="73" customFormat="1" ht="76.5" customHeight="1">
      <c r="A143" s="123"/>
      <c r="B143" s="578"/>
      <c r="C143" s="562"/>
      <c r="D143" s="568"/>
      <c r="E143" s="572"/>
      <c r="F143" s="568"/>
      <c r="G143" s="572"/>
      <c r="H143" s="568"/>
      <c r="I143" s="568"/>
      <c r="J143" s="568"/>
      <c r="K143" s="568"/>
      <c r="L143" s="568"/>
      <c r="M143" s="568"/>
      <c r="N143" s="564"/>
      <c r="O143" s="564"/>
      <c r="P143" s="564"/>
      <c r="Q143" s="564"/>
      <c r="R143" s="564"/>
      <c r="S143" s="564"/>
      <c r="T143" s="564"/>
      <c r="U143" s="564"/>
      <c r="V143" s="169" t="s">
        <v>79</v>
      </c>
      <c r="W143" s="174"/>
      <c r="X143" s="174"/>
      <c r="Y143" s="174"/>
      <c r="Z143" s="174"/>
      <c r="AA143" s="174"/>
      <c r="AB143" s="174"/>
    </row>
    <row r="144" spans="1:28" s="73" customFormat="1" ht="76.5" customHeight="1">
      <c r="A144" s="123"/>
      <c r="B144" s="577">
        <v>68</v>
      </c>
      <c r="C144" s="561" t="str">
        <f>担当者!$F$5</f>
        <v>○○高等学校</v>
      </c>
      <c r="D144" s="567"/>
      <c r="E144" s="571"/>
      <c r="F144" s="567"/>
      <c r="G144" s="571"/>
      <c r="H144" s="567"/>
      <c r="I144" s="567"/>
      <c r="J144" s="567"/>
      <c r="K144" s="567"/>
      <c r="L144" s="567"/>
      <c r="M144" s="567"/>
      <c r="N144" s="563"/>
      <c r="O144" s="563"/>
      <c r="P144" s="563"/>
      <c r="Q144" s="563"/>
      <c r="R144" s="563"/>
      <c r="S144" s="563"/>
      <c r="T144" s="563"/>
      <c r="U144" s="563"/>
      <c r="V144" s="163" t="s">
        <v>78</v>
      </c>
      <c r="W144" s="173"/>
      <c r="X144" s="173"/>
      <c r="Y144" s="173"/>
      <c r="Z144" s="173"/>
      <c r="AA144" s="173"/>
      <c r="AB144" s="173"/>
    </row>
    <row r="145" spans="1:28" s="73" customFormat="1" ht="76.5" customHeight="1">
      <c r="A145" s="123"/>
      <c r="B145" s="578"/>
      <c r="C145" s="562"/>
      <c r="D145" s="568"/>
      <c r="E145" s="572"/>
      <c r="F145" s="568"/>
      <c r="G145" s="572"/>
      <c r="H145" s="568"/>
      <c r="I145" s="568"/>
      <c r="J145" s="568"/>
      <c r="K145" s="568"/>
      <c r="L145" s="568"/>
      <c r="M145" s="568"/>
      <c r="N145" s="564"/>
      <c r="O145" s="564"/>
      <c r="P145" s="564"/>
      <c r="Q145" s="564"/>
      <c r="R145" s="564"/>
      <c r="S145" s="564"/>
      <c r="T145" s="564"/>
      <c r="U145" s="564"/>
      <c r="V145" s="169" t="s">
        <v>79</v>
      </c>
      <c r="W145" s="174"/>
      <c r="X145" s="174"/>
      <c r="Y145" s="174"/>
      <c r="Z145" s="174"/>
      <c r="AA145" s="174"/>
      <c r="AB145" s="174"/>
    </row>
    <row r="146" spans="1:28" s="73" customFormat="1" ht="76.5" customHeight="1">
      <c r="A146" s="123"/>
      <c r="B146" s="577">
        <v>69</v>
      </c>
      <c r="C146" s="561" t="str">
        <f>担当者!$F$5</f>
        <v>○○高等学校</v>
      </c>
      <c r="D146" s="567"/>
      <c r="E146" s="571"/>
      <c r="F146" s="567"/>
      <c r="G146" s="571"/>
      <c r="H146" s="567"/>
      <c r="I146" s="567"/>
      <c r="J146" s="567"/>
      <c r="K146" s="567"/>
      <c r="L146" s="567"/>
      <c r="M146" s="567"/>
      <c r="N146" s="563"/>
      <c r="O146" s="563"/>
      <c r="P146" s="563"/>
      <c r="Q146" s="563"/>
      <c r="R146" s="563"/>
      <c r="S146" s="563"/>
      <c r="T146" s="563"/>
      <c r="U146" s="563"/>
      <c r="V146" s="163" t="s">
        <v>78</v>
      </c>
      <c r="W146" s="173"/>
      <c r="X146" s="173"/>
      <c r="Y146" s="173"/>
      <c r="Z146" s="173"/>
      <c r="AA146" s="173"/>
      <c r="AB146" s="173"/>
    </row>
    <row r="147" spans="1:28" s="73" customFormat="1" ht="76.5" customHeight="1">
      <c r="A147" s="123"/>
      <c r="B147" s="578"/>
      <c r="C147" s="562"/>
      <c r="D147" s="568"/>
      <c r="E147" s="572"/>
      <c r="F147" s="568"/>
      <c r="G147" s="572"/>
      <c r="H147" s="568"/>
      <c r="I147" s="568"/>
      <c r="J147" s="568"/>
      <c r="K147" s="568"/>
      <c r="L147" s="568"/>
      <c r="M147" s="568"/>
      <c r="N147" s="564"/>
      <c r="O147" s="564"/>
      <c r="P147" s="564"/>
      <c r="Q147" s="564"/>
      <c r="R147" s="564"/>
      <c r="S147" s="564"/>
      <c r="T147" s="564"/>
      <c r="U147" s="564"/>
      <c r="V147" s="169" t="s">
        <v>79</v>
      </c>
      <c r="W147" s="174"/>
      <c r="X147" s="174"/>
      <c r="Y147" s="174"/>
      <c r="Z147" s="174"/>
      <c r="AA147" s="174"/>
      <c r="AB147" s="174"/>
    </row>
    <row r="148" spans="1:28" s="73" customFormat="1" ht="76.5" customHeight="1">
      <c r="A148" s="123"/>
      <c r="B148" s="577">
        <v>70</v>
      </c>
      <c r="C148" s="561" t="str">
        <f>担当者!$F$5</f>
        <v>○○高等学校</v>
      </c>
      <c r="D148" s="567"/>
      <c r="E148" s="571"/>
      <c r="F148" s="567"/>
      <c r="G148" s="571"/>
      <c r="H148" s="567"/>
      <c r="I148" s="567"/>
      <c r="J148" s="567"/>
      <c r="K148" s="567"/>
      <c r="L148" s="567"/>
      <c r="M148" s="567"/>
      <c r="N148" s="563"/>
      <c r="O148" s="563"/>
      <c r="P148" s="563"/>
      <c r="Q148" s="563"/>
      <c r="R148" s="563"/>
      <c r="S148" s="563"/>
      <c r="T148" s="563"/>
      <c r="U148" s="563"/>
      <c r="V148" s="163" t="s">
        <v>78</v>
      </c>
      <c r="W148" s="173"/>
      <c r="X148" s="173"/>
      <c r="Y148" s="173"/>
      <c r="Z148" s="173"/>
      <c r="AA148" s="173"/>
      <c r="AB148" s="173"/>
    </row>
    <row r="149" spans="1:28" s="73" customFormat="1" ht="76.5" customHeight="1">
      <c r="A149" s="123"/>
      <c r="B149" s="578"/>
      <c r="C149" s="562"/>
      <c r="D149" s="568"/>
      <c r="E149" s="572"/>
      <c r="F149" s="568"/>
      <c r="G149" s="572"/>
      <c r="H149" s="568"/>
      <c r="I149" s="568"/>
      <c r="J149" s="568"/>
      <c r="K149" s="568"/>
      <c r="L149" s="568"/>
      <c r="M149" s="568"/>
      <c r="N149" s="564"/>
      <c r="O149" s="564"/>
      <c r="P149" s="564"/>
      <c r="Q149" s="564"/>
      <c r="R149" s="564"/>
      <c r="S149" s="564"/>
      <c r="T149" s="564"/>
      <c r="U149" s="564"/>
      <c r="V149" s="169" t="s">
        <v>79</v>
      </c>
      <c r="W149" s="174"/>
      <c r="X149" s="174"/>
      <c r="Y149" s="174"/>
      <c r="Z149" s="174"/>
      <c r="AA149" s="174"/>
      <c r="AB149" s="174"/>
    </row>
    <row r="150" spans="1:28" s="73" customFormat="1" ht="76.5" customHeight="1">
      <c r="A150" s="123"/>
      <c r="B150" s="577">
        <v>71</v>
      </c>
      <c r="C150" s="561" t="str">
        <f>担当者!$F$5</f>
        <v>○○高等学校</v>
      </c>
      <c r="D150" s="567"/>
      <c r="E150" s="571"/>
      <c r="F150" s="567"/>
      <c r="G150" s="571"/>
      <c r="H150" s="567"/>
      <c r="I150" s="567"/>
      <c r="J150" s="567"/>
      <c r="K150" s="567"/>
      <c r="L150" s="567"/>
      <c r="M150" s="567"/>
      <c r="N150" s="563"/>
      <c r="O150" s="563"/>
      <c r="P150" s="563"/>
      <c r="Q150" s="563"/>
      <c r="R150" s="563"/>
      <c r="S150" s="563"/>
      <c r="T150" s="563"/>
      <c r="U150" s="563"/>
      <c r="V150" s="163" t="s">
        <v>78</v>
      </c>
      <c r="W150" s="173"/>
      <c r="X150" s="173"/>
      <c r="Y150" s="173"/>
      <c r="Z150" s="173"/>
      <c r="AA150" s="173"/>
      <c r="AB150" s="173"/>
    </row>
    <row r="151" spans="1:28" s="73" customFormat="1" ht="76.5" customHeight="1">
      <c r="A151" s="123"/>
      <c r="B151" s="578"/>
      <c r="C151" s="562"/>
      <c r="D151" s="568"/>
      <c r="E151" s="572"/>
      <c r="F151" s="568"/>
      <c r="G151" s="572"/>
      <c r="H151" s="568"/>
      <c r="I151" s="568"/>
      <c r="J151" s="568"/>
      <c r="K151" s="568"/>
      <c r="L151" s="568"/>
      <c r="M151" s="568"/>
      <c r="N151" s="564"/>
      <c r="O151" s="564"/>
      <c r="P151" s="564"/>
      <c r="Q151" s="564"/>
      <c r="R151" s="564"/>
      <c r="S151" s="564"/>
      <c r="T151" s="564"/>
      <c r="U151" s="564"/>
      <c r="V151" s="169" t="s">
        <v>79</v>
      </c>
      <c r="W151" s="174"/>
      <c r="X151" s="174"/>
      <c r="Y151" s="174"/>
      <c r="Z151" s="174"/>
      <c r="AA151" s="174"/>
      <c r="AB151" s="174"/>
    </row>
    <row r="152" spans="1:28" s="73" customFormat="1" ht="76.5" customHeight="1">
      <c r="A152" s="123"/>
      <c r="B152" s="577">
        <v>72</v>
      </c>
      <c r="C152" s="561" t="str">
        <f>担当者!$F$5</f>
        <v>○○高等学校</v>
      </c>
      <c r="D152" s="567"/>
      <c r="E152" s="571"/>
      <c r="F152" s="567"/>
      <c r="G152" s="571"/>
      <c r="H152" s="567"/>
      <c r="I152" s="567"/>
      <c r="J152" s="567"/>
      <c r="K152" s="567"/>
      <c r="L152" s="567"/>
      <c r="M152" s="567"/>
      <c r="N152" s="563"/>
      <c r="O152" s="563"/>
      <c r="P152" s="563"/>
      <c r="Q152" s="563"/>
      <c r="R152" s="563"/>
      <c r="S152" s="563"/>
      <c r="T152" s="563"/>
      <c r="U152" s="563"/>
      <c r="V152" s="163" t="s">
        <v>78</v>
      </c>
      <c r="W152" s="173"/>
      <c r="X152" s="173"/>
      <c r="Y152" s="173"/>
      <c r="Z152" s="173"/>
      <c r="AA152" s="173"/>
      <c r="AB152" s="173"/>
    </row>
    <row r="153" spans="1:28" s="73" customFormat="1" ht="76.5" customHeight="1">
      <c r="A153" s="123"/>
      <c r="B153" s="578"/>
      <c r="C153" s="562"/>
      <c r="D153" s="568"/>
      <c r="E153" s="572"/>
      <c r="F153" s="568"/>
      <c r="G153" s="572"/>
      <c r="H153" s="568"/>
      <c r="I153" s="568"/>
      <c r="J153" s="568"/>
      <c r="K153" s="568"/>
      <c r="L153" s="568"/>
      <c r="M153" s="568"/>
      <c r="N153" s="564"/>
      <c r="O153" s="564"/>
      <c r="P153" s="564"/>
      <c r="Q153" s="564"/>
      <c r="R153" s="564"/>
      <c r="S153" s="564"/>
      <c r="T153" s="564"/>
      <c r="U153" s="564"/>
      <c r="V153" s="169" t="s">
        <v>79</v>
      </c>
      <c r="W153" s="174"/>
      <c r="X153" s="174"/>
      <c r="Y153" s="174"/>
      <c r="Z153" s="174"/>
      <c r="AA153" s="174"/>
      <c r="AB153" s="174"/>
    </row>
    <row r="154" spans="1:28" s="73" customFormat="1" ht="76.5" customHeight="1">
      <c r="A154" s="123"/>
      <c r="B154" s="577">
        <v>73</v>
      </c>
      <c r="C154" s="561" t="str">
        <f>担当者!$F$5</f>
        <v>○○高等学校</v>
      </c>
      <c r="D154" s="567"/>
      <c r="E154" s="571"/>
      <c r="F154" s="567"/>
      <c r="G154" s="571"/>
      <c r="H154" s="567"/>
      <c r="I154" s="567"/>
      <c r="J154" s="567"/>
      <c r="K154" s="567"/>
      <c r="L154" s="567"/>
      <c r="M154" s="567"/>
      <c r="N154" s="563"/>
      <c r="O154" s="563"/>
      <c r="P154" s="563"/>
      <c r="Q154" s="563"/>
      <c r="R154" s="563"/>
      <c r="S154" s="563"/>
      <c r="T154" s="563"/>
      <c r="U154" s="563"/>
      <c r="V154" s="163" t="s">
        <v>78</v>
      </c>
      <c r="W154" s="173"/>
      <c r="X154" s="173"/>
      <c r="Y154" s="173"/>
      <c r="Z154" s="173"/>
      <c r="AA154" s="173"/>
      <c r="AB154" s="173"/>
    </row>
    <row r="155" spans="1:28" s="73" customFormat="1" ht="76.5" customHeight="1">
      <c r="A155" s="123"/>
      <c r="B155" s="578"/>
      <c r="C155" s="562"/>
      <c r="D155" s="568"/>
      <c r="E155" s="572"/>
      <c r="F155" s="568"/>
      <c r="G155" s="572"/>
      <c r="H155" s="568"/>
      <c r="I155" s="568"/>
      <c r="J155" s="568"/>
      <c r="K155" s="568"/>
      <c r="L155" s="568"/>
      <c r="M155" s="568"/>
      <c r="N155" s="564"/>
      <c r="O155" s="564"/>
      <c r="P155" s="564"/>
      <c r="Q155" s="564"/>
      <c r="R155" s="564"/>
      <c r="S155" s="564"/>
      <c r="T155" s="564"/>
      <c r="U155" s="564"/>
      <c r="V155" s="169" t="s">
        <v>79</v>
      </c>
      <c r="W155" s="174"/>
      <c r="X155" s="174"/>
      <c r="Y155" s="174"/>
      <c r="Z155" s="174"/>
      <c r="AA155" s="174"/>
      <c r="AB155" s="174"/>
    </row>
    <row r="156" spans="1:28" s="73" customFormat="1" ht="76.5" customHeight="1">
      <c r="A156" s="123"/>
      <c r="B156" s="577">
        <v>74</v>
      </c>
      <c r="C156" s="561" t="str">
        <f>担当者!$F$5</f>
        <v>○○高等学校</v>
      </c>
      <c r="D156" s="567"/>
      <c r="E156" s="571"/>
      <c r="F156" s="567"/>
      <c r="G156" s="571"/>
      <c r="H156" s="567"/>
      <c r="I156" s="567"/>
      <c r="J156" s="567"/>
      <c r="K156" s="567"/>
      <c r="L156" s="567"/>
      <c r="M156" s="567"/>
      <c r="N156" s="563"/>
      <c r="O156" s="563"/>
      <c r="P156" s="563"/>
      <c r="Q156" s="563"/>
      <c r="R156" s="563"/>
      <c r="S156" s="563"/>
      <c r="T156" s="563"/>
      <c r="U156" s="563"/>
      <c r="V156" s="163" t="s">
        <v>78</v>
      </c>
      <c r="W156" s="173"/>
      <c r="X156" s="173"/>
      <c r="Y156" s="173"/>
      <c r="Z156" s="173"/>
      <c r="AA156" s="173"/>
      <c r="AB156" s="173"/>
    </row>
    <row r="157" spans="1:28" s="73" customFormat="1" ht="76.5" customHeight="1">
      <c r="A157" s="123"/>
      <c r="B157" s="578"/>
      <c r="C157" s="562"/>
      <c r="D157" s="568"/>
      <c r="E157" s="572"/>
      <c r="F157" s="568"/>
      <c r="G157" s="572"/>
      <c r="H157" s="568"/>
      <c r="I157" s="568"/>
      <c r="J157" s="568"/>
      <c r="K157" s="568"/>
      <c r="L157" s="568"/>
      <c r="M157" s="568"/>
      <c r="N157" s="564"/>
      <c r="O157" s="564"/>
      <c r="P157" s="564"/>
      <c r="Q157" s="564"/>
      <c r="R157" s="564"/>
      <c r="S157" s="564"/>
      <c r="T157" s="564"/>
      <c r="U157" s="564"/>
      <c r="V157" s="169" t="s">
        <v>79</v>
      </c>
      <c r="W157" s="174"/>
      <c r="X157" s="174"/>
      <c r="Y157" s="174"/>
      <c r="Z157" s="174"/>
      <c r="AA157" s="174"/>
      <c r="AB157" s="174"/>
    </row>
    <row r="158" spans="1:28" s="73" customFormat="1" ht="76.5" customHeight="1">
      <c r="A158" s="123"/>
      <c r="B158" s="577">
        <v>75</v>
      </c>
      <c r="C158" s="561" t="str">
        <f>担当者!$F$5</f>
        <v>○○高等学校</v>
      </c>
      <c r="D158" s="567"/>
      <c r="E158" s="571"/>
      <c r="F158" s="567"/>
      <c r="G158" s="571"/>
      <c r="H158" s="567"/>
      <c r="I158" s="567"/>
      <c r="J158" s="567"/>
      <c r="K158" s="567"/>
      <c r="L158" s="567"/>
      <c r="M158" s="567"/>
      <c r="N158" s="563"/>
      <c r="O158" s="563"/>
      <c r="P158" s="563"/>
      <c r="Q158" s="563"/>
      <c r="R158" s="563"/>
      <c r="S158" s="563"/>
      <c r="T158" s="563"/>
      <c r="U158" s="563"/>
      <c r="V158" s="163" t="s">
        <v>78</v>
      </c>
      <c r="W158" s="173"/>
      <c r="X158" s="173"/>
      <c r="Y158" s="173"/>
      <c r="Z158" s="173"/>
      <c r="AA158" s="173"/>
      <c r="AB158" s="173"/>
    </row>
    <row r="159" spans="1:28" s="73" customFormat="1" ht="76.5" customHeight="1">
      <c r="A159" s="123"/>
      <c r="B159" s="578"/>
      <c r="C159" s="562"/>
      <c r="D159" s="568"/>
      <c r="E159" s="572"/>
      <c r="F159" s="568"/>
      <c r="G159" s="572"/>
      <c r="H159" s="568"/>
      <c r="I159" s="568"/>
      <c r="J159" s="568"/>
      <c r="K159" s="568"/>
      <c r="L159" s="568"/>
      <c r="M159" s="568"/>
      <c r="N159" s="564"/>
      <c r="O159" s="564"/>
      <c r="P159" s="564"/>
      <c r="Q159" s="564"/>
      <c r="R159" s="564"/>
      <c r="S159" s="564"/>
      <c r="T159" s="564"/>
      <c r="U159" s="564"/>
      <c r="V159" s="169" t="s">
        <v>79</v>
      </c>
      <c r="W159" s="174"/>
      <c r="X159" s="174"/>
      <c r="Y159" s="174"/>
      <c r="Z159" s="174"/>
      <c r="AA159" s="174"/>
      <c r="AB159" s="174"/>
    </row>
    <row r="160" spans="1:28" s="73" customFormat="1" ht="76.5" customHeight="1">
      <c r="A160" s="123"/>
      <c r="B160" s="577">
        <v>76</v>
      </c>
      <c r="C160" s="561" t="str">
        <f>担当者!$F$5</f>
        <v>○○高等学校</v>
      </c>
      <c r="D160" s="567"/>
      <c r="E160" s="571"/>
      <c r="F160" s="567"/>
      <c r="G160" s="571"/>
      <c r="H160" s="567"/>
      <c r="I160" s="567"/>
      <c r="J160" s="567"/>
      <c r="K160" s="567"/>
      <c r="L160" s="567"/>
      <c r="M160" s="567"/>
      <c r="N160" s="563"/>
      <c r="O160" s="563"/>
      <c r="P160" s="563"/>
      <c r="Q160" s="563"/>
      <c r="R160" s="563"/>
      <c r="S160" s="563"/>
      <c r="T160" s="563"/>
      <c r="U160" s="563"/>
      <c r="V160" s="163" t="s">
        <v>78</v>
      </c>
      <c r="W160" s="173"/>
      <c r="X160" s="173"/>
      <c r="Y160" s="173"/>
      <c r="Z160" s="173"/>
      <c r="AA160" s="173"/>
      <c r="AB160" s="173"/>
    </row>
    <row r="161" spans="1:28" s="73" customFormat="1" ht="76.5" customHeight="1">
      <c r="A161" s="123"/>
      <c r="B161" s="578"/>
      <c r="C161" s="562"/>
      <c r="D161" s="568"/>
      <c r="E161" s="572"/>
      <c r="F161" s="568"/>
      <c r="G161" s="572"/>
      <c r="H161" s="568"/>
      <c r="I161" s="568"/>
      <c r="J161" s="568"/>
      <c r="K161" s="568"/>
      <c r="L161" s="568"/>
      <c r="M161" s="568"/>
      <c r="N161" s="564"/>
      <c r="O161" s="564"/>
      <c r="P161" s="564"/>
      <c r="Q161" s="564"/>
      <c r="R161" s="564"/>
      <c r="S161" s="564"/>
      <c r="T161" s="564"/>
      <c r="U161" s="564"/>
      <c r="V161" s="169" t="s">
        <v>79</v>
      </c>
      <c r="W161" s="174"/>
      <c r="X161" s="174"/>
      <c r="Y161" s="174"/>
      <c r="Z161" s="174"/>
      <c r="AA161" s="174"/>
      <c r="AB161" s="174"/>
    </row>
    <row r="162" spans="1:28" s="73" customFormat="1" ht="76.5" customHeight="1">
      <c r="A162" s="123"/>
      <c r="B162" s="577">
        <v>77</v>
      </c>
      <c r="C162" s="561" t="str">
        <f>担当者!$F$5</f>
        <v>○○高等学校</v>
      </c>
      <c r="D162" s="567"/>
      <c r="E162" s="571"/>
      <c r="F162" s="567"/>
      <c r="G162" s="571"/>
      <c r="H162" s="567"/>
      <c r="I162" s="567"/>
      <c r="J162" s="567"/>
      <c r="K162" s="567"/>
      <c r="L162" s="567"/>
      <c r="M162" s="567"/>
      <c r="N162" s="563"/>
      <c r="O162" s="563"/>
      <c r="P162" s="563"/>
      <c r="Q162" s="563"/>
      <c r="R162" s="563"/>
      <c r="S162" s="563"/>
      <c r="T162" s="563"/>
      <c r="U162" s="563"/>
      <c r="V162" s="163" t="s">
        <v>78</v>
      </c>
      <c r="W162" s="173"/>
      <c r="X162" s="173"/>
      <c r="Y162" s="173"/>
      <c r="Z162" s="173"/>
      <c r="AA162" s="173"/>
      <c r="AB162" s="173"/>
    </row>
    <row r="163" spans="1:28" s="73" customFormat="1" ht="76.5" customHeight="1">
      <c r="A163" s="123"/>
      <c r="B163" s="578"/>
      <c r="C163" s="562"/>
      <c r="D163" s="568"/>
      <c r="E163" s="572"/>
      <c r="F163" s="568"/>
      <c r="G163" s="572"/>
      <c r="H163" s="568"/>
      <c r="I163" s="568"/>
      <c r="J163" s="568"/>
      <c r="K163" s="568"/>
      <c r="L163" s="568"/>
      <c r="M163" s="568"/>
      <c r="N163" s="564"/>
      <c r="O163" s="564"/>
      <c r="P163" s="564"/>
      <c r="Q163" s="564"/>
      <c r="R163" s="564"/>
      <c r="S163" s="564"/>
      <c r="T163" s="564"/>
      <c r="U163" s="564"/>
      <c r="V163" s="169" t="s">
        <v>79</v>
      </c>
      <c r="W163" s="174"/>
      <c r="X163" s="174"/>
      <c r="Y163" s="174"/>
      <c r="Z163" s="174"/>
      <c r="AA163" s="174"/>
      <c r="AB163" s="174"/>
    </row>
    <row r="164" spans="1:28" s="73" customFormat="1" ht="76.5" customHeight="1">
      <c r="A164" s="123"/>
      <c r="B164" s="577">
        <v>78</v>
      </c>
      <c r="C164" s="561" t="str">
        <f>担当者!$F$5</f>
        <v>○○高等学校</v>
      </c>
      <c r="D164" s="567"/>
      <c r="E164" s="571"/>
      <c r="F164" s="567"/>
      <c r="G164" s="571"/>
      <c r="H164" s="567"/>
      <c r="I164" s="567"/>
      <c r="J164" s="567"/>
      <c r="K164" s="567"/>
      <c r="L164" s="567"/>
      <c r="M164" s="567"/>
      <c r="N164" s="563"/>
      <c r="O164" s="563"/>
      <c r="P164" s="563"/>
      <c r="Q164" s="563"/>
      <c r="R164" s="563"/>
      <c r="S164" s="563"/>
      <c r="T164" s="563"/>
      <c r="U164" s="563"/>
      <c r="V164" s="163" t="s">
        <v>78</v>
      </c>
      <c r="W164" s="173"/>
      <c r="X164" s="173"/>
      <c r="Y164" s="173"/>
      <c r="Z164" s="173"/>
      <c r="AA164" s="173"/>
      <c r="AB164" s="173"/>
    </row>
    <row r="165" spans="1:28" s="73" customFormat="1" ht="76.5" customHeight="1">
      <c r="A165" s="123"/>
      <c r="B165" s="578"/>
      <c r="C165" s="562"/>
      <c r="D165" s="568"/>
      <c r="E165" s="572"/>
      <c r="F165" s="568"/>
      <c r="G165" s="572"/>
      <c r="H165" s="568"/>
      <c r="I165" s="568"/>
      <c r="J165" s="568"/>
      <c r="K165" s="568"/>
      <c r="L165" s="568"/>
      <c r="M165" s="568"/>
      <c r="N165" s="564"/>
      <c r="O165" s="564"/>
      <c r="P165" s="564"/>
      <c r="Q165" s="564"/>
      <c r="R165" s="564"/>
      <c r="S165" s="564"/>
      <c r="T165" s="564"/>
      <c r="U165" s="564"/>
      <c r="V165" s="169" t="s">
        <v>79</v>
      </c>
      <c r="W165" s="174"/>
      <c r="X165" s="174"/>
      <c r="Y165" s="174"/>
      <c r="Z165" s="174"/>
      <c r="AA165" s="174"/>
      <c r="AB165" s="174"/>
    </row>
    <row r="166" spans="1:28" s="73" customFormat="1" ht="76.5" customHeight="1">
      <c r="A166" s="123"/>
      <c r="B166" s="577">
        <v>79</v>
      </c>
      <c r="C166" s="561" t="str">
        <f>担当者!$F$5</f>
        <v>○○高等学校</v>
      </c>
      <c r="D166" s="567"/>
      <c r="E166" s="571"/>
      <c r="F166" s="567"/>
      <c r="G166" s="571"/>
      <c r="H166" s="567"/>
      <c r="I166" s="567"/>
      <c r="J166" s="567"/>
      <c r="K166" s="567"/>
      <c r="L166" s="567"/>
      <c r="M166" s="567"/>
      <c r="N166" s="563"/>
      <c r="O166" s="563"/>
      <c r="P166" s="563"/>
      <c r="Q166" s="563"/>
      <c r="R166" s="563"/>
      <c r="S166" s="563"/>
      <c r="T166" s="563"/>
      <c r="U166" s="563"/>
      <c r="V166" s="163" t="s">
        <v>78</v>
      </c>
      <c r="W166" s="173"/>
      <c r="X166" s="173"/>
      <c r="Y166" s="173"/>
      <c r="Z166" s="173"/>
      <c r="AA166" s="173"/>
      <c r="AB166" s="173"/>
    </row>
    <row r="167" spans="1:28" s="73" customFormat="1" ht="76.5" customHeight="1">
      <c r="A167" s="123"/>
      <c r="B167" s="578"/>
      <c r="C167" s="562"/>
      <c r="D167" s="568"/>
      <c r="E167" s="572"/>
      <c r="F167" s="568"/>
      <c r="G167" s="572"/>
      <c r="H167" s="568"/>
      <c r="I167" s="568"/>
      <c r="J167" s="568"/>
      <c r="K167" s="568"/>
      <c r="L167" s="568"/>
      <c r="M167" s="568"/>
      <c r="N167" s="564"/>
      <c r="O167" s="564"/>
      <c r="P167" s="564"/>
      <c r="Q167" s="564"/>
      <c r="R167" s="564"/>
      <c r="S167" s="564"/>
      <c r="T167" s="564"/>
      <c r="U167" s="564"/>
      <c r="V167" s="169" t="s">
        <v>79</v>
      </c>
      <c r="W167" s="174"/>
      <c r="X167" s="174"/>
      <c r="Y167" s="174"/>
      <c r="Z167" s="174"/>
      <c r="AA167" s="174"/>
      <c r="AB167" s="174"/>
    </row>
    <row r="168" spans="1:28" s="73" customFormat="1" ht="76.5" customHeight="1">
      <c r="A168" s="123"/>
      <c r="B168" s="577">
        <v>80</v>
      </c>
      <c r="C168" s="561" t="str">
        <f>担当者!$F$5</f>
        <v>○○高等学校</v>
      </c>
      <c r="D168" s="567"/>
      <c r="E168" s="571"/>
      <c r="F168" s="567"/>
      <c r="G168" s="571"/>
      <c r="H168" s="567"/>
      <c r="I168" s="567"/>
      <c r="J168" s="567"/>
      <c r="K168" s="567"/>
      <c r="L168" s="567"/>
      <c r="M168" s="567"/>
      <c r="N168" s="563"/>
      <c r="O168" s="563"/>
      <c r="P168" s="563"/>
      <c r="Q168" s="563"/>
      <c r="R168" s="563"/>
      <c r="S168" s="563"/>
      <c r="T168" s="563"/>
      <c r="U168" s="563"/>
      <c r="V168" s="163" t="s">
        <v>78</v>
      </c>
      <c r="W168" s="173"/>
      <c r="X168" s="173"/>
      <c r="Y168" s="173"/>
      <c r="Z168" s="173"/>
      <c r="AA168" s="173"/>
      <c r="AB168" s="173"/>
    </row>
    <row r="169" spans="1:28" s="73" customFormat="1" ht="76.5" customHeight="1">
      <c r="A169" s="123"/>
      <c r="B169" s="578"/>
      <c r="C169" s="562"/>
      <c r="D169" s="568"/>
      <c r="E169" s="572"/>
      <c r="F169" s="568"/>
      <c r="G169" s="572"/>
      <c r="H169" s="568"/>
      <c r="I169" s="568"/>
      <c r="J169" s="568"/>
      <c r="K169" s="568"/>
      <c r="L169" s="568"/>
      <c r="M169" s="568"/>
      <c r="N169" s="564"/>
      <c r="O169" s="564"/>
      <c r="P169" s="564"/>
      <c r="Q169" s="564"/>
      <c r="R169" s="564"/>
      <c r="S169" s="564"/>
      <c r="T169" s="564"/>
      <c r="U169" s="564"/>
      <c r="V169" s="169" t="s">
        <v>79</v>
      </c>
      <c r="W169" s="174"/>
      <c r="X169" s="174"/>
      <c r="Y169" s="174"/>
      <c r="Z169" s="174"/>
      <c r="AA169" s="174"/>
      <c r="AB169" s="174"/>
    </row>
    <row r="170" spans="1:28" s="73" customFormat="1" ht="76.5" customHeight="1">
      <c r="A170" s="123"/>
      <c r="B170" s="577">
        <v>81</v>
      </c>
      <c r="C170" s="561" t="str">
        <f>担当者!$F$5</f>
        <v>○○高等学校</v>
      </c>
      <c r="D170" s="567"/>
      <c r="E170" s="571"/>
      <c r="F170" s="567"/>
      <c r="G170" s="571"/>
      <c r="H170" s="567"/>
      <c r="I170" s="567"/>
      <c r="J170" s="567"/>
      <c r="K170" s="567"/>
      <c r="L170" s="567"/>
      <c r="M170" s="567"/>
      <c r="N170" s="563"/>
      <c r="O170" s="563"/>
      <c r="P170" s="563"/>
      <c r="Q170" s="563"/>
      <c r="R170" s="563"/>
      <c r="S170" s="563"/>
      <c r="T170" s="563"/>
      <c r="U170" s="563"/>
      <c r="V170" s="163" t="s">
        <v>78</v>
      </c>
      <c r="W170" s="173"/>
      <c r="X170" s="173"/>
      <c r="Y170" s="173"/>
      <c r="Z170" s="173"/>
      <c r="AA170" s="173"/>
      <c r="AB170" s="173"/>
    </row>
    <row r="171" spans="1:28" s="73" customFormat="1" ht="76.5" customHeight="1">
      <c r="A171" s="123"/>
      <c r="B171" s="578"/>
      <c r="C171" s="562"/>
      <c r="D171" s="568"/>
      <c r="E171" s="572"/>
      <c r="F171" s="568"/>
      <c r="G171" s="572"/>
      <c r="H171" s="568"/>
      <c r="I171" s="568"/>
      <c r="J171" s="568"/>
      <c r="K171" s="568"/>
      <c r="L171" s="568"/>
      <c r="M171" s="568"/>
      <c r="N171" s="564"/>
      <c r="O171" s="564"/>
      <c r="P171" s="564"/>
      <c r="Q171" s="564"/>
      <c r="R171" s="564"/>
      <c r="S171" s="564"/>
      <c r="T171" s="564"/>
      <c r="U171" s="564"/>
      <c r="V171" s="169" t="s">
        <v>79</v>
      </c>
      <c r="W171" s="174"/>
      <c r="X171" s="174"/>
      <c r="Y171" s="174"/>
      <c r="Z171" s="174"/>
      <c r="AA171" s="174"/>
      <c r="AB171" s="174"/>
    </row>
    <row r="172" spans="1:28" s="73" customFormat="1" ht="76.5" customHeight="1">
      <c r="A172" s="123"/>
      <c r="B172" s="577">
        <v>82</v>
      </c>
      <c r="C172" s="561" t="str">
        <f>担当者!$F$5</f>
        <v>○○高等学校</v>
      </c>
      <c r="D172" s="567"/>
      <c r="E172" s="571"/>
      <c r="F172" s="567"/>
      <c r="G172" s="571"/>
      <c r="H172" s="567"/>
      <c r="I172" s="567"/>
      <c r="J172" s="567"/>
      <c r="K172" s="567"/>
      <c r="L172" s="567"/>
      <c r="M172" s="567"/>
      <c r="N172" s="563"/>
      <c r="O172" s="563"/>
      <c r="P172" s="563"/>
      <c r="Q172" s="563"/>
      <c r="R172" s="563"/>
      <c r="S172" s="563"/>
      <c r="T172" s="563"/>
      <c r="U172" s="563"/>
      <c r="V172" s="163" t="s">
        <v>78</v>
      </c>
      <c r="W172" s="173"/>
      <c r="X172" s="173"/>
      <c r="Y172" s="173"/>
      <c r="Z172" s="173"/>
      <c r="AA172" s="173"/>
      <c r="AB172" s="173"/>
    </row>
    <row r="173" spans="1:28" s="73" customFormat="1" ht="76.5" customHeight="1">
      <c r="A173" s="123"/>
      <c r="B173" s="578"/>
      <c r="C173" s="562"/>
      <c r="D173" s="568"/>
      <c r="E173" s="572"/>
      <c r="F173" s="568"/>
      <c r="G173" s="572"/>
      <c r="H173" s="568"/>
      <c r="I173" s="568"/>
      <c r="J173" s="568"/>
      <c r="K173" s="568"/>
      <c r="L173" s="568"/>
      <c r="M173" s="568"/>
      <c r="N173" s="564"/>
      <c r="O173" s="564"/>
      <c r="P173" s="564"/>
      <c r="Q173" s="564"/>
      <c r="R173" s="564"/>
      <c r="S173" s="564"/>
      <c r="T173" s="564"/>
      <c r="U173" s="564"/>
      <c r="V173" s="169" t="s">
        <v>79</v>
      </c>
      <c r="W173" s="174"/>
      <c r="X173" s="174"/>
      <c r="Y173" s="174"/>
      <c r="Z173" s="174"/>
      <c r="AA173" s="174"/>
      <c r="AB173" s="174"/>
    </row>
    <row r="174" spans="1:28" s="73" customFormat="1" ht="76.5" customHeight="1">
      <c r="A174" s="123"/>
      <c r="B174" s="577">
        <v>83</v>
      </c>
      <c r="C174" s="561" t="str">
        <f>担当者!$F$5</f>
        <v>○○高等学校</v>
      </c>
      <c r="D174" s="567"/>
      <c r="E174" s="571"/>
      <c r="F174" s="567"/>
      <c r="G174" s="571"/>
      <c r="H174" s="567"/>
      <c r="I174" s="567"/>
      <c r="J174" s="567"/>
      <c r="K174" s="567"/>
      <c r="L174" s="567"/>
      <c r="M174" s="567"/>
      <c r="N174" s="563"/>
      <c r="O174" s="563"/>
      <c r="P174" s="563"/>
      <c r="Q174" s="563"/>
      <c r="R174" s="563"/>
      <c r="S174" s="563"/>
      <c r="T174" s="563"/>
      <c r="U174" s="563"/>
      <c r="V174" s="163" t="s">
        <v>78</v>
      </c>
      <c r="W174" s="173"/>
      <c r="X174" s="173"/>
      <c r="Y174" s="173"/>
      <c r="Z174" s="173"/>
      <c r="AA174" s="173"/>
      <c r="AB174" s="173"/>
    </row>
    <row r="175" spans="1:28" s="73" customFormat="1" ht="76.5" customHeight="1">
      <c r="A175" s="123"/>
      <c r="B175" s="578"/>
      <c r="C175" s="562"/>
      <c r="D175" s="568"/>
      <c r="E175" s="572"/>
      <c r="F175" s="568"/>
      <c r="G175" s="572"/>
      <c r="H175" s="568"/>
      <c r="I175" s="568"/>
      <c r="J175" s="568"/>
      <c r="K175" s="568"/>
      <c r="L175" s="568"/>
      <c r="M175" s="568"/>
      <c r="N175" s="564"/>
      <c r="O175" s="564"/>
      <c r="P175" s="564"/>
      <c r="Q175" s="564"/>
      <c r="R175" s="564"/>
      <c r="S175" s="564"/>
      <c r="T175" s="564"/>
      <c r="U175" s="564"/>
      <c r="V175" s="169" t="s">
        <v>79</v>
      </c>
      <c r="W175" s="174"/>
      <c r="X175" s="174"/>
      <c r="Y175" s="174"/>
      <c r="Z175" s="174"/>
      <c r="AA175" s="174"/>
      <c r="AB175" s="174"/>
    </row>
    <row r="176" spans="1:28" s="73" customFormat="1" ht="76.5" customHeight="1">
      <c r="A176" s="123"/>
      <c r="B176" s="577">
        <v>84</v>
      </c>
      <c r="C176" s="561" t="str">
        <f>担当者!$F$5</f>
        <v>○○高等学校</v>
      </c>
      <c r="D176" s="567"/>
      <c r="E176" s="571"/>
      <c r="F176" s="567"/>
      <c r="G176" s="571"/>
      <c r="H176" s="567"/>
      <c r="I176" s="567"/>
      <c r="J176" s="567"/>
      <c r="K176" s="567"/>
      <c r="L176" s="567"/>
      <c r="M176" s="567"/>
      <c r="N176" s="563"/>
      <c r="O176" s="563"/>
      <c r="P176" s="563"/>
      <c r="Q176" s="563"/>
      <c r="R176" s="563"/>
      <c r="S176" s="563"/>
      <c r="T176" s="563"/>
      <c r="U176" s="563"/>
      <c r="V176" s="163" t="s">
        <v>78</v>
      </c>
      <c r="W176" s="173"/>
      <c r="X176" s="173"/>
      <c r="Y176" s="173"/>
      <c r="Z176" s="173"/>
      <c r="AA176" s="173"/>
      <c r="AB176" s="173"/>
    </row>
    <row r="177" spans="1:28" s="73" customFormat="1" ht="76.5" customHeight="1">
      <c r="A177" s="123"/>
      <c r="B177" s="578"/>
      <c r="C177" s="562"/>
      <c r="D177" s="568"/>
      <c r="E177" s="572"/>
      <c r="F177" s="568"/>
      <c r="G177" s="572"/>
      <c r="H177" s="568"/>
      <c r="I177" s="568"/>
      <c r="J177" s="568"/>
      <c r="K177" s="568"/>
      <c r="L177" s="568"/>
      <c r="M177" s="568"/>
      <c r="N177" s="564"/>
      <c r="O177" s="564"/>
      <c r="P177" s="564"/>
      <c r="Q177" s="564"/>
      <c r="R177" s="564"/>
      <c r="S177" s="564"/>
      <c r="T177" s="564"/>
      <c r="U177" s="564"/>
      <c r="V177" s="169" t="s">
        <v>79</v>
      </c>
      <c r="W177" s="174"/>
      <c r="X177" s="174"/>
      <c r="Y177" s="174"/>
      <c r="Z177" s="174"/>
      <c r="AA177" s="174"/>
      <c r="AB177" s="174"/>
    </row>
    <row r="178" spans="1:28" s="73" customFormat="1" ht="76.5" customHeight="1">
      <c r="A178" s="123"/>
      <c r="B178" s="577">
        <v>85</v>
      </c>
      <c r="C178" s="561" t="str">
        <f>担当者!$F$5</f>
        <v>○○高等学校</v>
      </c>
      <c r="D178" s="567"/>
      <c r="E178" s="571"/>
      <c r="F178" s="567"/>
      <c r="G178" s="571"/>
      <c r="H178" s="567"/>
      <c r="I178" s="567"/>
      <c r="J178" s="567"/>
      <c r="K178" s="567"/>
      <c r="L178" s="567"/>
      <c r="M178" s="567"/>
      <c r="N178" s="563"/>
      <c r="O178" s="563"/>
      <c r="P178" s="563"/>
      <c r="Q178" s="563"/>
      <c r="R178" s="563"/>
      <c r="S178" s="563"/>
      <c r="T178" s="563"/>
      <c r="U178" s="563"/>
      <c r="V178" s="163" t="s">
        <v>78</v>
      </c>
      <c r="W178" s="173"/>
      <c r="X178" s="173"/>
      <c r="Y178" s="173"/>
      <c r="Z178" s="173"/>
      <c r="AA178" s="173"/>
      <c r="AB178" s="173"/>
    </row>
    <row r="179" spans="1:28" s="73" customFormat="1" ht="76.5" customHeight="1">
      <c r="A179" s="123"/>
      <c r="B179" s="578"/>
      <c r="C179" s="562"/>
      <c r="D179" s="568"/>
      <c r="E179" s="572"/>
      <c r="F179" s="568"/>
      <c r="G179" s="572"/>
      <c r="H179" s="568"/>
      <c r="I179" s="568"/>
      <c r="J179" s="568"/>
      <c r="K179" s="568"/>
      <c r="L179" s="568"/>
      <c r="M179" s="568"/>
      <c r="N179" s="564"/>
      <c r="O179" s="564"/>
      <c r="P179" s="564"/>
      <c r="Q179" s="564"/>
      <c r="R179" s="564"/>
      <c r="S179" s="564"/>
      <c r="T179" s="564"/>
      <c r="U179" s="564"/>
      <c r="V179" s="169" t="s">
        <v>79</v>
      </c>
      <c r="W179" s="174"/>
      <c r="X179" s="174"/>
      <c r="Y179" s="174"/>
      <c r="Z179" s="174"/>
      <c r="AA179" s="174"/>
      <c r="AB179" s="174"/>
    </row>
    <row r="180" spans="1:28" s="73" customFormat="1" ht="76.5" customHeight="1">
      <c r="A180" s="123"/>
      <c r="B180" s="577">
        <v>86</v>
      </c>
      <c r="C180" s="561" t="str">
        <f>担当者!$F$5</f>
        <v>○○高等学校</v>
      </c>
      <c r="D180" s="567"/>
      <c r="E180" s="571"/>
      <c r="F180" s="567"/>
      <c r="G180" s="571"/>
      <c r="H180" s="567"/>
      <c r="I180" s="567"/>
      <c r="J180" s="567"/>
      <c r="K180" s="567"/>
      <c r="L180" s="567"/>
      <c r="M180" s="567"/>
      <c r="N180" s="563"/>
      <c r="O180" s="563"/>
      <c r="P180" s="563"/>
      <c r="Q180" s="563"/>
      <c r="R180" s="563"/>
      <c r="S180" s="563"/>
      <c r="T180" s="563"/>
      <c r="U180" s="563"/>
      <c r="V180" s="163" t="s">
        <v>78</v>
      </c>
      <c r="W180" s="173"/>
      <c r="X180" s="173"/>
      <c r="Y180" s="173"/>
      <c r="Z180" s="173"/>
      <c r="AA180" s="173"/>
      <c r="AB180" s="173"/>
    </row>
    <row r="181" spans="1:28" s="73" customFormat="1" ht="76.5" customHeight="1">
      <c r="A181" s="123"/>
      <c r="B181" s="578"/>
      <c r="C181" s="562"/>
      <c r="D181" s="568"/>
      <c r="E181" s="572"/>
      <c r="F181" s="568"/>
      <c r="G181" s="572"/>
      <c r="H181" s="568"/>
      <c r="I181" s="568"/>
      <c r="J181" s="568"/>
      <c r="K181" s="568"/>
      <c r="L181" s="568"/>
      <c r="M181" s="568"/>
      <c r="N181" s="564"/>
      <c r="O181" s="564"/>
      <c r="P181" s="564"/>
      <c r="Q181" s="564"/>
      <c r="R181" s="564"/>
      <c r="S181" s="564"/>
      <c r="T181" s="564"/>
      <c r="U181" s="564"/>
      <c r="V181" s="169" t="s">
        <v>79</v>
      </c>
      <c r="W181" s="174"/>
      <c r="X181" s="174"/>
      <c r="Y181" s="174"/>
      <c r="Z181" s="174"/>
      <c r="AA181" s="174"/>
      <c r="AB181" s="174"/>
    </row>
    <row r="182" spans="1:28" s="73" customFormat="1" ht="76.5" customHeight="1">
      <c r="A182" s="123"/>
      <c r="B182" s="577">
        <v>87</v>
      </c>
      <c r="C182" s="561" t="str">
        <f>担当者!$F$5</f>
        <v>○○高等学校</v>
      </c>
      <c r="D182" s="567"/>
      <c r="E182" s="571"/>
      <c r="F182" s="567"/>
      <c r="G182" s="571"/>
      <c r="H182" s="567"/>
      <c r="I182" s="567"/>
      <c r="J182" s="567"/>
      <c r="K182" s="567"/>
      <c r="L182" s="567"/>
      <c r="M182" s="567"/>
      <c r="N182" s="563"/>
      <c r="O182" s="563"/>
      <c r="P182" s="563"/>
      <c r="Q182" s="563"/>
      <c r="R182" s="563"/>
      <c r="S182" s="563"/>
      <c r="T182" s="563"/>
      <c r="U182" s="563"/>
      <c r="V182" s="163" t="s">
        <v>78</v>
      </c>
      <c r="W182" s="173"/>
      <c r="X182" s="173"/>
      <c r="Y182" s="173"/>
      <c r="Z182" s="173"/>
      <c r="AA182" s="173"/>
      <c r="AB182" s="173"/>
    </row>
    <row r="183" spans="1:28" s="73" customFormat="1" ht="76.5" customHeight="1">
      <c r="A183" s="123"/>
      <c r="B183" s="578"/>
      <c r="C183" s="562"/>
      <c r="D183" s="568"/>
      <c r="E183" s="572"/>
      <c r="F183" s="568"/>
      <c r="G183" s="572"/>
      <c r="H183" s="568"/>
      <c r="I183" s="568"/>
      <c r="J183" s="568"/>
      <c r="K183" s="568"/>
      <c r="L183" s="568"/>
      <c r="M183" s="568"/>
      <c r="N183" s="564"/>
      <c r="O183" s="564"/>
      <c r="P183" s="564"/>
      <c r="Q183" s="564"/>
      <c r="R183" s="564"/>
      <c r="S183" s="564"/>
      <c r="T183" s="564"/>
      <c r="U183" s="564"/>
      <c r="V183" s="169" t="s">
        <v>79</v>
      </c>
      <c r="W183" s="174"/>
      <c r="X183" s="174"/>
      <c r="Y183" s="174"/>
      <c r="Z183" s="174"/>
      <c r="AA183" s="174"/>
      <c r="AB183" s="174"/>
    </row>
    <row r="184" spans="1:28" s="73" customFormat="1" ht="76.5" customHeight="1">
      <c r="A184" s="123"/>
      <c r="B184" s="577">
        <v>88</v>
      </c>
      <c r="C184" s="561" t="str">
        <f>担当者!$F$5</f>
        <v>○○高等学校</v>
      </c>
      <c r="D184" s="567"/>
      <c r="E184" s="571"/>
      <c r="F184" s="567"/>
      <c r="G184" s="571"/>
      <c r="H184" s="567"/>
      <c r="I184" s="567"/>
      <c r="J184" s="567"/>
      <c r="K184" s="567"/>
      <c r="L184" s="567"/>
      <c r="M184" s="567"/>
      <c r="N184" s="563"/>
      <c r="O184" s="563"/>
      <c r="P184" s="563"/>
      <c r="Q184" s="563"/>
      <c r="R184" s="563"/>
      <c r="S184" s="563"/>
      <c r="T184" s="563"/>
      <c r="U184" s="563"/>
      <c r="V184" s="163" t="s">
        <v>78</v>
      </c>
      <c r="W184" s="173"/>
      <c r="X184" s="173"/>
      <c r="Y184" s="173"/>
      <c r="Z184" s="173"/>
      <c r="AA184" s="173"/>
      <c r="AB184" s="173"/>
    </row>
    <row r="185" spans="1:28" s="73" customFormat="1" ht="76.5" customHeight="1">
      <c r="A185" s="123"/>
      <c r="B185" s="578"/>
      <c r="C185" s="562"/>
      <c r="D185" s="568"/>
      <c r="E185" s="572"/>
      <c r="F185" s="568"/>
      <c r="G185" s="572"/>
      <c r="H185" s="568"/>
      <c r="I185" s="568"/>
      <c r="J185" s="568"/>
      <c r="K185" s="568"/>
      <c r="L185" s="568"/>
      <c r="M185" s="568"/>
      <c r="N185" s="564"/>
      <c r="O185" s="564"/>
      <c r="P185" s="564"/>
      <c r="Q185" s="564"/>
      <c r="R185" s="564"/>
      <c r="S185" s="564"/>
      <c r="T185" s="564"/>
      <c r="U185" s="564"/>
      <c r="V185" s="169" t="s">
        <v>79</v>
      </c>
      <c r="W185" s="174"/>
      <c r="X185" s="174"/>
      <c r="Y185" s="174"/>
      <c r="Z185" s="174"/>
      <c r="AA185" s="174"/>
      <c r="AB185" s="174"/>
    </row>
    <row r="186" spans="1:28" s="73" customFormat="1" ht="76.5" customHeight="1">
      <c r="A186" s="123"/>
      <c r="B186" s="577">
        <v>89</v>
      </c>
      <c r="C186" s="561" t="str">
        <f>担当者!$F$5</f>
        <v>○○高等学校</v>
      </c>
      <c r="D186" s="567"/>
      <c r="E186" s="571"/>
      <c r="F186" s="567"/>
      <c r="G186" s="571"/>
      <c r="H186" s="567"/>
      <c r="I186" s="567"/>
      <c r="J186" s="567"/>
      <c r="K186" s="567"/>
      <c r="L186" s="567"/>
      <c r="M186" s="567"/>
      <c r="N186" s="563"/>
      <c r="O186" s="563"/>
      <c r="P186" s="563"/>
      <c r="Q186" s="563"/>
      <c r="R186" s="563"/>
      <c r="S186" s="563"/>
      <c r="T186" s="563"/>
      <c r="U186" s="563"/>
      <c r="V186" s="163" t="s">
        <v>78</v>
      </c>
      <c r="W186" s="173"/>
      <c r="X186" s="173"/>
      <c r="Y186" s="173"/>
      <c r="Z186" s="173"/>
      <c r="AA186" s="173"/>
      <c r="AB186" s="173"/>
    </row>
    <row r="187" spans="1:28" s="73" customFormat="1" ht="76.5" customHeight="1">
      <c r="A187" s="123"/>
      <c r="B187" s="578"/>
      <c r="C187" s="562"/>
      <c r="D187" s="568"/>
      <c r="E187" s="572"/>
      <c r="F187" s="568"/>
      <c r="G187" s="572"/>
      <c r="H187" s="568"/>
      <c r="I187" s="568"/>
      <c r="J187" s="568"/>
      <c r="K187" s="568"/>
      <c r="L187" s="568"/>
      <c r="M187" s="568"/>
      <c r="N187" s="564"/>
      <c r="O187" s="564"/>
      <c r="P187" s="564"/>
      <c r="Q187" s="564"/>
      <c r="R187" s="564"/>
      <c r="S187" s="564"/>
      <c r="T187" s="564"/>
      <c r="U187" s="564"/>
      <c r="V187" s="169" t="s">
        <v>79</v>
      </c>
      <c r="W187" s="174"/>
      <c r="X187" s="174"/>
      <c r="Y187" s="174"/>
      <c r="Z187" s="174"/>
      <c r="AA187" s="174"/>
      <c r="AB187" s="174"/>
    </row>
    <row r="188" spans="1:28" s="73" customFormat="1" ht="76.5" customHeight="1">
      <c r="A188" s="123"/>
      <c r="B188" s="577">
        <v>90</v>
      </c>
      <c r="C188" s="561" t="str">
        <f>担当者!$F$5</f>
        <v>○○高等学校</v>
      </c>
      <c r="D188" s="567"/>
      <c r="E188" s="571"/>
      <c r="F188" s="567"/>
      <c r="G188" s="571"/>
      <c r="H188" s="567"/>
      <c r="I188" s="567"/>
      <c r="J188" s="567"/>
      <c r="K188" s="567"/>
      <c r="L188" s="567"/>
      <c r="M188" s="567"/>
      <c r="N188" s="563"/>
      <c r="O188" s="563"/>
      <c r="P188" s="563"/>
      <c r="Q188" s="563"/>
      <c r="R188" s="563"/>
      <c r="S188" s="563"/>
      <c r="T188" s="563"/>
      <c r="U188" s="563"/>
      <c r="V188" s="163" t="s">
        <v>78</v>
      </c>
      <c r="W188" s="173"/>
      <c r="X188" s="173"/>
      <c r="Y188" s="173"/>
      <c r="Z188" s="173"/>
      <c r="AA188" s="173"/>
      <c r="AB188" s="173"/>
    </row>
    <row r="189" spans="1:28" s="73" customFormat="1" ht="76.5" customHeight="1">
      <c r="A189" s="123"/>
      <c r="B189" s="578"/>
      <c r="C189" s="562"/>
      <c r="D189" s="568"/>
      <c r="E189" s="572"/>
      <c r="F189" s="568"/>
      <c r="G189" s="572"/>
      <c r="H189" s="568"/>
      <c r="I189" s="568"/>
      <c r="J189" s="568"/>
      <c r="K189" s="568"/>
      <c r="L189" s="568"/>
      <c r="M189" s="568"/>
      <c r="N189" s="564"/>
      <c r="O189" s="564"/>
      <c r="P189" s="564"/>
      <c r="Q189" s="564"/>
      <c r="R189" s="564"/>
      <c r="S189" s="564"/>
      <c r="T189" s="564"/>
      <c r="U189" s="564"/>
      <c r="V189" s="169" t="s">
        <v>79</v>
      </c>
      <c r="W189" s="174"/>
      <c r="X189" s="174"/>
      <c r="Y189" s="174"/>
      <c r="Z189" s="174"/>
      <c r="AA189" s="174"/>
      <c r="AB189" s="174"/>
    </row>
    <row r="190" spans="1:28" s="73" customFormat="1" ht="76.5" customHeight="1">
      <c r="A190" s="123"/>
      <c r="B190" s="577">
        <v>91</v>
      </c>
      <c r="C190" s="561" t="str">
        <f>担当者!$F$5</f>
        <v>○○高等学校</v>
      </c>
      <c r="D190" s="567"/>
      <c r="E190" s="571"/>
      <c r="F190" s="567"/>
      <c r="G190" s="571"/>
      <c r="H190" s="567"/>
      <c r="I190" s="567"/>
      <c r="J190" s="567"/>
      <c r="K190" s="567"/>
      <c r="L190" s="567"/>
      <c r="M190" s="567"/>
      <c r="N190" s="563"/>
      <c r="O190" s="563"/>
      <c r="P190" s="563"/>
      <c r="Q190" s="563"/>
      <c r="R190" s="563"/>
      <c r="S190" s="563"/>
      <c r="T190" s="563"/>
      <c r="U190" s="563"/>
      <c r="V190" s="163" t="s">
        <v>78</v>
      </c>
      <c r="W190" s="173"/>
      <c r="X190" s="173"/>
      <c r="Y190" s="173"/>
      <c r="Z190" s="173"/>
      <c r="AA190" s="173"/>
      <c r="AB190" s="173"/>
    </row>
    <row r="191" spans="1:28" s="73" customFormat="1" ht="76.5" customHeight="1">
      <c r="A191" s="123"/>
      <c r="B191" s="578"/>
      <c r="C191" s="562"/>
      <c r="D191" s="568"/>
      <c r="E191" s="572"/>
      <c r="F191" s="568"/>
      <c r="G191" s="572"/>
      <c r="H191" s="568"/>
      <c r="I191" s="568"/>
      <c r="J191" s="568"/>
      <c r="K191" s="568"/>
      <c r="L191" s="568"/>
      <c r="M191" s="568"/>
      <c r="N191" s="564"/>
      <c r="O191" s="564"/>
      <c r="P191" s="564"/>
      <c r="Q191" s="564"/>
      <c r="R191" s="564"/>
      <c r="S191" s="564"/>
      <c r="T191" s="564"/>
      <c r="U191" s="564"/>
      <c r="V191" s="169" t="s">
        <v>79</v>
      </c>
      <c r="W191" s="174"/>
      <c r="X191" s="174"/>
      <c r="Y191" s="174"/>
      <c r="Z191" s="174"/>
      <c r="AA191" s="174"/>
      <c r="AB191" s="174"/>
    </row>
    <row r="192" spans="1:28" s="73" customFormat="1" ht="76.5" customHeight="1">
      <c r="A192" s="123"/>
      <c r="B192" s="577">
        <v>92</v>
      </c>
      <c r="C192" s="561" t="str">
        <f>担当者!$F$5</f>
        <v>○○高等学校</v>
      </c>
      <c r="D192" s="567"/>
      <c r="E192" s="571"/>
      <c r="F192" s="567"/>
      <c r="G192" s="571"/>
      <c r="H192" s="567"/>
      <c r="I192" s="567"/>
      <c r="J192" s="567"/>
      <c r="K192" s="567"/>
      <c r="L192" s="567"/>
      <c r="M192" s="567"/>
      <c r="N192" s="563"/>
      <c r="O192" s="563"/>
      <c r="P192" s="563"/>
      <c r="Q192" s="563"/>
      <c r="R192" s="563"/>
      <c r="S192" s="563"/>
      <c r="T192" s="563"/>
      <c r="U192" s="563"/>
      <c r="V192" s="163" t="s">
        <v>78</v>
      </c>
      <c r="W192" s="173"/>
      <c r="X192" s="173"/>
      <c r="Y192" s="173"/>
      <c r="Z192" s="173"/>
      <c r="AA192" s="173"/>
      <c r="AB192" s="173"/>
    </row>
    <row r="193" spans="1:28" s="73" customFormat="1" ht="76.5" customHeight="1">
      <c r="A193" s="123"/>
      <c r="B193" s="578"/>
      <c r="C193" s="562"/>
      <c r="D193" s="568"/>
      <c r="E193" s="572"/>
      <c r="F193" s="568"/>
      <c r="G193" s="572"/>
      <c r="H193" s="568"/>
      <c r="I193" s="568"/>
      <c r="J193" s="568"/>
      <c r="K193" s="568"/>
      <c r="L193" s="568"/>
      <c r="M193" s="568"/>
      <c r="N193" s="564"/>
      <c r="O193" s="564"/>
      <c r="P193" s="564"/>
      <c r="Q193" s="564"/>
      <c r="R193" s="564"/>
      <c r="S193" s="564"/>
      <c r="T193" s="564"/>
      <c r="U193" s="564"/>
      <c r="V193" s="169" t="s">
        <v>79</v>
      </c>
      <c r="W193" s="174"/>
      <c r="X193" s="174"/>
      <c r="Y193" s="174"/>
      <c r="Z193" s="174"/>
      <c r="AA193" s="174"/>
      <c r="AB193" s="174"/>
    </row>
    <row r="194" spans="1:28" s="73" customFormat="1" ht="76.5" customHeight="1">
      <c r="A194" s="123"/>
      <c r="B194" s="577">
        <v>93</v>
      </c>
      <c r="C194" s="561" t="str">
        <f>担当者!$F$5</f>
        <v>○○高等学校</v>
      </c>
      <c r="D194" s="567"/>
      <c r="E194" s="571"/>
      <c r="F194" s="567"/>
      <c r="G194" s="571"/>
      <c r="H194" s="567"/>
      <c r="I194" s="567"/>
      <c r="J194" s="567"/>
      <c r="K194" s="567"/>
      <c r="L194" s="567"/>
      <c r="M194" s="567"/>
      <c r="N194" s="563"/>
      <c r="O194" s="563"/>
      <c r="P194" s="563"/>
      <c r="Q194" s="563"/>
      <c r="R194" s="563"/>
      <c r="S194" s="563"/>
      <c r="T194" s="563"/>
      <c r="U194" s="563"/>
      <c r="V194" s="163" t="s">
        <v>78</v>
      </c>
      <c r="W194" s="173"/>
      <c r="X194" s="173"/>
      <c r="Y194" s="173"/>
      <c r="Z194" s="173"/>
      <c r="AA194" s="173"/>
      <c r="AB194" s="173"/>
    </row>
    <row r="195" spans="1:28" s="73" customFormat="1" ht="76.5" customHeight="1">
      <c r="A195" s="123"/>
      <c r="B195" s="578"/>
      <c r="C195" s="562"/>
      <c r="D195" s="568"/>
      <c r="E195" s="572"/>
      <c r="F195" s="568"/>
      <c r="G195" s="572"/>
      <c r="H195" s="568"/>
      <c r="I195" s="568"/>
      <c r="J195" s="568"/>
      <c r="K195" s="568"/>
      <c r="L195" s="568"/>
      <c r="M195" s="568"/>
      <c r="N195" s="564"/>
      <c r="O195" s="564"/>
      <c r="P195" s="564"/>
      <c r="Q195" s="564"/>
      <c r="R195" s="564"/>
      <c r="S195" s="564"/>
      <c r="T195" s="564"/>
      <c r="U195" s="564"/>
      <c r="V195" s="169" t="s">
        <v>79</v>
      </c>
      <c r="W195" s="174"/>
      <c r="X195" s="174"/>
      <c r="Y195" s="174"/>
      <c r="Z195" s="174"/>
      <c r="AA195" s="174"/>
      <c r="AB195" s="174"/>
    </row>
    <row r="196" spans="1:28" s="73" customFormat="1" ht="76.5" customHeight="1">
      <c r="A196" s="123"/>
      <c r="B196" s="577">
        <v>94</v>
      </c>
      <c r="C196" s="561" t="str">
        <f>担当者!$F$5</f>
        <v>○○高等学校</v>
      </c>
      <c r="D196" s="567"/>
      <c r="E196" s="571"/>
      <c r="F196" s="567"/>
      <c r="G196" s="571"/>
      <c r="H196" s="567"/>
      <c r="I196" s="567"/>
      <c r="J196" s="567"/>
      <c r="K196" s="567"/>
      <c r="L196" s="567"/>
      <c r="M196" s="567"/>
      <c r="N196" s="563"/>
      <c r="O196" s="563"/>
      <c r="P196" s="563"/>
      <c r="Q196" s="563"/>
      <c r="R196" s="563"/>
      <c r="S196" s="563"/>
      <c r="T196" s="563"/>
      <c r="U196" s="563"/>
      <c r="V196" s="163" t="s">
        <v>78</v>
      </c>
      <c r="W196" s="173"/>
      <c r="X196" s="173"/>
      <c r="Y196" s="173"/>
      <c r="Z196" s="173"/>
      <c r="AA196" s="173"/>
      <c r="AB196" s="173"/>
    </row>
    <row r="197" spans="1:28" s="73" customFormat="1" ht="76.5" customHeight="1">
      <c r="A197" s="123"/>
      <c r="B197" s="578"/>
      <c r="C197" s="562"/>
      <c r="D197" s="568"/>
      <c r="E197" s="572"/>
      <c r="F197" s="568"/>
      <c r="G197" s="572"/>
      <c r="H197" s="568"/>
      <c r="I197" s="568"/>
      <c r="J197" s="568"/>
      <c r="K197" s="568"/>
      <c r="L197" s="568"/>
      <c r="M197" s="568"/>
      <c r="N197" s="564"/>
      <c r="O197" s="564"/>
      <c r="P197" s="564"/>
      <c r="Q197" s="564"/>
      <c r="R197" s="564"/>
      <c r="S197" s="564"/>
      <c r="T197" s="564"/>
      <c r="U197" s="564"/>
      <c r="V197" s="169" t="s">
        <v>79</v>
      </c>
      <c r="W197" s="174"/>
      <c r="X197" s="174"/>
      <c r="Y197" s="174"/>
      <c r="Z197" s="174"/>
      <c r="AA197" s="174"/>
      <c r="AB197" s="174"/>
    </row>
    <row r="198" spans="1:28" s="73" customFormat="1" ht="76.5" customHeight="1">
      <c r="A198" s="123"/>
      <c r="B198" s="577">
        <v>95</v>
      </c>
      <c r="C198" s="561" t="str">
        <f>担当者!$F$5</f>
        <v>○○高等学校</v>
      </c>
      <c r="D198" s="567"/>
      <c r="E198" s="571"/>
      <c r="F198" s="567"/>
      <c r="G198" s="571"/>
      <c r="H198" s="567"/>
      <c r="I198" s="567"/>
      <c r="J198" s="567"/>
      <c r="K198" s="567"/>
      <c r="L198" s="567"/>
      <c r="M198" s="567"/>
      <c r="N198" s="563"/>
      <c r="O198" s="563"/>
      <c r="P198" s="563"/>
      <c r="Q198" s="563"/>
      <c r="R198" s="563"/>
      <c r="S198" s="563"/>
      <c r="T198" s="563"/>
      <c r="U198" s="563"/>
      <c r="V198" s="163" t="s">
        <v>78</v>
      </c>
      <c r="W198" s="173"/>
      <c r="X198" s="173"/>
      <c r="Y198" s="173"/>
      <c r="Z198" s="173"/>
      <c r="AA198" s="173"/>
      <c r="AB198" s="173"/>
    </row>
    <row r="199" spans="1:28" s="73" customFormat="1" ht="76.5" customHeight="1">
      <c r="A199" s="123"/>
      <c r="B199" s="578"/>
      <c r="C199" s="562"/>
      <c r="D199" s="568"/>
      <c r="E199" s="572"/>
      <c r="F199" s="568"/>
      <c r="G199" s="572"/>
      <c r="H199" s="568"/>
      <c r="I199" s="568"/>
      <c r="J199" s="568"/>
      <c r="K199" s="568"/>
      <c r="L199" s="568"/>
      <c r="M199" s="568"/>
      <c r="N199" s="564"/>
      <c r="O199" s="564"/>
      <c r="P199" s="564"/>
      <c r="Q199" s="564"/>
      <c r="R199" s="564"/>
      <c r="S199" s="564"/>
      <c r="T199" s="564"/>
      <c r="U199" s="564"/>
      <c r="V199" s="169" t="s">
        <v>79</v>
      </c>
      <c r="W199" s="174"/>
      <c r="X199" s="174"/>
      <c r="Y199" s="174"/>
      <c r="Z199" s="174"/>
      <c r="AA199" s="174"/>
      <c r="AB199" s="174"/>
    </row>
    <row r="200" spans="1:28" s="73" customFormat="1" ht="76.5" customHeight="1">
      <c r="A200" s="123"/>
      <c r="B200" s="577">
        <v>96</v>
      </c>
      <c r="C200" s="561" t="str">
        <f>担当者!$F$5</f>
        <v>○○高等学校</v>
      </c>
      <c r="D200" s="567"/>
      <c r="E200" s="571"/>
      <c r="F200" s="567"/>
      <c r="G200" s="571"/>
      <c r="H200" s="567"/>
      <c r="I200" s="567"/>
      <c r="J200" s="567"/>
      <c r="K200" s="567"/>
      <c r="L200" s="567"/>
      <c r="M200" s="567"/>
      <c r="N200" s="563"/>
      <c r="O200" s="563"/>
      <c r="P200" s="563"/>
      <c r="Q200" s="563"/>
      <c r="R200" s="563"/>
      <c r="S200" s="563"/>
      <c r="T200" s="563"/>
      <c r="U200" s="563"/>
      <c r="V200" s="163" t="s">
        <v>78</v>
      </c>
      <c r="W200" s="173"/>
      <c r="X200" s="173"/>
      <c r="Y200" s="173"/>
      <c r="Z200" s="173"/>
      <c r="AA200" s="173"/>
      <c r="AB200" s="173"/>
    </row>
    <row r="201" spans="1:28" s="73" customFormat="1" ht="76.5" customHeight="1">
      <c r="A201" s="123"/>
      <c r="B201" s="578"/>
      <c r="C201" s="562"/>
      <c r="D201" s="568"/>
      <c r="E201" s="572"/>
      <c r="F201" s="568"/>
      <c r="G201" s="572"/>
      <c r="H201" s="568"/>
      <c r="I201" s="568"/>
      <c r="J201" s="568"/>
      <c r="K201" s="568"/>
      <c r="L201" s="568"/>
      <c r="M201" s="568"/>
      <c r="N201" s="564"/>
      <c r="O201" s="564"/>
      <c r="P201" s="564"/>
      <c r="Q201" s="564"/>
      <c r="R201" s="564"/>
      <c r="S201" s="564"/>
      <c r="T201" s="564"/>
      <c r="U201" s="564"/>
      <c r="V201" s="169" t="s">
        <v>79</v>
      </c>
      <c r="W201" s="174"/>
      <c r="X201" s="174"/>
      <c r="Y201" s="174"/>
      <c r="Z201" s="174"/>
      <c r="AA201" s="174"/>
      <c r="AB201" s="174"/>
    </row>
    <row r="202" spans="1:28" s="73" customFormat="1" ht="76.5" customHeight="1">
      <c r="A202" s="123"/>
      <c r="B202" s="577">
        <v>97</v>
      </c>
      <c r="C202" s="561" t="str">
        <f>担当者!$F$5</f>
        <v>○○高等学校</v>
      </c>
      <c r="D202" s="567"/>
      <c r="E202" s="571"/>
      <c r="F202" s="567"/>
      <c r="G202" s="571"/>
      <c r="H202" s="567"/>
      <c r="I202" s="567"/>
      <c r="J202" s="567"/>
      <c r="K202" s="567"/>
      <c r="L202" s="567"/>
      <c r="M202" s="567"/>
      <c r="N202" s="563"/>
      <c r="O202" s="563"/>
      <c r="P202" s="563"/>
      <c r="Q202" s="563"/>
      <c r="R202" s="563"/>
      <c r="S202" s="563"/>
      <c r="T202" s="563"/>
      <c r="U202" s="563"/>
      <c r="V202" s="163" t="s">
        <v>78</v>
      </c>
      <c r="W202" s="173"/>
      <c r="X202" s="173"/>
      <c r="Y202" s="173"/>
      <c r="Z202" s="173"/>
      <c r="AA202" s="173"/>
      <c r="AB202" s="173"/>
    </row>
    <row r="203" spans="1:28" s="73" customFormat="1" ht="76.5" customHeight="1">
      <c r="A203" s="123"/>
      <c r="B203" s="578"/>
      <c r="C203" s="562"/>
      <c r="D203" s="568"/>
      <c r="E203" s="572"/>
      <c r="F203" s="568"/>
      <c r="G203" s="572"/>
      <c r="H203" s="568"/>
      <c r="I203" s="568"/>
      <c r="J203" s="568"/>
      <c r="K203" s="568"/>
      <c r="L203" s="568"/>
      <c r="M203" s="568"/>
      <c r="N203" s="564"/>
      <c r="O203" s="564"/>
      <c r="P203" s="564"/>
      <c r="Q203" s="564"/>
      <c r="R203" s="564"/>
      <c r="S203" s="564"/>
      <c r="T203" s="564"/>
      <c r="U203" s="564"/>
      <c r="V203" s="169" t="s">
        <v>79</v>
      </c>
      <c r="W203" s="174"/>
      <c r="X203" s="174"/>
      <c r="Y203" s="174"/>
      <c r="Z203" s="174"/>
      <c r="AA203" s="174"/>
      <c r="AB203" s="174"/>
    </row>
    <row r="204" spans="1:28" s="73" customFormat="1" ht="76.5" customHeight="1">
      <c r="A204" s="123"/>
      <c r="B204" s="577">
        <v>98</v>
      </c>
      <c r="C204" s="561" t="str">
        <f>担当者!$F$5</f>
        <v>○○高等学校</v>
      </c>
      <c r="D204" s="567"/>
      <c r="E204" s="571"/>
      <c r="F204" s="567"/>
      <c r="G204" s="571"/>
      <c r="H204" s="567"/>
      <c r="I204" s="567"/>
      <c r="J204" s="567"/>
      <c r="K204" s="567"/>
      <c r="L204" s="567"/>
      <c r="M204" s="567"/>
      <c r="N204" s="563"/>
      <c r="O204" s="563"/>
      <c r="P204" s="563"/>
      <c r="Q204" s="563"/>
      <c r="R204" s="563"/>
      <c r="S204" s="563"/>
      <c r="T204" s="563"/>
      <c r="U204" s="563"/>
      <c r="V204" s="163" t="s">
        <v>78</v>
      </c>
      <c r="W204" s="173"/>
      <c r="X204" s="173"/>
      <c r="Y204" s="173"/>
      <c r="Z204" s="173"/>
      <c r="AA204" s="173"/>
      <c r="AB204" s="173"/>
    </row>
    <row r="205" spans="1:28" s="73" customFormat="1" ht="76.5" customHeight="1">
      <c r="A205" s="123"/>
      <c r="B205" s="578"/>
      <c r="C205" s="562"/>
      <c r="D205" s="568"/>
      <c r="E205" s="572"/>
      <c r="F205" s="568"/>
      <c r="G205" s="572"/>
      <c r="H205" s="568"/>
      <c r="I205" s="568"/>
      <c r="J205" s="568"/>
      <c r="K205" s="568"/>
      <c r="L205" s="568"/>
      <c r="M205" s="568"/>
      <c r="N205" s="564"/>
      <c r="O205" s="564"/>
      <c r="P205" s="564"/>
      <c r="Q205" s="564"/>
      <c r="R205" s="564"/>
      <c r="S205" s="564"/>
      <c r="T205" s="564"/>
      <c r="U205" s="564"/>
      <c r="V205" s="169" t="s">
        <v>79</v>
      </c>
      <c r="W205" s="174"/>
      <c r="X205" s="174"/>
      <c r="Y205" s="174"/>
      <c r="Z205" s="174"/>
      <c r="AA205" s="174"/>
      <c r="AB205" s="174"/>
    </row>
    <row r="206" spans="1:28" s="73" customFormat="1" ht="76.5" customHeight="1">
      <c r="A206" s="123"/>
      <c r="B206" s="577">
        <v>99</v>
      </c>
      <c r="C206" s="561" t="str">
        <f>担当者!$F$5</f>
        <v>○○高等学校</v>
      </c>
      <c r="D206" s="567"/>
      <c r="E206" s="571"/>
      <c r="F206" s="567"/>
      <c r="G206" s="571"/>
      <c r="H206" s="567"/>
      <c r="I206" s="567"/>
      <c r="J206" s="567"/>
      <c r="K206" s="567"/>
      <c r="L206" s="567"/>
      <c r="M206" s="567"/>
      <c r="N206" s="563"/>
      <c r="O206" s="563"/>
      <c r="P206" s="563"/>
      <c r="Q206" s="563"/>
      <c r="R206" s="563"/>
      <c r="S206" s="563"/>
      <c r="T206" s="563"/>
      <c r="U206" s="563"/>
      <c r="V206" s="163" t="s">
        <v>78</v>
      </c>
      <c r="W206" s="173"/>
      <c r="X206" s="173"/>
      <c r="Y206" s="173"/>
      <c r="Z206" s="173"/>
      <c r="AA206" s="173"/>
      <c r="AB206" s="173"/>
    </row>
    <row r="207" spans="1:28" s="73" customFormat="1" ht="76.5" customHeight="1">
      <c r="A207" s="123"/>
      <c r="B207" s="578"/>
      <c r="C207" s="562"/>
      <c r="D207" s="568"/>
      <c r="E207" s="572"/>
      <c r="F207" s="568"/>
      <c r="G207" s="572"/>
      <c r="H207" s="568"/>
      <c r="I207" s="568"/>
      <c r="J207" s="568"/>
      <c r="K207" s="568"/>
      <c r="L207" s="568"/>
      <c r="M207" s="568"/>
      <c r="N207" s="564"/>
      <c r="O207" s="564"/>
      <c r="P207" s="564"/>
      <c r="Q207" s="564"/>
      <c r="R207" s="564"/>
      <c r="S207" s="564"/>
      <c r="T207" s="564"/>
      <c r="U207" s="564"/>
      <c r="V207" s="169" t="s">
        <v>79</v>
      </c>
      <c r="W207" s="174"/>
      <c r="X207" s="174"/>
      <c r="Y207" s="174"/>
      <c r="Z207" s="174"/>
      <c r="AA207" s="174"/>
      <c r="AB207" s="174"/>
    </row>
    <row r="208" spans="1:28" s="73" customFormat="1" ht="76.5" customHeight="1">
      <c r="A208" s="123"/>
      <c r="B208" s="577">
        <v>100</v>
      </c>
      <c r="C208" s="561" t="str">
        <f>担当者!$F$5</f>
        <v>○○高等学校</v>
      </c>
      <c r="D208" s="567"/>
      <c r="E208" s="571"/>
      <c r="F208" s="567"/>
      <c r="G208" s="571"/>
      <c r="H208" s="567"/>
      <c r="I208" s="567"/>
      <c r="J208" s="567"/>
      <c r="K208" s="567"/>
      <c r="L208" s="567"/>
      <c r="M208" s="567"/>
      <c r="N208" s="563"/>
      <c r="O208" s="563"/>
      <c r="P208" s="563"/>
      <c r="Q208" s="563"/>
      <c r="R208" s="563"/>
      <c r="S208" s="563"/>
      <c r="T208" s="563"/>
      <c r="U208" s="563"/>
      <c r="V208" s="163" t="s">
        <v>78</v>
      </c>
      <c r="W208" s="173"/>
      <c r="X208" s="173"/>
      <c r="Y208" s="173"/>
      <c r="Z208" s="173"/>
      <c r="AA208" s="173"/>
      <c r="AB208" s="173"/>
    </row>
    <row r="209" spans="1:28" s="73" customFormat="1" ht="76.5" customHeight="1">
      <c r="A209" s="123"/>
      <c r="B209" s="578"/>
      <c r="C209" s="562"/>
      <c r="D209" s="568"/>
      <c r="E209" s="572"/>
      <c r="F209" s="568"/>
      <c r="G209" s="572"/>
      <c r="H209" s="568"/>
      <c r="I209" s="568"/>
      <c r="J209" s="568"/>
      <c r="K209" s="568"/>
      <c r="L209" s="568"/>
      <c r="M209" s="568"/>
      <c r="N209" s="564"/>
      <c r="O209" s="564"/>
      <c r="P209" s="564"/>
      <c r="Q209" s="564"/>
      <c r="R209" s="564"/>
      <c r="S209" s="564"/>
      <c r="T209" s="564"/>
      <c r="U209" s="564"/>
      <c r="V209" s="169" t="s">
        <v>79</v>
      </c>
      <c r="W209" s="174"/>
      <c r="X209" s="174"/>
      <c r="Y209" s="174"/>
      <c r="Z209" s="174"/>
      <c r="AA209" s="174"/>
      <c r="AB209" s="174"/>
    </row>
    <row r="210" spans="1:28" s="73" customFormat="1" ht="76.5" customHeight="1">
      <c r="A210" s="123"/>
      <c r="B210" s="577">
        <v>101</v>
      </c>
      <c r="C210" s="561" t="str">
        <f>担当者!$F$5</f>
        <v>○○高等学校</v>
      </c>
      <c r="D210" s="567"/>
      <c r="E210" s="571"/>
      <c r="F210" s="567"/>
      <c r="G210" s="571"/>
      <c r="H210" s="567"/>
      <c r="I210" s="567"/>
      <c r="J210" s="567"/>
      <c r="K210" s="567"/>
      <c r="L210" s="567"/>
      <c r="M210" s="567"/>
      <c r="N210" s="563"/>
      <c r="O210" s="563"/>
      <c r="P210" s="563"/>
      <c r="Q210" s="563"/>
      <c r="R210" s="563"/>
      <c r="S210" s="563"/>
      <c r="T210" s="563"/>
      <c r="U210" s="563"/>
      <c r="V210" s="163" t="s">
        <v>78</v>
      </c>
      <c r="W210" s="173"/>
      <c r="X210" s="173"/>
      <c r="Y210" s="173"/>
      <c r="Z210" s="173"/>
      <c r="AA210" s="173"/>
      <c r="AB210" s="173"/>
    </row>
    <row r="211" spans="1:28" s="73" customFormat="1" ht="76.5" customHeight="1">
      <c r="A211" s="123"/>
      <c r="B211" s="578"/>
      <c r="C211" s="562"/>
      <c r="D211" s="568"/>
      <c r="E211" s="572"/>
      <c r="F211" s="568"/>
      <c r="G211" s="572"/>
      <c r="H211" s="568"/>
      <c r="I211" s="568"/>
      <c r="J211" s="568"/>
      <c r="K211" s="568"/>
      <c r="L211" s="568"/>
      <c r="M211" s="568"/>
      <c r="N211" s="564"/>
      <c r="O211" s="564"/>
      <c r="P211" s="564"/>
      <c r="Q211" s="564"/>
      <c r="R211" s="564"/>
      <c r="S211" s="564"/>
      <c r="T211" s="564"/>
      <c r="U211" s="564"/>
      <c r="V211" s="169" t="s">
        <v>79</v>
      </c>
      <c r="W211" s="174"/>
      <c r="X211" s="174"/>
      <c r="Y211" s="174"/>
      <c r="Z211" s="174"/>
      <c r="AA211" s="174"/>
      <c r="AB211" s="174"/>
    </row>
    <row r="212" spans="1:28" s="73" customFormat="1" ht="76.5" customHeight="1">
      <c r="A212" s="123"/>
      <c r="B212" s="577">
        <v>102</v>
      </c>
      <c r="C212" s="561" t="str">
        <f>担当者!$F$5</f>
        <v>○○高等学校</v>
      </c>
      <c r="D212" s="567"/>
      <c r="E212" s="571"/>
      <c r="F212" s="567"/>
      <c r="G212" s="571"/>
      <c r="H212" s="567"/>
      <c r="I212" s="567"/>
      <c r="J212" s="567"/>
      <c r="K212" s="567"/>
      <c r="L212" s="567"/>
      <c r="M212" s="567"/>
      <c r="N212" s="563"/>
      <c r="O212" s="563"/>
      <c r="P212" s="563"/>
      <c r="Q212" s="563"/>
      <c r="R212" s="563"/>
      <c r="S212" s="563"/>
      <c r="T212" s="563"/>
      <c r="U212" s="563"/>
      <c r="V212" s="163" t="s">
        <v>78</v>
      </c>
      <c r="W212" s="173"/>
      <c r="X212" s="173"/>
      <c r="Y212" s="173"/>
      <c r="Z212" s="173"/>
      <c r="AA212" s="173"/>
      <c r="AB212" s="173"/>
    </row>
    <row r="213" spans="1:28" s="73" customFormat="1" ht="76.5" customHeight="1">
      <c r="A213" s="123"/>
      <c r="B213" s="578"/>
      <c r="C213" s="562"/>
      <c r="D213" s="568"/>
      <c r="E213" s="572"/>
      <c r="F213" s="568"/>
      <c r="G213" s="572"/>
      <c r="H213" s="568"/>
      <c r="I213" s="568"/>
      <c r="J213" s="568"/>
      <c r="K213" s="568"/>
      <c r="L213" s="568"/>
      <c r="M213" s="568"/>
      <c r="N213" s="564"/>
      <c r="O213" s="564"/>
      <c r="P213" s="564"/>
      <c r="Q213" s="564"/>
      <c r="R213" s="564"/>
      <c r="S213" s="564"/>
      <c r="T213" s="564"/>
      <c r="U213" s="564"/>
      <c r="V213" s="169" t="s">
        <v>79</v>
      </c>
      <c r="W213" s="174"/>
      <c r="X213" s="174"/>
      <c r="Y213" s="174"/>
      <c r="Z213" s="174"/>
      <c r="AA213" s="174"/>
      <c r="AB213" s="174"/>
    </row>
    <row r="214" spans="1:28" s="73" customFormat="1" ht="76.5" customHeight="1">
      <c r="A214" s="123"/>
      <c r="B214" s="577">
        <v>103</v>
      </c>
      <c r="C214" s="561" t="str">
        <f>担当者!$F$5</f>
        <v>○○高等学校</v>
      </c>
      <c r="D214" s="567"/>
      <c r="E214" s="571"/>
      <c r="F214" s="567"/>
      <c r="G214" s="571"/>
      <c r="H214" s="567"/>
      <c r="I214" s="567"/>
      <c r="J214" s="567"/>
      <c r="K214" s="567"/>
      <c r="L214" s="567"/>
      <c r="M214" s="567"/>
      <c r="N214" s="563"/>
      <c r="O214" s="563"/>
      <c r="P214" s="563"/>
      <c r="Q214" s="563"/>
      <c r="R214" s="563"/>
      <c r="S214" s="563"/>
      <c r="T214" s="563"/>
      <c r="U214" s="563"/>
      <c r="V214" s="163" t="s">
        <v>78</v>
      </c>
      <c r="W214" s="173"/>
      <c r="X214" s="173"/>
      <c r="Y214" s="173"/>
      <c r="Z214" s="173"/>
      <c r="AA214" s="173"/>
      <c r="AB214" s="173"/>
    </row>
    <row r="215" spans="1:28" s="73" customFormat="1" ht="76.5" customHeight="1">
      <c r="A215" s="123"/>
      <c r="B215" s="578"/>
      <c r="C215" s="562"/>
      <c r="D215" s="568"/>
      <c r="E215" s="572"/>
      <c r="F215" s="568"/>
      <c r="G215" s="572"/>
      <c r="H215" s="568"/>
      <c r="I215" s="568"/>
      <c r="J215" s="568"/>
      <c r="K215" s="568"/>
      <c r="L215" s="568"/>
      <c r="M215" s="568"/>
      <c r="N215" s="564"/>
      <c r="O215" s="564"/>
      <c r="P215" s="564"/>
      <c r="Q215" s="564"/>
      <c r="R215" s="564"/>
      <c r="S215" s="564"/>
      <c r="T215" s="564"/>
      <c r="U215" s="564"/>
      <c r="V215" s="169" t="s">
        <v>79</v>
      </c>
      <c r="W215" s="174"/>
      <c r="X215" s="174"/>
      <c r="Y215" s="174"/>
      <c r="Z215" s="174"/>
      <c r="AA215" s="174"/>
      <c r="AB215" s="174"/>
    </row>
    <row r="216" spans="1:28" s="73" customFormat="1" ht="76.5" customHeight="1">
      <c r="A216" s="123"/>
      <c r="B216" s="577">
        <v>104</v>
      </c>
      <c r="C216" s="561" t="str">
        <f>担当者!$F$5</f>
        <v>○○高等学校</v>
      </c>
      <c r="D216" s="567"/>
      <c r="E216" s="571"/>
      <c r="F216" s="567"/>
      <c r="G216" s="571"/>
      <c r="H216" s="567"/>
      <c r="I216" s="567"/>
      <c r="J216" s="567"/>
      <c r="K216" s="567"/>
      <c r="L216" s="567"/>
      <c r="M216" s="567"/>
      <c r="N216" s="563"/>
      <c r="O216" s="563"/>
      <c r="P216" s="563"/>
      <c r="Q216" s="563"/>
      <c r="R216" s="563"/>
      <c r="S216" s="563"/>
      <c r="T216" s="563"/>
      <c r="U216" s="563"/>
      <c r="V216" s="163" t="s">
        <v>78</v>
      </c>
      <c r="W216" s="173"/>
      <c r="X216" s="173"/>
      <c r="Y216" s="173"/>
      <c r="Z216" s="173"/>
      <c r="AA216" s="173"/>
      <c r="AB216" s="173"/>
    </row>
    <row r="217" spans="1:28" s="73" customFormat="1" ht="76.5" customHeight="1">
      <c r="A217" s="123"/>
      <c r="B217" s="578"/>
      <c r="C217" s="562"/>
      <c r="D217" s="568"/>
      <c r="E217" s="572"/>
      <c r="F217" s="568"/>
      <c r="G217" s="572"/>
      <c r="H217" s="568"/>
      <c r="I217" s="568"/>
      <c r="J217" s="568"/>
      <c r="K217" s="568"/>
      <c r="L217" s="568"/>
      <c r="M217" s="568"/>
      <c r="N217" s="564"/>
      <c r="O217" s="564"/>
      <c r="P217" s="564"/>
      <c r="Q217" s="564"/>
      <c r="R217" s="564"/>
      <c r="S217" s="564"/>
      <c r="T217" s="564"/>
      <c r="U217" s="564"/>
      <c r="V217" s="169" t="s">
        <v>79</v>
      </c>
      <c r="W217" s="174"/>
      <c r="X217" s="174"/>
      <c r="Y217" s="174"/>
      <c r="Z217" s="174"/>
      <c r="AA217" s="174"/>
      <c r="AB217" s="174"/>
    </row>
    <row r="218" spans="1:28" s="73" customFormat="1" ht="76.5" customHeight="1">
      <c r="A218" s="123"/>
      <c r="B218" s="577">
        <v>105</v>
      </c>
      <c r="C218" s="561" t="str">
        <f>担当者!$F$5</f>
        <v>○○高等学校</v>
      </c>
      <c r="D218" s="567"/>
      <c r="E218" s="571"/>
      <c r="F218" s="567"/>
      <c r="G218" s="571"/>
      <c r="H218" s="567"/>
      <c r="I218" s="567"/>
      <c r="J218" s="567"/>
      <c r="K218" s="567"/>
      <c r="L218" s="567"/>
      <c r="M218" s="567"/>
      <c r="N218" s="563"/>
      <c r="O218" s="563"/>
      <c r="P218" s="563"/>
      <c r="Q218" s="563"/>
      <c r="R218" s="563"/>
      <c r="S218" s="563"/>
      <c r="T218" s="563"/>
      <c r="U218" s="563"/>
      <c r="V218" s="163" t="s">
        <v>78</v>
      </c>
      <c r="W218" s="173"/>
      <c r="X218" s="173"/>
      <c r="Y218" s="173"/>
      <c r="Z218" s="173"/>
      <c r="AA218" s="173"/>
      <c r="AB218" s="173"/>
    </row>
    <row r="219" spans="1:28" s="73" customFormat="1" ht="76.5" customHeight="1">
      <c r="A219" s="123"/>
      <c r="B219" s="578"/>
      <c r="C219" s="562"/>
      <c r="D219" s="568"/>
      <c r="E219" s="572"/>
      <c r="F219" s="568"/>
      <c r="G219" s="572"/>
      <c r="H219" s="568"/>
      <c r="I219" s="568"/>
      <c r="J219" s="568"/>
      <c r="K219" s="568"/>
      <c r="L219" s="568"/>
      <c r="M219" s="568"/>
      <c r="N219" s="564"/>
      <c r="O219" s="564"/>
      <c r="P219" s="564"/>
      <c r="Q219" s="564"/>
      <c r="R219" s="564"/>
      <c r="S219" s="564"/>
      <c r="T219" s="564"/>
      <c r="U219" s="564"/>
      <c r="V219" s="169" t="s">
        <v>79</v>
      </c>
      <c r="W219" s="174"/>
      <c r="X219" s="174"/>
      <c r="Y219" s="174"/>
      <c r="Z219" s="174"/>
      <c r="AA219" s="174"/>
      <c r="AB219" s="174"/>
    </row>
    <row r="220" spans="1:28" s="73" customFormat="1" ht="76.5" customHeight="1">
      <c r="A220" s="123"/>
      <c r="B220" s="577">
        <v>106</v>
      </c>
      <c r="C220" s="561" t="str">
        <f>担当者!$F$5</f>
        <v>○○高等学校</v>
      </c>
      <c r="D220" s="567"/>
      <c r="E220" s="571"/>
      <c r="F220" s="567"/>
      <c r="G220" s="571"/>
      <c r="H220" s="567"/>
      <c r="I220" s="567"/>
      <c r="J220" s="567"/>
      <c r="K220" s="567"/>
      <c r="L220" s="567"/>
      <c r="M220" s="567"/>
      <c r="N220" s="563"/>
      <c r="O220" s="563"/>
      <c r="P220" s="563"/>
      <c r="Q220" s="563"/>
      <c r="R220" s="563"/>
      <c r="S220" s="563"/>
      <c r="T220" s="563"/>
      <c r="U220" s="563"/>
      <c r="V220" s="163" t="s">
        <v>78</v>
      </c>
      <c r="W220" s="173"/>
      <c r="X220" s="173"/>
      <c r="Y220" s="173"/>
      <c r="Z220" s="173"/>
      <c r="AA220" s="173"/>
      <c r="AB220" s="173"/>
    </row>
    <row r="221" spans="1:28" s="73" customFormat="1" ht="76.5" customHeight="1">
      <c r="A221" s="123"/>
      <c r="B221" s="578"/>
      <c r="C221" s="562"/>
      <c r="D221" s="568"/>
      <c r="E221" s="572"/>
      <c r="F221" s="568"/>
      <c r="G221" s="572"/>
      <c r="H221" s="568"/>
      <c r="I221" s="568"/>
      <c r="J221" s="568"/>
      <c r="K221" s="568"/>
      <c r="L221" s="568"/>
      <c r="M221" s="568"/>
      <c r="N221" s="564"/>
      <c r="O221" s="564"/>
      <c r="P221" s="564"/>
      <c r="Q221" s="564"/>
      <c r="R221" s="564"/>
      <c r="S221" s="564"/>
      <c r="T221" s="564"/>
      <c r="U221" s="564"/>
      <c r="V221" s="169" t="s">
        <v>79</v>
      </c>
      <c r="W221" s="174"/>
      <c r="X221" s="174"/>
      <c r="Y221" s="174"/>
      <c r="Z221" s="174"/>
      <c r="AA221" s="174"/>
      <c r="AB221" s="174"/>
    </row>
    <row r="222" spans="1:28" s="73" customFormat="1" ht="76.5" customHeight="1">
      <c r="A222" s="123"/>
      <c r="B222" s="577">
        <v>107</v>
      </c>
      <c r="C222" s="561" t="str">
        <f>担当者!$F$5</f>
        <v>○○高等学校</v>
      </c>
      <c r="D222" s="567"/>
      <c r="E222" s="571"/>
      <c r="F222" s="567"/>
      <c r="G222" s="571"/>
      <c r="H222" s="567"/>
      <c r="I222" s="567"/>
      <c r="J222" s="567"/>
      <c r="K222" s="567"/>
      <c r="L222" s="567"/>
      <c r="M222" s="567"/>
      <c r="N222" s="563"/>
      <c r="O222" s="563"/>
      <c r="P222" s="563"/>
      <c r="Q222" s="563"/>
      <c r="R222" s="563"/>
      <c r="S222" s="563"/>
      <c r="T222" s="563"/>
      <c r="U222" s="563"/>
      <c r="V222" s="163" t="s">
        <v>78</v>
      </c>
      <c r="W222" s="173"/>
      <c r="X222" s="173"/>
      <c r="Y222" s="173"/>
      <c r="Z222" s="173"/>
      <c r="AA222" s="173"/>
      <c r="AB222" s="173"/>
    </row>
    <row r="223" spans="1:28" s="73" customFormat="1" ht="76.5" customHeight="1">
      <c r="A223" s="123"/>
      <c r="B223" s="578"/>
      <c r="C223" s="562"/>
      <c r="D223" s="568"/>
      <c r="E223" s="572"/>
      <c r="F223" s="568"/>
      <c r="G223" s="572"/>
      <c r="H223" s="568"/>
      <c r="I223" s="568"/>
      <c r="J223" s="568"/>
      <c r="K223" s="568"/>
      <c r="L223" s="568"/>
      <c r="M223" s="568"/>
      <c r="N223" s="564"/>
      <c r="O223" s="564"/>
      <c r="P223" s="564"/>
      <c r="Q223" s="564"/>
      <c r="R223" s="564"/>
      <c r="S223" s="564"/>
      <c r="T223" s="564"/>
      <c r="U223" s="564"/>
      <c r="V223" s="169" t="s">
        <v>79</v>
      </c>
      <c r="W223" s="174"/>
      <c r="X223" s="174"/>
      <c r="Y223" s="174"/>
      <c r="Z223" s="174"/>
      <c r="AA223" s="174"/>
      <c r="AB223" s="174"/>
    </row>
    <row r="224" spans="1:28" s="73" customFormat="1" ht="76.5" customHeight="1">
      <c r="A224" s="123"/>
      <c r="B224" s="577">
        <v>108</v>
      </c>
      <c r="C224" s="561" t="str">
        <f>担当者!$F$5</f>
        <v>○○高等学校</v>
      </c>
      <c r="D224" s="567"/>
      <c r="E224" s="571"/>
      <c r="F224" s="567"/>
      <c r="G224" s="571"/>
      <c r="H224" s="567"/>
      <c r="I224" s="567"/>
      <c r="J224" s="567"/>
      <c r="K224" s="567"/>
      <c r="L224" s="567"/>
      <c r="M224" s="567"/>
      <c r="N224" s="563"/>
      <c r="O224" s="563"/>
      <c r="P224" s="563"/>
      <c r="Q224" s="563"/>
      <c r="R224" s="563"/>
      <c r="S224" s="563"/>
      <c r="T224" s="563"/>
      <c r="U224" s="563"/>
      <c r="V224" s="163" t="s">
        <v>78</v>
      </c>
      <c r="W224" s="173"/>
      <c r="X224" s="173"/>
      <c r="Y224" s="173"/>
      <c r="Z224" s="173"/>
      <c r="AA224" s="173"/>
      <c r="AB224" s="173"/>
    </row>
    <row r="225" spans="1:28" s="73" customFormat="1" ht="76.5" customHeight="1">
      <c r="A225" s="123"/>
      <c r="B225" s="578"/>
      <c r="C225" s="562"/>
      <c r="D225" s="568"/>
      <c r="E225" s="572"/>
      <c r="F225" s="568"/>
      <c r="G225" s="572"/>
      <c r="H225" s="568"/>
      <c r="I225" s="568"/>
      <c r="J225" s="568"/>
      <c r="K225" s="568"/>
      <c r="L225" s="568"/>
      <c r="M225" s="568"/>
      <c r="N225" s="564"/>
      <c r="O225" s="564"/>
      <c r="P225" s="564"/>
      <c r="Q225" s="564"/>
      <c r="R225" s="564"/>
      <c r="S225" s="564"/>
      <c r="T225" s="564"/>
      <c r="U225" s="564"/>
      <c r="V225" s="169" t="s">
        <v>79</v>
      </c>
      <c r="W225" s="174"/>
      <c r="X225" s="174"/>
      <c r="Y225" s="174"/>
      <c r="Z225" s="174"/>
      <c r="AA225" s="174"/>
      <c r="AB225" s="174"/>
    </row>
    <row r="226" spans="1:28" s="73" customFormat="1" ht="76.5" customHeight="1">
      <c r="A226" s="123"/>
      <c r="B226" s="577">
        <v>109</v>
      </c>
      <c r="C226" s="561" t="str">
        <f>担当者!$F$5</f>
        <v>○○高等学校</v>
      </c>
      <c r="D226" s="567"/>
      <c r="E226" s="571"/>
      <c r="F226" s="567"/>
      <c r="G226" s="571"/>
      <c r="H226" s="567"/>
      <c r="I226" s="567"/>
      <c r="J226" s="567"/>
      <c r="K226" s="567"/>
      <c r="L226" s="567"/>
      <c r="M226" s="567"/>
      <c r="N226" s="563"/>
      <c r="O226" s="563"/>
      <c r="P226" s="563"/>
      <c r="Q226" s="563"/>
      <c r="R226" s="563"/>
      <c r="S226" s="563"/>
      <c r="T226" s="563"/>
      <c r="U226" s="563"/>
      <c r="V226" s="163" t="s">
        <v>78</v>
      </c>
      <c r="W226" s="173"/>
      <c r="X226" s="173"/>
      <c r="Y226" s="173"/>
      <c r="Z226" s="173"/>
      <c r="AA226" s="173"/>
      <c r="AB226" s="173"/>
    </row>
    <row r="227" spans="1:28" s="73" customFormat="1" ht="76.5" customHeight="1">
      <c r="A227" s="123"/>
      <c r="B227" s="578"/>
      <c r="C227" s="562"/>
      <c r="D227" s="568"/>
      <c r="E227" s="572"/>
      <c r="F227" s="568"/>
      <c r="G227" s="572"/>
      <c r="H227" s="568"/>
      <c r="I227" s="568"/>
      <c r="J227" s="568"/>
      <c r="K227" s="568"/>
      <c r="L227" s="568"/>
      <c r="M227" s="568"/>
      <c r="N227" s="564"/>
      <c r="O227" s="564"/>
      <c r="P227" s="564"/>
      <c r="Q227" s="564"/>
      <c r="R227" s="564"/>
      <c r="S227" s="564"/>
      <c r="T227" s="564"/>
      <c r="U227" s="564"/>
      <c r="V227" s="169" t="s">
        <v>79</v>
      </c>
      <c r="W227" s="174"/>
      <c r="X227" s="174"/>
      <c r="Y227" s="174"/>
      <c r="Z227" s="174"/>
      <c r="AA227" s="174"/>
      <c r="AB227" s="174"/>
    </row>
    <row r="228" spans="1:28" s="73" customFormat="1" ht="76.5" customHeight="1">
      <c r="A228" s="123"/>
      <c r="B228" s="577">
        <v>110</v>
      </c>
      <c r="C228" s="561" t="str">
        <f>担当者!$F$5</f>
        <v>○○高等学校</v>
      </c>
      <c r="D228" s="567"/>
      <c r="E228" s="571"/>
      <c r="F228" s="567"/>
      <c r="G228" s="571"/>
      <c r="H228" s="567"/>
      <c r="I228" s="567"/>
      <c r="J228" s="567"/>
      <c r="K228" s="567"/>
      <c r="L228" s="567"/>
      <c r="M228" s="567"/>
      <c r="N228" s="563"/>
      <c r="O228" s="563"/>
      <c r="P228" s="563"/>
      <c r="Q228" s="563"/>
      <c r="R228" s="563"/>
      <c r="S228" s="563"/>
      <c r="T228" s="563"/>
      <c r="U228" s="563"/>
      <c r="V228" s="163" t="s">
        <v>78</v>
      </c>
      <c r="W228" s="173"/>
      <c r="X228" s="173"/>
      <c r="Y228" s="173"/>
      <c r="Z228" s="173"/>
      <c r="AA228" s="173"/>
      <c r="AB228" s="173"/>
    </row>
    <row r="229" spans="1:28" s="73" customFormat="1" ht="76.5" customHeight="1">
      <c r="A229" s="123"/>
      <c r="B229" s="578"/>
      <c r="C229" s="562"/>
      <c r="D229" s="568"/>
      <c r="E229" s="572"/>
      <c r="F229" s="568"/>
      <c r="G229" s="572"/>
      <c r="H229" s="568"/>
      <c r="I229" s="568"/>
      <c r="J229" s="568"/>
      <c r="K229" s="568"/>
      <c r="L229" s="568"/>
      <c r="M229" s="568"/>
      <c r="N229" s="564"/>
      <c r="O229" s="564"/>
      <c r="P229" s="564"/>
      <c r="Q229" s="564"/>
      <c r="R229" s="564"/>
      <c r="S229" s="564"/>
      <c r="T229" s="564"/>
      <c r="U229" s="564"/>
      <c r="V229" s="169" t="s">
        <v>79</v>
      </c>
      <c r="W229" s="174"/>
      <c r="X229" s="174"/>
      <c r="Y229" s="174"/>
      <c r="Z229" s="174"/>
      <c r="AA229" s="174"/>
      <c r="AB229" s="174"/>
    </row>
    <row r="230" spans="1:28" s="73" customFormat="1" ht="76.5" customHeight="1">
      <c r="A230" s="123"/>
      <c r="B230" s="577">
        <v>111</v>
      </c>
      <c r="C230" s="561" t="str">
        <f>担当者!$F$5</f>
        <v>○○高等学校</v>
      </c>
      <c r="D230" s="567"/>
      <c r="E230" s="571"/>
      <c r="F230" s="567"/>
      <c r="G230" s="571"/>
      <c r="H230" s="567"/>
      <c r="I230" s="567"/>
      <c r="J230" s="567"/>
      <c r="K230" s="567"/>
      <c r="L230" s="567"/>
      <c r="M230" s="567"/>
      <c r="N230" s="563"/>
      <c r="O230" s="563"/>
      <c r="P230" s="563"/>
      <c r="Q230" s="563"/>
      <c r="R230" s="563"/>
      <c r="S230" s="563"/>
      <c r="T230" s="563"/>
      <c r="U230" s="563"/>
      <c r="V230" s="163" t="s">
        <v>78</v>
      </c>
      <c r="W230" s="173"/>
      <c r="X230" s="173"/>
      <c r="Y230" s="173"/>
      <c r="Z230" s="173"/>
      <c r="AA230" s="173"/>
      <c r="AB230" s="173"/>
    </row>
    <row r="231" spans="1:28" s="73" customFormat="1" ht="76.5" customHeight="1">
      <c r="A231" s="123"/>
      <c r="B231" s="578"/>
      <c r="C231" s="562"/>
      <c r="D231" s="568"/>
      <c r="E231" s="572"/>
      <c r="F231" s="568"/>
      <c r="G231" s="572"/>
      <c r="H231" s="568"/>
      <c r="I231" s="568"/>
      <c r="J231" s="568"/>
      <c r="K231" s="568"/>
      <c r="L231" s="568"/>
      <c r="M231" s="568"/>
      <c r="N231" s="564"/>
      <c r="O231" s="564"/>
      <c r="P231" s="564"/>
      <c r="Q231" s="564"/>
      <c r="R231" s="564"/>
      <c r="S231" s="564"/>
      <c r="T231" s="564"/>
      <c r="U231" s="564"/>
      <c r="V231" s="169" t="s">
        <v>79</v>
      </c>
      <c r="W231" s="174"/>
      <c r="X231" s="174"/>
      <c r="Y231" s="174"/>
      <c r="Z231" s="174"/>
      <c r="AA231" s="174"/>
      <c r="AB231" s="174"/>
    </row>
    <row r="232" spans="1:28" s="73" customFormat="1" ht="76.5" customHeight="1">
      <c r="A232" s="123"/>
      <c r="B232" s="577">
        <v>112</v>
      </c>
      <c r="C232" s="561" t="str">
        <f>担当者!$F$5</f>
        <v>○○高等学校</v>
      </c>
      <c r="D232" s="567"/>
      <c r="E232" s="571"/>
      <c r="F232" s="567"/>
      <c r="G232" s="571"/>
      <c r="H232" s="567"/>
      <c r="I232" s="567"/>
      <c r="J232" s="567"/>
      <c r="K232" s="567"/>
      <c r="L232" s="567"/>
      <c r="M232" s="567"/>
      <c r="N232" s="563"/>
      <c r="O232" s="563"/>
      <c r="P232" s="563"/>
      <c r="Q232" s="563"/>
      <c r="R232" s="563"/>
      <c r="S232" s="563"/>
      <c r="T232" s="563"/>
      <c r="U232" s="563"/>
      <c r="V232" s="163" t="s">
        <v>78</v>
      </c>
      <c r="W232" s="173"/>
      <c r="X232" s="173"/>
      <c r="Y232" s="173"/>
      <c r="Z232" s="173"/>
      <c r="AA232" s="173"/>
      <c r="AB232" s="173"/>
    </row>
    <row r="233" spans="1:28" s="73" customFormat="1" ht="76.5" customHeight="1">
      <c r="A233" s="123"/>
      <c r="B233" s="578"/>
      <c r="C233" s="562"/>
      <c r="D233" s="568"/>
      <c r="E233" s="572"/>
      <c r="F233" s="568"/>
      <c r="G233" s="572"/>
      <c r="H233" s="568"/>
      <c r="I233" s="568"/>
      <c r="J233" s="568"/>
      <c r="K233" s="568"/>
      <c r="L233" s="568"/>
      <c r="M233" s="568"/>
      <c r="N233" s="564"/>
      <c r="O233" s="564"/>
      <c r="P233" s="564"/>
      <c r="Q233" s="564"/>
      <c r="R233" s="564"/>
      <c r="S233" s="564"/>
      <c r="T233" s="564"/>
      <c r="U233" s="564"/>
      <c r="V233" s="169" t="s">
        <v>79</v>
      </c>
      <c r="W233" s="174"/>
      <c r="X233" s="174"/>
      <c r="Y233" s="174"/>
      <c r="Z233" s="174"/>
      <c r="AA233" s="174"/>
      <c r="AB233" s="174"/>
    </row>
    <row r="234" spans="1:28" s="73" customFormat="1" ht="76.5" customHeight="1">
      <c r="A234" s="123"/>
      <c r="B234" s="577">
        <v>113</v>
      </c>
      <c r="C234" s="561" t="str">
        <f>担当者!$F$5</f>
        <v>○○高等学校</v>
      </c>
      <c r="D234" s="567"/>
      <c r="E234" s="571"/>
      <c r="F234" s="567"/>
      <c r="G234" s="571"/>
      <c r="H234" s="567"/>
      <c r="I234" s="567"/>
      <c r="J234" s="567"/>
      <c r="K234" s="567"/>
      <c r="L234" s="567"/>
      <c r="M234" s="567"/>
      <c r="N234" s="563"/>
      <c r="O234" s="563"/>
      <c r="P234" s="563"/>
      <c r="Q234" s="563"/>
      <c r="R234" s="563"/>
      <c r="S234" s="563"/>
      <c r="T234" s="563"/>
      <c r="U234" s="563"/>
      <c r="V234" s="163" t="s">
        <v>78</v>
      </c>
      <c r="W234" s="173"/>
      <c r="X234" s="173"/>
      <c r="Y234" s="173"/>
      <c r="Z234" s="173"/>
      <c r="AA234" s="173"/>
      <c r="AB234" s="173"/>
    </row>
    <row r="235" spans="1:28" s="73" customFormat="1" ht="76.5" customHeight="1">
      <c r="A235" s="123"/>
      <c r="B235" s="578"/>
      <c r="C235" s="562"/>
      <c r="D235" s="568"/>
      <c r="E235" s="572"/>
      <c r="F235" s="568"/>
      <c r="G235" s="572"/>
      <c r="H235" s="568"/>
      <c r="I235" s="568"/>
      <c r="J235" s="568"/>
      <c r="K235" s="568"/>
      <c r="L235" s="568"/>
      <c r="M235" s="568"/>
      <c r="N235" s="564"/>
      <c r="O235" s="564"/>
      <c r="P235" s="564"/>
      <c r="Q235" s="564"/>
      <c r="R235" s="564"/>
      <c r="S235" s="564"/>
      <c r="T235" s="564"/>
      <c r="U235" s="564"/>
      <c r="V235" s="169" t="s">
        <v>79</v>
      </c>
      <c r="W235" s="174"/>
      <c r="X235" s="174"/>
      <c r="Y235" s="174"/>
      <c r="Z235" s="174"/>
      <c r="AA235" s="174"/>
      <c r="AB235" s="174"/>
    </row>
    <row r="236" spans="1:28" s="73" customFormat="1" ht="76.5" customHeight="1">
      <c r="A236" s="123"/>
      <c r="B236" s="577">
        <v>114</v>
      </c>
      <c r="C236" s="561" t="str">
        <f>担当者!$F$5</f>
        <v>○○高等学校</v>
      </c>
      <c r="D236" s="567"/>
      <c r="E236" s="571"/>
      <c r="F236" s="567"/>
      <c r="G236" s="571"/>
      <c r="H236" s="567"/>
      <c r="I236" s="567"/>
      <c r="J236" s="567"/>
      <c r="K236" s="567"/>
      <c r="L236" s="567"/>
      <c r="M236" s="567"/>
      <c r="N236" s="563"/>
      <c r="O236" s="563"/>
      <c r="P236" s="563"/>
      <c r="Q236" s="563"/>
      <c r="R236" s="563"/>
      <c r="S236" s="563"/>
      <c r="T236" s="563"/>
      <c r="U236" s="563"/>
      <c r="V236" s="163" t="s">
        <v>78</v>
      </c>
      <c r="W236" s="173"/>
      <c r="X236" s="173"/>
      <c r="Y236" s="173"/>
      <c r="Z236" s="173"/>
      <c r="AA236" s="173"/>
      <c r="AB236" s="173"/>
    </row>
    <row r="237" spans="1:28" s="73" customFormat="1" ht="76.5" customHeight="1">
      <c r="A237" s="123"/>
      <c r="B237" s="578"/>
      <c r="C237" s="562"/>
      <c r="D237" s="568"/>
      <c r="E237" s="572"/>
      <c r="F237" s="568"/>
      <c r="G237" s="572"/>
      <c r="H237" s="568"/>
      <c r="I237" s="568"/>
      <c r="J237" s="568"/>
      <c r="K237" s="568"/>
      <c r="L237" s="568"/>
      <c r="M237" s="568"/>
      <c r="N237" s="564"/>
      <c r="O237" s="564"/>
      <c r="P237" s="564"/>
      <c r="Q237" s="564"/>
      <c r="R237" s="564"/>
      <c r="S237" s="564"/>
      <c r="T237" s="564"/>
      <c r="U237" s="564"/>
      <c r="V237" s="169" t="s">
        <v>79</v>
      </c>
      <c r="W237" s="174"/>
      <c r="X237" s="174"/>
      <c r="Y237" s="174"/>
      <c r="Z237" s="174"/>
      <c r="AA237" s="174"/>
      <c r="AB237" s="174"/>
    </row>
    <row r="238" spans="1:28" s="73" customFormat="1" ht="76.5" customHeight="1">
      <c r="A238" s="123"/>
      <c r="B238" s="577">
        <v>115</v>
      </c>
      <c r="C238" s="561" t="str">
        <f>担当者!$F$5</f>
        <v>○○高等学校</v>
      </c>
      <c r="D238" s="567"/>
      <c r="E238" s="571"/>
      <c r="F238" s="567"/>
      <c r="G238" s="571"/>
      <c r="H238" s="567"/>
      <c r="I238" s="567"/>
      <c r="J238" s="567"/>
      <c r="K238" s="567"/>
      <c r="L238" s="567"/>
      <c r="M238" s="567"/>
      <c r="N238" s="563"/>
      <c r="O238" s="563"/>
      <c r="P238" s="563"/>
      <c r="Q238" s="563"/>
      <c r="R238" s="563"/>
      <c r="S238" s="563"/>
      <c r="T238" s="563"/>
      <c r="U238" s="563"/>
      <c r="V238" s="163" t="s">
        <v>78</v>
      </c>
      <c r="W238" s="173"/>
      <c r="X238" s="173"/>
      <c r="Y238" s="173"/>
      <c r="Z238" s="173"/>
      <c r="AA238" s="173"/>
      <c r="AB238" s="173"/>
    </row>
    <row r="239" spans="1:28" s="73" customFormat="1" ht="76.5" customHeight="1">
      <c r="A239" s="123"/>
      <c r="B239" s="578"/>
      <c r="C239" s="562"/>
      <c r="D239" s="568"/>
      <c r="E239" s="572"/>
      <c r="F239" s="568"/>
      <c r="G239" s="572"/>
      <c r="H239" s="568"/>
      <c r="I239" s="568"/>
      <c r="J239" s="568"/>
      <c r="K239" s="568"/>
      <c r="L239" s="568"/>
      <c r="M239" s="568"/>
      <c r="N239" s="564"/>
      <c r="O239" s="564"/>
      <c r="P239" s="564"/>
      <c r="Q239" s="564"/>
      <c r="R239" s="564"/>
      <c r="S239" s="564"/>
      <c r="T239" s="564"/>
      <c r="U239" s="564"/>
      <c r="V239" s="169" t="s">
        <v>79</v>
      </c>
      <c r="W239" s="174"/>
      <c r="X239" s="174"/>
      <c r="Y239" s="174"/>
      <c r="Z239" s="174"/>
      <c r="AA239" s="174"/>
      <c r="AB239" s="174"/>
    </row>
    <row r="240" spans="1:28" s="73" customFormat="1" ht="76.5" customHeight="1">
      <c r="A240" s="123"/>
      <c r="B240" s="577">
        <v>116</v>
      </c>
      <c r="C240" s="561" t="str">
        <f>担当者!$F$5</f>
        <v>○○高等学校</v>
      </c>
      <c r="D240" s="567"/>
      <c r="E240" s="571"/>
      <c r="F240" s="567"/>
      <c r="G240" s="571"/>
      <c r="H240" s="567"/>
      <c r="I240" s="567"/>
      <c r="J240" s="567"/>
      <c r="K240" s="567"/>
      <c r="L240" s="567"/>
      <c r="M240" s="567"/>
      <c r="N240" s="563"/>
      <c r="O240" s="563"/>
      <c r="P240" s="563"/>
      <c r="Q240" s="563"/>
      <c r="R240" s="563"/>
      <c r="S240" s="563"/>
      <c r="T240" s="563"/>
      <c r="U240" s="563"/>
      <c r="V240" s="163" t="s">
        <v>78</v>
      </c>
      <c r="W240" s="173"/>
      <c r="X240" s="173"/>
      <c r="Y240" s="173"/>
      <c r="Z240" s="173"/>
      <c r="AA240" s="173"/>
      <c r="AB240" s="173"/>
    </row>
    <row r="241" spans="1:28" s="73" customFormat="1" ht="76.5" customHeight="1">
      <c r="A241" s="123"/>
      <c r="B241" s="578"/>
      <c r="C241" s="562"/>
      <c r="D241" s="568"/>
      <c r="E241" s="572"/>
      <c r="F241" s="568"/>
      <c r="G241" s="572"/>
      <c r="H241" s="568"/>
      <c r="I241" s="568"/>
      <c r="J241" s="568"/>
      <c r="K241" s="568"/>
      <c r="L241" s="568"/>
      <c r="M241" s="568"/>
      <c r="N241" s="564"/>
      <c r="O241" s="564"/>
      <c r="P241" s="564"/>
      <c r="Q241" s="564"/>
      <c r="R241" s="564"/>
      <c r="S241" s="564"/>
      <c r="T241" s="564"/>
      <c r="U241" s="564"/>
      <c r="V241" s="169" t="s">
        <v>79</v>
      </c>
      <c r="W241" s="174"/>
      <c r="X241" s="174"/>
      <c r="Y241" s="174"/>
      <c r="Z241" s="174"/>
      <c r="AA241" s="174"/>
      <c r="AB241" s="174"/>
    </row>
    <row r="242" spans="1:28" s="73" customFormat="1" ht="76.5" customHeight="1">
      <c r="A242" s="123"/>
      <c r="B242" s="577">
        <v>117</v>
      </c>
      <c r="C242" s="561" t="str">
        <f>担当者!$F$5</f>
        <v>○○高等学校</v>
      </c>
      <c r="D242" s="567"/>
      <c r="E242" s="571"/>
      <c r="F242" s="567"/>
      <c r="G242" s="571"/>
      <c r="H242" s="567"/>
      <c r="I242" s="567"/>
      <c r="J242" s="567"/>
      <c r="K242" s="567"/>
      <c r="L242" s="567"/>
      <c r="M242" s="567"/>
      <c r="N242" s="563"/>
      <c r="O242" s="563"/>
      <c r="P242" s="563"/>
      <c r="Q242" s="563"/>
      <c r="R242" s="563"/>
      <c r="S242" s="563"/>
      <c r="T242" s="563"/>
      <c r="U242" s="563"/>
      <c r="V242" s="163" t="s">
        <v>78</v>
      </c>
      <c r="W242" s="173"/>
      <c r="X242" s="173"/>
      <c r="Y242" s="173"/>
      <c r="Z242" s="173"/>
      <c r="AA242" s="173"/>
      <c r="AB242" s="173"/>
    </row>
    <row r="243" spans="1:28" s="73" customFormat="1" ht="76.5" customHeight="1">
      <c r="A243" s="123"/>
      <c r="B243" s="578"/>
      <c r="C243" s="562"/>
      <c r="D243" s="568"/>
      <c r="E243" s="572"/>
      <c r="F243" s="568"/>
      <c r="G243" s="572"/>
      <c r="H243" s="568"/>
      <c r="I243" s="568"/>
      <c r="J243" s="568"/>
      <c r="K243" s="568"/>
      <c r="L243" s="568"/>
      <c r="M243" s="568"/>
      <c r="N243" s="564"/>
      <c r="O243" s="564"/>
      <c r="P243" s="564"/>
      <c r="Q243" s="564"/>
      <c r="R243" s="564"/>
      <c r="S243" s="564"/>
      <c r="T243" s="564"/>
      <c r="U243" s="564"/>
      <c r="V243" s="169" t="s">
        <v>79</v>
      </c>
      <c r="W243" s="174"/>
      <c r="X243" s="174"/>
      <c r="Y243" s="174"/>
      <c r="Z243" s="174"/>
      <c r="AA243" s="174"/>
      <c r="AB243" s="174"/>
    </row>
    <row r="244" spans="1:28" s="73" customFormat="1" ht="76.5" customHeight="1">
      <c r="A244" s="123"/>
      <c r="B244" s="577">
        <v>118</v>
      </c>
      <c r="C244" s="561" t="str">
        <f>担当者!$F$5</f>
        <v>○○高等学校</v>
      </c>
      <c r="D244" s="567"/>
      <c r="E244" s="571"/>
      <c r="F244" s="567"/>
      <c r="G244" s="571"/>
      <c r="H244" s="567"/>
      <c r="I244" s="567"/>
      <c r="J244" s="567"/>
      <c r="K244" s="567"/>
      <c r="L244" s="567"/>
      <c r="M244" s="567"/>
      <c r="N244" s="563"/>
      <c r="O244" s="563"/>
      <c r="P244" s="563"/>
      <c r="Q244" s="563"/>
      <c r="R244" s="563"/>
      <c r="S244" s="563"/>
      <c r="T244" s="563"/>
      <c r="U244" s="563"/>
      <c r="V244" s="163" t="s">
        <v>78</v>
      </c>
      <c r="W244" s="173"/>
      <c r="X244" s="173"/>
      <c r="Y244" s="173"/>
      <c r="Z244" s="173"/>
      <c r="AA244" s="173"/>
      <c r="AB244" s="173"/>
    </row>
    <row r="245" spans="1:28" s="73" customFormat="1" ht="76.5" customHeight="1">
      <c r="A245" s="123"/>
      <c r="B245" s="578"/>
      <c r="C245" s="562"/>
      <c r="D245" s="568"/>
      <c r="E245" s="572"/>
      <c r="F245" s="568"/>
      <c r="G245" s="572"/>
      <c r="H245" s="568"/>
      <c r="I245" s="568"/>
      <c r="J245" s="568"/>
      <c r="K245" s="568"/>
      <c r="L245" s="568"/>
      <c r="M245" s="568"/>
      <c r="N245" s="564"/>
      <c r="O245" s="564"/>
      <c r="P245" s="564"/>
      <c r="Q245" s="564"/>
      <c r="R245" s="564"/>
      <c r="S245" s="564"/>
      <c r="T245" s="564"/>
      <c r="U245" s="564"/>
      <c r="V245" s="169" t="s">
        <v>79</v>
      </c>
      <c r="W245" s="174"/>
      <c r="X245" s="174"/>
      <c r="Y245" s="174"/>
      <c r="Z245" s="174"/>
      <c r="AA245" s="174"/>
      <c r="AB245" s="174"/>
    </row>
    <row r="246" spans="1:28" s="73" customFormat="1" ht="76.5" customHeight="1">
      <c r="A246" s="123"/>
      <c r="B246" s="577">
        <v>119</v>
      </c>
      <c r="C246" s="561" t="str">
        <f>担当者!$F$5</f>
        <v>○○高等学校</v>
      </c>
      <c r="D246" s="567"/>
      <c r="E246" s="571"/>
      <c r="F246" s="567"/>
      <c r="G246" s="571"/>
      <c r="H246" s="567"/>
      <c r="I246" s="567"/>
      <c r="J246" s="567"/>
      <c r="K246" s="567"/>
      <c r="L246" s="567"/>
      <c r="M246" s="567"/>
      <c r="N246" s="563"/>
      <c r="O246" s="563"/>
      <c r="P246" s="563"/>
      <c r="Q246" s="563"/>
      <c r="R246" s="563"/>
      <c r="S246" s="563"/>
      <c r="T246" s="563"/>
      <c r="U246" s="563"/>
      <c r="V246" s="163" t="s">
        <v>78</v>
      </c>
      <c r="W246" s="173"/>
      <c r="X246" s="173"/>
      <c r="Y246" s="173"/>
      <c r="Z246" s="173"/>
      <c r="AA246" s="173"/>
      <c r="AB246" s="173"/>
    </row>
    <row r="247" spans="1:28" s="73" customFormat="1" ht="76.5" customHeight="1">
      <c r="A247" s="123"/>
      <c r="B247" s="578"/>
      <c r="C247" s="562"/>
      <c r="D247" s="568"/>
      <c r="E247" s="572"/>
      <c r="F247" s="568"/>
      <c r="G247" s="572"/>
      <c r="H247" s="568"/>
      <c r="I247" s="568"/>
      <c r="J247" s="568"/>
      <c r="K247" s="568"/>
      <c r="L247" s="568"/>
      <c r="M247" s="568"/>
      <c r="N247" s="564"/>
      <c r="O247" s="564"/>
      <c r="P247" s="564"/>
      <c r="Q247" s="564"/>
      <c r="R247" s="564"/>
      <c r="S247" s="564"/>
      <c r="T247" s="564"/>
      <c r="U247" s="564"/>
      <c r="V247" s="169" t="s">
        <v>79</v>
      </c>
      <c r="W247" s="174"/>
      <c r="X247" s="174"/>
      <c r="Y247" s="174"/>
      <c r="Z247" s="174"/>
      <c r="AA247" s="174"/>
      <c r="AB247" s="174"/>
    </row>
    <row r="248" spans="1:28" s="73" customFormat="1" ht="76.5" customHeight="1">
      <c r="A248" s="123"/>
      <c r="B248" s="577">
        <v>120</v>
      </c>
      <c r="C248" s="561" t="str">
        <f>担当者!$F$5</f>
        <v>○○高等学校</v>
      </c>
      <c r="D248" s="567"/>
      <c r="E248" s="571"/>
      <c r="F248" s="567"/>
      <c r="G248" s="571"/>
      <c r="H248" s="567"/>
      <c r="I248" s="567"/>
      <c r="J248" s="567"/>
      <c r="K248" s="567"/>
      <c r="L248" s="567"/>
      <c r="M248" s="567"/>
      <c r="N248" s="563"/>
      <c r="O248" s="563"/>
      <c r="P248" s="563"/>
      <c r="Q248" s="563"/>
      <c r="R248" s="563"/>
      <c r="S248" s="563"/>
      <c r="T248" s="563"/>
      <c r="U248" s="563"/>
      <c r="V248" s="163" t="s">
        <v>78</v>
      </c>
      <c r="W248" s="173"/>
      <c r="X248" s="173"/>
      <c r="Y248" s="173"/>
      <c r="Z248" s="173"/>
      <c r="AA248" s="173"/>
      <c r="AB248" s="173"/>
    </row>
    <row r="249" spans="1:28" s="73" customFormat="1" ht="76.5" customHeight="1">
      <c r="A249" s="123"/>
      <c r="B249" s="578"/>
      <c r="C249" s="562"/>
      <c r="D249" s="568"/>
      <c r="E249" s="572"/>
      <c r="F249" s="568"/>
      <c r="G249" s="572"/>
      <c r="H249" s="568"/>
      <c r="I249" s="568"/>
      <c r="J249" s="568"/>
      <c r="K249" s="568"/>
      <c r="L249" s="568"/>
      <c r="M249" s="568"/>
      <c r="N249" s="564"/>
      <c r="O249" s="564"/>
      <c r="P249" s="564"/>
      <c r="Q249" s="564"/>
      <c r="R249" s="564"/>
      <c r="S249" s="564"/>
      <c r="T249" s="564"/>
      <c r="U249" s="564"/>
      <c r="V249" s="169" t="s">
        <v>79</v>
      </c>
      <c r="W249" s="174"/>
      <c r="X249" s="174"/>
      <c r="Y249" s="174"/>
      <c r="Z249" s="174"/>
      <c r="AA249" s="174"/>
      <c r="AB249" s="174"/>
    </row>
    <row r="250" spans="1:28" s="73" customFormat="1" ht="76.5" customHeight="1">
      <c r="A250" s="123"/>
      <c r="B250" s="577">
        <v>121</v>
      </c>
      <c r="C250" s="561" t="str">
        <f>担当者!$F$5</f>
        <v>○○高等学校</v>
      </c>
      <c r="D250" s="567"/>
      <c r="E250" s="571"/>
      <c r="F250" s="567"/>
      <c r="G250" s="571"/>
      <c r="H250" s="567"/>
      <c r="I250" s="567"/>
      <c r="J250" s="567"/>
      <c r="K250" s="567"/>
      <c r="L250" s="567"/>
      <c r="M250" s="567"/>
      <c r="N250" s="563"/>
      <c r="O250" s="563"/>
      <c r="P250" s="563"/>
      <c r="Q250" s="563"/>
      <c r="R250" s="563"/>
      <c r="S250" s="563"/>
      <c r="T250" s="563"/>
      <c r="U250" s="563"/>
      <c r="V250" s="163" t="s">
        <v>78</v>
      </c>
      <c r="W250" s="173"/>
      <c r="X250" s="173"/>
      <c r="Y250" s="173"/>
      <c r="Z250" s="173"/>
      <c r="AA250" s="173"/>
      <c r="AB250" s="173"/>
    </row>
    <row r="251" spans="1:28" s="73" customFormat="1" ht="76.5" customHeight="1">
      <c r="A251" s="123"/>
      <c r="B251" s="578"/>
      <c r="C251" s="562"/>
      <c r="D251" s="568"/>
      <c r="E251" s="572"/>
      <c r="F251" s="568"/>
      <c r="G251" s="572"/>
      <c r="H251" s="568"/>
      <c r="I251" s="568"/>
      <c r="J251" s="568"/>
      <c r="K251" s="568"/>
      <c r="L251" s="568"/>
      <c r="M251" s="568"/>
      <c r="N251" s="564"/>
      <c r="O251" s="564"/>
      <c r="P251" s="564"/>
      <c r="Q251" s="564"/>
      <c r="R251" s="564"/>
      <c r="S251" s="564"/>
      <c r="T251" s="564"/>
      <c r="U251" s="564"/>
      <c r="V251" s="169" t="s">
        <v>79</v>
      </c>
      <c r="W251" s="174"/>
      <c r="X251" s="174"/>
      <c r="Y251" s="174"/>
      <c r="Z251" s="174"/>
      <c r="AA251" s="174"/>
      <c r="AB251" s="174"/>
    </row>
    <row r="252" spans="1:28" s="73" customFormat="1" ht="76.5" customHeight="1">
      <c r="A252" s="123"/>
      <c r="B252" s="577">
        <v>122</v>
      </c>
      <c r="C252" s="561" t="str">
        <f>担当者!$F$5</f>
        <v>○○高等学校</v>
      </c>
      <c r="D252" s="567"/>
      <c r="E252" s="571"/>
      <c r="F252" s="567"/>
      <c r="G252" s="571"/>
      <c r="H252" s="567"/>
      <c r="I252" s="567"/>
      <c r="J252" s="567"/>
      <c r="K252" s="567"/>
      <c r="L252" s="567"/>
      <c r="M252" s="567"/>
      <c r="N252" s="563"/>
      <c r="O252" s="563"/>
      <c r="P252" s="563"/>
      <c r="Q252" s="563"/>
      <c r="R252" s="563"/>
      <c r="S252" s="563"/>
      <c r="T252" s="563"/>
      <c r="U252" s="563"/>
      <c r="V252" s="163" t="s">
        <v>78</v>
      </c>
      <c r="W252" s="173"/>
      <c r="X252" s="173"/>
      <c r="Y252" s="173"/>
      <c r="Z252" s="173"/>
      <c r="AA252" s="173"/>
      <c r="AB252" s="173"/>
    </row>
    <row r="253" spans="1:28" s="73" customFormat="1" ht="76.5" customHeight="1">
      <c r="A253" s="123"/>
      <c r="B253" s="578"/>
      <c r="C253" s="562"/>
      <c r="D253" s="568"/>
      <c r="E253" s="572"/>
      <c r="F253" s="568"/>
      <c r="G253" s="572"/>
      <c r="H253" s="568"/>
      <c r="I253" s="568"/>
      <c r="J253" s="568"/>
      <c r="K253" s="568"/>
      <c r="L253" s="568"/>
      <c r="M253" s="568"/>
      <c r="N253" s="564"/>
      <c r="O253" s="564"/>
      <c r="P253" s="564"/>
      <c r="Q253" s="564"/>
      <c r="R253" s="564"/>
      <c r="S253" s="564"/>
      <c r="T253" s="564"/>
      <c r="U253" s="564"/>
      <c r="V253" s="169" t="s">
        <v>79</v>
      </c>
      <c r="W253" s="174"/>
      <c r="X253" s="174"/>
      <c r="Y253" s="174"/>
      <c r="Z253" s="174"/>
      <c r="AA253" s="174"/>
      <c r="AB253" s="174"/>
    </row>
    <row r="254" spans="1:28" s="73" customFormat="1" ht="76.5" customHeight="1">
      <c r="A254" s="123"/>
      <c r="B254" s="577">
        <v>123</v>
      </c>
      <c r="C254" s="561" t="str">
        <f>担当者!$F$5</f>
        <v>○○高等学校</v>
      </c>
      <c r="D254" s="567"/>
      <c r="E254" s="571"/>
      <c r="F254" s="567"/>
      <c r="G254" s="571"/>
      <c r="H254" s="567"/>
      <c r="I254" s="567"/>
      <c r="J254" s="567"/>
      <c r="K254" s="567"/>
      <c r="L254" s="567"/>
      <c r="M254" s="567"/>
      <c r="N254" s="563"/>
      <c r="O254" s="563"/>
      <c r="P254" s="563"/>
      <c r="Q254" s="563"/>
      <c r="R254" s="563"/>
      <c r="S254" s="563"/>
      <c r="T254" s="563"/>
      <c r="U254" s="563"/>
      <c r="V254" s="163" t="s">
        <v>78</v>
      </c>
      <c r="W254" s="173"/>
      <c r="X254" s="173"/>
      <c r="Y254" s="173"/>
      <c r="Z254" s="173"/>
      <c r="AA254" s="173"/>
      <c r="AB254" s="173"/>
    </row>
    <row r="255" spans="1:28" s="73" customFormat="1" ht="76.5" customHeight="1">
      <c r="A255" s="123"/>
      <c r="B255" s="578"/>
      <c r="C255" s="562"/>
      <c r="D255" s="568"/>
      <c r="E255" s="572"/>
      <c r="F255" s="568"/>
      <c r="G255" s="572"/>
      <c r="H255" s="568"/>
      <c r="I255" s="568"/>
      <c r="J255" s="568"/>
      <c r="K255" s="568"/>
      <c r="L255" s="568"/>
      <c r="M255" s="568"/>
      <c r="N255" s="564"/>
      <c r="O255" s="564"/>
      <c r="P255" s="564"/>
      <c r="Q255" s="564"/>
      <c r="R255" s="564"/>
      <c r="S255" s="564"/>
      <c r="T255" s="564"/>
      <c r="U255" s="564"/>
      <c r="V255" s="169" t="s">
        <v>79</v>
      </c>
      <c r="W255" s="174"/>
      <c r="X255" s="174"/>
      <c r="Y255" s="174"/>
      <c r="Z255" s="174"/>
      <c r="AA255" s="174"/>
      <c r="AB255" s="174"/>
    </row>
    <row r="256" spans="1:28" s="73" customFormat="1" ht="76.5" customHeight="1">
      <c r="A256" s="123"/>
      <c r="B256" s="577">
        <v>124</v>
      </c>
      <c r="C256" s="561" t="str">
        <f>担当者!$F$5</f>
        <v>○○高等学校</v>
      </c>
      <c r="D256" s="567"/>
      <c r="E256" s="571"/>
      <c r="F256" s="567"/>
      <c r="G256" s="571"/>
      <c r="H256" s="567"/>
      <c r="I256" s="567"/>
      <c r="J256" s="567"/>
      <c r="K256" s="567"/>
      <c r="L256" s="567"/>
      <c r="M256" s="567"/>
      <c r="N256" s="563"/>
      <c r="O256" s="563"/>
      <c r="P256" s="563"/>
      <c r="Q256" s="563"/>
      <c r="R256" s="563"/>
      <c r="S256" s="563"/>
      <c r="T256" s="563"/>
      <c r="U256" s="563"/>
      <c r="V256" s="163" t="s">
        <v>78</v>
      </c>
      <c r="W256" s="173"/>
      <c r="X256" s="173"/>
      <c r="Y256" s="173"/>
      <c r="Z256" s="173"/>
      <c r="AA256" s="173"/>
      <c r="AB256" s="173"/>
    </row>
    <row r="257" spans="1:28" s="73" customFormat="1" ht="76.5" customHeight="1">
      <c r="A257" s="123"/>
      <c r="B257" s="578"/>
      <c r="C257" s="562"/>
      <c r="D257" s="568"/>
      <c r="E257" s="572"/>
      <c r="F257" s="568"/>
      <c r="G257" s="572"/>
      <c r="H257" s="568"/>
      <c r="I257" s="568"/>
      <c r="J257" s="568"/>
      <c r="K257" s="568"/>
      <c r="L257" s="568"/>
      <c r="M257" s="568"/>
      <c r="N257" s="564"/>
      <c r="O257" s="564"/>
      <c r="P257" s="564"/>
      <c r="Q257" s="564"/>
      <c r="R257" s="564"/>
      <c r="S257" s="564"/>
      <c r="T257" s="564"/>
      <c r="U257" s="564"/>
      <c r="V257" s="169" t="s">
        <v>79</v>
      </c>
      <c r="W257" s="174"/>
      <c r="X257" s="174"/>
      <c r="Y257" s="174"/>
      <c r="Z257" s="174"/>
      <c r="AA257" s="174"/>
      <c r="AB257" s="174"/>
    </row>
    <row r="258" spans="1:28" s="73" customFormat="1" ht="76.5" customHeight="1">
      <c r="A258" s="123"/>
      <c r="B258" s="577">
        <v>125</v>
      </c>
      <c r="C258" s="561" t="str">
        <f>担当者!$F$5</f>
        <v>○○高等学校</v>
      </c>
      <c r="D258" s="567"/>
      <c r="E258" s="571"/>
      <c r="F258" s="567"/>
      <c r="G258" s="571"/>
      <c r="H258" s="567"/>
      <c r="I258" s="567"/>
      <c r="J258" s="567"/>
      <c r="K258" s="567"/>
      <c r="L258" s="567"/>
      <c r="M258" s="567"/>
      <c r="N258" s="563"/>
      <c r="O258" s="563"/>
      <c r="P258" s="563"/>
      <c r="Q258" s="563"/>
      <c r="R258" s="563"/>
      <c r="S258" s="563"/>
      <c r="T258" s="563"/>
      <c r="U258" s="563"/>
      <c r="V258" s="163" t="s">
        <v>78</v>
      </c>
      <c r="W258" s="173"/>
      <c r="X258" s="173"/>
      <c r="Y258" s="173"/>
      <c r="Z258" s="173"/>
      <c r="AA258" s="173"/>
      <c r="AB258" s="173"/>
    </row>
    <row r="259" spans="1:28" s="73" customFormat="1" ht="76.5" customHeight="1">
      <c r="A259" s="123"/>
      <c r="B259" s="578"/>
      <c r="C259" s="562"/>
      <c r="D259" s="568"/>
      <c r="E259" s="572"/>
      <c r="F259" s="568"/>
      <c r="G259" s="572"/>
      <c r="H259" s="568"/>
      <c r="I259" s="568"/>
      <c r="J259" s="568"/>
      <c r="K259" s="568"/>
      <c r="L259" s="568"/>
      <c r="M259" s="568"/>
      <c r="N259" s="564"/>
      <c r="O259" s="564"/>
      <c r="P259" s="564"/>
      <c r="Q259" s="564"/>
      <c r="R259" s="564"/>
      <c r="S259" s="564"/>
      <c r="T259" s="564"/>
      <c r="U259" s="564"/>
      <c r="V259" s="169" t="s">
        <v>79</v>
      </c>
      <c r="W259" s="174"/>
      <c r="X259" s="174"/>
      <c r="Y259" s="174"/>
      <c r="Z259" s="174"/>
      <c r="AA259" s="174"/>
      <c r="AB259" s="174"/>
    </row>
    <row r="260" spans="1:28" s="73" customFormat="1" ht="76.5" customHeight="1">
      <c r="A260" s="123"/>
      <c r="B260" s="577">
        <v>126</v>
      </c>
      <c r="C260" s="561" t="str">
        <f>担当者!$F$5</f>
        <v>○○高等学校</v>
      </c>
      <c r="D260" s="567"/>
      <c r="E260" s="571"/>
      <c r="F260" s="567"/>
      <c r="G260" s="571"/>
      <c r="H260" s="567"/>
      <c r="I260" s="567"/>
      <c r="J260" s="567"/>
      <c r="K260" s="567"/>
      <c r="L260" s="567"/>
      <c r="M260" s="567"/>
      <c r="N260" s="563"/>
      <c r="O260" s="563"/>
      <c r="P260" s="563"/>
      <c r="Q260" s="563"/>
      <c r="R260" s="563"/>
      <c r="S260" s="563"/>
      <c r="T260" s="563"/>
      <c r="U260" s="563"/>
      <c r="V260" s="163" t="s">
        <v>78</v>
      </c>
      <c r="W260" s="173"/>
      <c r="X260" s="173"/>
      <c r="Y260" s="173"/>
      <c r="Z260" s="173"/>
      <c r="AA260" s="173"/>
      <c r="AB260" s="173"/>
    </row>
    <row r="261" spans="1:28" s="73" customFormat="1" ht="76.5" customHeight="1">
      <c r="A261" s="123"/>
      <c r="B261" s="578"/>
      <c r="C261" s="562"/>
      <c r="D261" s="568"/>
      <c r="E261" s="572"/>
      <c r="F261" s="568"/>
      <c r="G261" s="572"/>
      <c r="H261" s="568"/>
      <c r="I261" s="568"/>
      <c r="J261" s="568"/>
      <c r="K261" s="568"/>
      <c r="L261" s="568"/>
      <c r="M261" s="568"/>
      <c r="N261" s="564"/>
      <c r="O261" s="564"/>
      <c r="P261" s="564"/>
      <c r="Q261" s="564"/>
      <c r="R261" s="564"/>
      <c r="S261" s="564"/>
      <c r="T261" s="564"/>
      <c r="U261" s="564"/>
      <c r="V261" s="169" t="s">
        <v>79</v>
      </c>
      <c r="W261" s="174"/>
      <c r="X261" s="174"/>
      <c r="Y261" s="174"/>
      <c r="Z261" s="174"/>
      <c r="AA261" s="174"/>
      <c r="AB261" s="174"/>
    </row>
    <row r="262" spans="1:28" s="73" customFormat="1" ht="76.5" customHeight="1">
      <c r="A262" s="123"/>
      <c r="B262" s="577">
        <v>127</v>
      </c>
      <c r="C262" s="561" t="str">
        <f>担当者!$F$5</f>
        <v>○○高等学校</v>
      </c>
      <c r="D262" s="567"/>
      <c r="E262" s="571"/>
      <c r="F262" s="567"/>
      <c r="G262" s="571"/>
      <c r="H262" s="567"/>
      <c r="I262" s="567"/>
      <c r="J262" s="567"/>
      <c r="K262" s="567"/>
      <c r="L262" s="567"/>
      <c r="M262" s="567"/>
      <c r="N262" s="563"/>
      <c r="O262" s="563"/>
      <c r="P262" s="563"/>
      <c r="Q262" s="563"/>
      <c r="R262" s="563"/>
      <c r="S262" s="563"/>
      <c r="T262" s="563"/>
      <c r="U262" s="563"/>
      <c r="V262" s="163" t="s">
        <v>78</v>
      </c>
      <c r="W262" s="173"/>
      <c r="X262" s="173"/>
      <c r="Y262" s="173"/>
      <c r="Z262" s="173"/>
      <c r="AA262" s="173"/>
      <c r="AB262" s="173"/>
    </row>
    <row r="263" spans="1:28" s="73" customFormat="1" ht="76.5" customHeight="1">
      <c r="A263" s="123"/>
      <c r="B263" s="578"/>
      <c r="C263" s="562"/>
      <c r="D263" s="568"/>
      <c r="E263" s="572"/>
      <c r="F263" s="568"/>
      <c r="G263" s="572"/>
      <c r="H263" s="568"/>
      <c r="I263" s="568"/>
      <c r="J263" s="568"/>
      <c r="K263" s="568"/>
      <c r="L263" s="568"/>
      <c r="M263" s="568"/>
      <c r="N263" s="564"/>
      <c r="O263" s="564"/>
      <c r="P263" s="564"/>
      <c r="Q263" s="564"/>
      <c r="R263" s="564"/>
      <c r="S263" s="564"/>
      <c r="T263" s="564"/>
      <c r="U263" s="564"/>
      <c r="V263" s="169" t="s">
        <v>79</v>
      </c>
      <c r="W263" s="174"/>
      <c r="X263" s="174"/>
      <c r="Y263" s="174"/>
      <c r="Z263" s="174"/>
      <c r="AA263" s="174"/>
      <c r="AB263" s="174"/>
    </row>
    <row r="264" spans="1:28" s="73" customFormat="1" ht="76.5" customHeight="1">
      <c r="A264" s="123"/>
      <c r="B264" s="577">
        <v>128</v>
      </c>
      <c r="C264" s="561" t="str">
        <f>担当者!$F$5</f>
        <v>○○高等学校</v>
      </c>
      <c r="D264" s="567"/>
      <c r="E264" s="571"/>
      <c r="F264" s="567"/>
      <c r="G264" s="571"/>
      <c r="H264" s="567"/>
      <c r="I264" s="567"/>
      <c r="J264" s="567"/>
      <c r="K264" s="567"/>
      <c r="L264" s="567"/>
      <c r="M264" s="567"/>
      <c r="N264" s="563"/>
      <c r="O264" s="563"/>
      <c r="P264" s="563"/>
      <c r="Q264" s="563"/>
      <c r="R264" s="563"/>
      <c r="S264" s="563"/>
      <c r="T264" s="563"/>
      <c r="U264" s="563"/>
      <c r="V264" s="163" t="s">
        <v>78</v>
      </c>
      <c r="W264" s="173"/>
      <c r="X264" s="173"/>
      <c r="Y264" s="173"/>
      <c r="Z264" s="173"/>
      <c r="AA264" s="173"/>
      <c r="AB264" s="173"/>
    </row>
    <row r="265" spans="1:28" s="73" customFormat="1" ht="76.5" customHeight="1">
      <c r="A265" s="123"/>
      <c r="B265" s="578"/>
      <c r="C265" s="562"/>
      <c r="D265" s="568"/>
      <c r="E265" s="572"/>
      <c r="F265" s="568"/>
      <c r="G265" s="572"/>
      <c r="H265" s="568"/>
      <c r="I265" s="568"/>
      <c r="J265" s="568"/>
      <c r="K265" s="568"/>
      <c r="L265" s="568"/>
      <c r="M265" s="568"/>
      <c r="N265" s="564"/>
      <c r="O265" s="564"/>
      <c r="P265" s="564"/>
      <c r="Q265" s="564"/>
      <c r="R265" s="564"/>
      <c r="S265" s="564"/>
      <c r="T265" s="564"/>
      <c r="U265" s="564"/>
      <c r="V265" s="169" t="s">
        <v>79</v>
      </c>
      <c r="W265" s="174"/>
      <c r="X265" s="174"/>
      <c r="Y265" s="174"/>
      <c r="Z265" s="174"/>
      <c r="AA265" s="174"/>
      <c r="AB265" s="174"/>
    </row>
    <row r="266" spans="1:28" s="73" customFormat="1" ht="76.5" customHeight="1">
      <c r="A266" s="123"/>
      <c r="B266" s="577">
        <v>129</v>
      </c>
      <c r="C266" s="561" t="str">
        <f>担当者!$F$5</f>
        <v>○○高等学校</v>
      </c>
      <c r="D266" s="567"/>
      <c r="E266" s="571"/>
      <c r="F266" s="567"/>
      <c r="G266" s="571"/>
      <c r="H266" s="567"/>
      <c r="I266" s="567"/>
      <c r="J266" s="567"/>
      <c r="K266" s="567"/>
      <c r="L266" s="567"/>
      <c r="M266" s="567"/>
      <c r="N266" s="563"/>
      <c r="O266" s="563"/>
      <c r="P266" s="563"/>
      <c r="Q266" s="563"/>
      <c r="R266" s="563"/>
      <c r="S266" s="563"/>
      <c r="T266" s="563"/>
      <c r="U266" s="563"/>
      <c r="V266" s="163" t="s">
        <v>78</v>
      </c>
      <c r="W266" s="173"/>
      <c r="X266" s="173"/>
      <c r="Y266" s="173"/>
      <c r="Z266" s="173"/>
      <c r="AA266" s="173"/>
      <c r="AB266" s="173"/>
    </row>
    <row r="267" spans="1:28" s="73" customFormat="1" ht="76.5" customHeight="1">
      <c r="A267" s="123"/>
      <c r="B267" s="578"/>
      <c r="C267" s="562"/>
      <c r="D267" s="568"/>
      <c r="E267" s="572"/>
      <c r="F267" s="568"/>
      <c r="G267" s="572"/>
      <c r="H267" s="568"/>
      <c r="I267" s="568"/>
      <c r="J267" s="568"/>
      <c r="K267" s="568"/>
      <c r="L267" s="568"/>
      <c r="M267" s="568"/>
      <c r="N267" s="564"/>
      <c r="O267" s="564"/>
      <c r="P267" s="564"/>
      <c r="Q267" s="564"/>
      <c r="R267" s="564"/>
      <c r="S267" s="564"/>
      <c r="T267" s="564"/>
      <c r="U267" s="564"/>
      <c r="V267" s="169" t="s">
        <v>79</v>
      </c>
      <c r="W267" s="174"/>
      <c r="X267" s="174"/>
      <c r="Y267" s="174"/>
      <c r="Z267" s="174"/>
      <c r="AA267" s="174"/>
      <c r="AB267" s="174"/>
    </row>
    <row r="268" spans="1:28" s="73" customFormat="1" ht="76.5" customHeight="1">
      <c r="A268" s="123"/>
      <c r="B268" s="577">
        <v>130</v>
      </c>
      <c r="C268" s="561" t="str">
        <f>担当者!$F$5</f>
        <v>○○高等学校</v>
      </c>
      <c r="D268" s="567"/>
      <c r="E268" s="571"/>
      <c r="F268" s="567"/>
      <c r="G268" s="571"/>
      <c r="H268" s="567"/>
      <c r="I268" s="567"/>
      <c r="J268" s="567"/>
      <c r="K268" s="567"/>
      <c r="L268" s="567"/>
      <c r="M268" s="567"/>
      <c r="N268" s="563"/>
      <c r="O268" s="563"/>
      <c r="P268" s="563"/>
      <c r="Q268" s="563"/>
      <c r="R268" s="563"/>
      <c r="S268" s="563"/>
      <c r="T268" s="563"/>
      <c r="U268" s="563"/>
      <c r="V268" s="163" t="s">
        <v>78</v>
      </c>
      <c r="W268" s="173"/>
      <c r="X268" s="173"/>
      <c r="Y268" s="173"/>
      <c r="Z268" s="173"/>
      <c r="AA268" s="173"/>
      <c r="AB268" s="173"/>
    </row>
    <row r="269" spans="1:28" s="73" customFormat="1" ht="76.5" customHeight="1">
      <c r="A269" s="123"/>
      <c r="B269" s="578"/>
      <c r="C269" s="562"/>
      <c r="D269" s="568"/>
      <c r="E269" s="572"/>
      <c r="F269" s="568"/>
      <c r="G269" s="572"/>
      <c r="H269" s="568"/>
      <c r="I269" s="568"/>
      <c r="J269" s="568"/>
      <c r="K269" s="568"/>
      <c r="L269" s="568"/>
      <c r="M269" s="568"/>
      <c r="N269" s="564"/>
      <c r="O269" s="564"/>
      <c r="P269" s="564"/>
      <c r="Q269" s="564"/>
      <c r="R269" s="564"/>
      <c r="S269" s="564"/>
      <c r="T269" s="564"/>
      <c r="U269" s="564"/>
      <c r="V269" s="169" t="s">
        <v>79</v>
      </c>
      <c r="W269" s="174"/>
      <c r="X269" s="174"/>
      <c r="Y269" s="174"/>
      <c r="Z269" s="174"/>
      <c r="AA269" s="174"/>
      <c r="AB269" s="174"/>
    </row>
    <row r="270" spans="1:28" s="73" customFormat="1" ht="76.5" customHeight="1">
      <c r="A270" s="123"/>
      <c r="B270" s="577">
        <v>131</v>
      </c>
      <c r="C270" s="561" t="str">
        <f>担当者!$F$5</f>
        <v>○○高等学校</v>
      </c>
      <c r="D270" s="567"/>
      <c r="E270" s="571"/>
      <c r="F270" s="567"/>
      <c r="G270" s="571"/>
      <c r="H270" s="567"/>
      <c r="I270" s="567"/>
      <c r="J270" s="567"/>
      <c r="K270" s="567"/>
      <c r="L270" s="567"/>
      <c r="M270" s="567"/>
      <c r="N270" s="563"/>
      <c r="O270" s="563"/>
      <c r="P270" s="563"/>
      <c r="Q270" s="563"/>
      <c r="R270" s="563"/>
      <c r="S270" s="563"/>
      <c r="T270" s="563"/>
      <c r="U270" s="563"/>
      <c r="V270" s="163" t="s">
        <v>78</v>
      </c>
      <c r="W270" s="173"/>
      <c r="X270" s="173"/>
      <c r="Y270" s="173"/>
      <c r="Z270" s="173"/>
      <c r="AA270" s="173"/>
      <c r="AB270" s="173"/>
    </row>
    <row r="271" spans="1:28" s="73" customFormat="1" ht="76.5" customHeight="1">
      <c r="A271" s="123"/>
      <c r="B271" s="578"/>
      <c r="C271" s="562"/>
      <c r="D271" s="568"/>
      <c r="E271" s="572"/>
      <c r="F271" s="568"/>
      <c r="G271" s="572"/>
      <c r="H271" s="568"/>
      <c r="I271" s="568"/>
      <c r="J271" s="568"/>
      <c r="K271" s="568"/>
      <c r="L271" s="568"/>
      <c r="M271" s="568"/>
      <c r="N271" s="564"/>
      <c r="O271" s="564"/>
      <c r="P271" s="564"/>
      <c r="Q271" s="564"/>
      <c r="R271" s="564"/>
      <c r="S271" s="564"/>
      <c r="T271" s="564"/>
      <c r="U271" s="564"/>
      <c r="V271" s="169" t="s">
        <v>79</v>
      </c>
      <c r="W271" s="174"/>
      <c r="X271" s="174"/>
      <c r="Y271" s="174"/>
      <c r="Z271" s="174"/>
      <c r="AA271" s="174"/>
      <c r="AB271" s="174"/>
    </row>
    <row r="272" spans="1:28" s="73" customFormat="1" ht="76.5" customHeight="1">
      <c r="A272" s="123"/>
      <c r="B272" s="577">
        <v>132</v>
      </c>
      <c r="C272" s="561" t="str">
        <f>担当者!$F$5</f>
        <v>○○高等学校</v>
      </c>
      <c r="D272" s="567"/>
      <c r="E272" s="571"/>
      <c r="F272" s="567"/>
      <c r="G272" s="571"/>
      <c r="H272" s="567"/>
      <c r="I272" s="567"/>
      <c r="J272" s="567"/>
      <c r="K272" s="567"/>
      <c r="L272" s="567"/>
      <c r="M272" s="567"/>
      <c r="N272" s="563"/>
      <c r="O272" s="563"/>
      <c r="P272" s="563"/>
      <c r="Q272" s="563"/>
      <c r="R272" s="563"/>
      <c r="S272" s="563"/>
      <c r="T272" s="563"/>
      <c r="U272" s="563"/>
      <c r="V272" s="163" t="s">
        <v>78</v>
      </c>
      <c r="W272" s="173"/>
      <c r="X272" s="173"/>
      <c r="Y272" s="173"/>
      <c r="Z272" s="173"/>
      <c r="AA272" s="173"/>
      <c r="AB272" s="173"/>
    </row>
    <row r="273" spans="1:28" s="73" customFormat="1" ht="76.5" customHeight="1">
      <c r="A273" s="123"/>
      <c r="B273" s="578"/>
      <c r="C273" s="562"/>
      <c r="D273" s="568"/>
      <c r="E273" s="572"/>
      <c r="F273" s="568"/>
      <c r="G273" s="572"/>
      <c r="H273" s="568"/>
      <c r="I273" s="568"/>
      <c r="J273" s="568"/>
      <c r="K273" s="568"/>
      <c r="L273" s="568"/>
      <c r="M273" s="568"/>
      <c r="N273" s="564"/>
      <c r="O273" s="564"/>
      <c r="P273" s="564"/>
      <c r="Q273" s="564"/>
      <c r="R273" s="564"/>
      <c r="S273" s="564"/>
      <c r="T273" s="564"/>
      <c r="U273" s="564"/>
      <c r="V273" s="169" t="s">
        <v>79</v>
      </c>
      <c r="W273" s="174"/>
      <c r="X273" s="174"/>
      <c r="Y273" s="174"/>
      <c r="Z273" s="174"/>
      <c r="AA273" s="174"/>
      <c r="AB273" s="174"/>
    </row>
    <row r="274" spans="1:28" s="73" customFormat="1" ht="76.5" customHeight="1">
      <c r="A274" s="123"/>
      <c r="B274" s="577">
        <v>133</v>
      </c>
      <c r="C274" s="561" t="str">
        <f>担当者!$F$5</f>
        <v>○○高等学校</v>
      </c>
      <c r="D274" s="567"/>
      <c r="E274" s="571"/>
      <c r="F274" s="567"/>
      <c r="G274" s="571"/>
      <c r="H274" s="567"/>
      <c r="I274" s="567"/>
      <c r="J274" s="567"/>
      <c r="K274" s="567"/>
      <c r="L274" s="567"/>
      <c r="M274" s="567"/>
      <c r="N274" s="563"/>
      <c r="O274" s="563"/>
      <c r="P274" s="563"/>
      <c r="Q274" s="563"/>
      <c r="R274" s="563"/>
      <c r="S274" s="563"/>
      <c r="T274" s="563"/>
      <c r="U274" s="563"/>
      <c r="V274" s="163" t="s">
        <v>78</v>
      </c>
      <c r="W274" s="173"/>
      <c r="X274" s="173"/>
      <c r="Y274" s="173"/>
      <c r="Z274" s="173"/>
      <c r="AA274" s="173"/>
      <c r="AB274" s="173"/>
    </row>
    <row r="275" spans="1:28" s="73" customFormat="1" ht="76.5" customHeight="1">
      <c r="A275" s="123"/>
      <c r="B275" s="578"/>
      <c r="C275" s="562"/>
      <c r="D275" s="568"/>
      <c r="E275" s="572"/>
      <c r="F275" s="568"/>
      <c r="G275" s="572"/>
      <c r="H275" s="568"/>
      <c r="I275" s="568"/>
      <c r="J275" s="568"/>
      <c r="K275" s="568"/>
      <c r="L275" s="568"/>
      <c r="M275" s="568"/>
      <c r="N275" s="564"/>
      <c r="O275" s="564"/>
      <c r="P275" s="564"/>
      <c r="Q275" s="564"/>
      <c r="R275" s="564"/>
      <c r="S275" s="564"/>
      <c r="T275" s="564"/>
      <c r="U275" s="564"/>
      <c r="V275" s="169" t="s">
        <v>79</v>
      </c>
      <c r="W275" s="174"/>
      <c r="X275" s="174"/>
      <c r="Y275" s="174"/>
      <c r="Z275" s="174"/>
      <c r="AA275" s="174"/>
      <c r="AB275" s="174"/>
    </row>
    <row r="276" spans="1:28" s="73" customFormat="1" ht="76.5" customHeight="1">
      <c r="A276" s="123"/>
      <c r="B276" s="577">
        <v>134</v>
      </c>
      <c r="C276" s="561" t="str">
        <f>担当者!$F$5</f>
        <v>○○高等学校</v>
      </c>
      <c r="D276" s="567"/>
      <c r="E276" s="571"/>
      <c r="F276" s="567"/>
      <c r="G276" s="571"/>
      <c r="H276" s="567"/>
      <c r="I276" s="567"/>
      <c r="J276" s="567"/>
      <c r="K276" s="567"/>
      <c r="L276" s="567"/>
      <c r="M276" s="567"/>
      <c r="N276" s="563"/>
      <c r="O276" s="563"/>
      <c r="P276" s="563"/>
      <c r="Q276" s="563"/>
      <c r="R276" s="563"/>
      <c r="S276" s="563"/>
      <c r="T276" s="563"/>
      <c r="U276" s="563"/>
      <c r="V276" s="163" t="s">
        <v>78</v>
      </c>
      <c r="W276" s="173"/>
      <c r="X276" s="173"/>
      <c r="Y276" s="173"/>
      <c r="Z276" s="173"/>
      <c r="AA276" s="173"/>
      <c r="AB276" s="173"/>
    </row>
    <row r="277" spans="1:28" s="73" customFormat="1" ht="76.5" customHeight="1">
      <c r="A277" s="123"/>
      <c r="B277" s="578"/>
      <c r="C277" s="562"/>
      <c r="D277" s="568"/>
      <c r="E277" s="572"/>
      <c r="F277" s="568"/>
      <c r="G277" s="572"/>
      <c r="H277" s="568"/>
      <c r="I277" s="568"/>
      <c r="J277" s="568"/>
      <c r="K277" s="568"/>
      <c r="L277" s="568"/>
      <c r="M277" s="568"/>
      <c r="N277" s="564"/>
      <c r="O277" s="564"/>
      <c r="P277" s="564"/>
      <c r="Q277" s="564"/>
      <c r="R277" s="564"/>
      <c r="S277" s="564"/>
      <c r="T277" s="564"/>
      <c r="U277" s="564"/>
      <c r="V277" s="169" t="s">
        <v>79</v>
      </c>
      <c r="W277" s="174"/>
      <c r="X277" s="174"/>
      <c r="Y277" s="174"/>
      <c r="Z277" s="174"/>
      <c r="AA277" s="174"/>
      <c r="AB277" s="174"/>
    </row>
    <row r="278" spans="1:28" s="73" customFormat="1" ht="76.5" customHeight="1">
      <c r="A278" s="123"/>
      <c r="B278" s="577">
        <v>135</v>
      </c>
      <c r="C278" s="561" t="str">
        <f>担当者!$F$5</f>
        <v>○○高等学校</v>
      </c>
      <c r="D278" s="567"/>
      <c r="E278" s="571"/>
      <c r="F278" s="567"/>
      <c r="G278" s="571"/>
      <c r="H278" s="567"/>
      <c r="I278" s="567"/>
      <c r="J278" s="567"/>
      <c r="K278" s="567"/>
      <c r="L278" s="567"/>
      <c r="M278" s="567"/>
      <c r="N278" s="563"/>
      <c r="O278" s="563"/>
      <c r="P278" s="563"/>
      <c r="Q278" s="563"/>
      <c r="R278" s="563"/>
      <c r="S278" s="563"/>
      <c r="T278" s="563"/>
      <c r="U278" s="563"/>
      <c r="V278" s="163" t="s">
        <v>78</v>
      </c>
      <c r="W278" s="173"/>
      <c r="X278" s="173"/>
      <c r="Y278" s="173"/>
      <c r="Z278" s="173"/>
      <c r="AA278" s="173"/>
      <c r="AB278" s="173"/>
    </row>
    <row r="279" spans="1:28" s="73" customFormat="1" ht="76.5" customHeight="1">
      <c r="A279" s="123"/>
      <c r="B279" s="578"/>
      <c r="C279" s="562"/>
      <c r="D279" s="568"/>
      <c r="E279" s="572"/>
      <c r="F279" s="568"/>
      <c r="G279" s="572"/>
      <c r="H279" s="568"/>
      <c r="I279" s="568"/>
      <c r="J279" s="568"/>
      <c r="K279" s="568"/>
      <c r="L279" s="568"/>
      <c r="M279" s="568"/>
      <c r="N279" s="564"/>
      <c r="O279" s="564"/>
      <c r="P279" s="564"/>
      <c r="Q279" s="564"/>
      <c r="R279" s="564"/>
      <c r="S279" s="564"/>
      <c r="T279" s="564"/>
      <c r="U279" s="564"/>
      <c r="V279" s="169" t="s">
        <v>79</v>
      </c>
      <c r="W279" s="174"/>
      <c r="X279" s="174"/>
      <c r="Y279" s="174"/>
      <c r="Z279" s="174"/>
      <c r="AA279" s="174"/>
      <c r="AB279" s="174"/>
    </row>
    <row r="280" spans="1:28" s="73" customFormat="1" ht="76.5" customHeight="1">
      <c r="A280" s="123"/>
      <c r="B280" s="577">
        <v>136</v>
      </c>
      <c r="C280" s="561" t="str">
        <f>担当者!$F$5</f>
        <v>○○高等学校</v>
      </c>
      <c r="D280" s="567"/>
      <c r="E280" s="571"/>
      <c r="F280" s="567"/>
      <c r="G280" s="571"/>
      <c r="H280" s="567"/>
      <c r="I280" s="567"/>
      <c r="J280" s="567"/>
      <c r="K280" s="567"/>
      <c r="L280" s="567"/>
      <c r="M280" s="567"/>
      <c r="N280" s="563"/>
      <c r="O280" s="563"/>
      <c r="P280" s="563"/>
      <c r="Q280" s="563"/>
      <c r="R280" s="563"/>
      <c r="S280" s="563"/>
      <c r="T280" s="563"/>
      <c r="U280" s="563"/>
      <c r="V280" s="163" t="s">
        <v>78</v>
      </c>
      <c r="W280" s="173"/>
      <c r="X280" s="173"/>
      <c r="Y280" s="173"/>
      <c r="Z280" s="173"/>
      <c r="AA280" s="173"/>
      <c r="AB280" s="173"/>
    </row>
    <row r="281" spans="1:28" s="73" customFormat="1" ht="76.5" customHeight="1">
      <c r="A281" s="123"/>
      <c r="B281" s="578"/>
      <c r="C281" s="562"/>
      <c r="D281" s="568"/>
      <c r="E281" s="572"/>
      <c r="F281" s="568"/>
      <c r="G281" s="572"/>
      <c r="H281" s="568"/>
      <c r="I281" s="568"/>
      <c r="J281" s="568"/>
      <c r="K281" s="568"/>
      <c r="L281" s="568"/>
      <c r="M281" s="568"/>
      <c r="N281" s="564"/>
      <c r="O281" s="564"/>
      <c r="P281" s="564"/>
      <c r="Q281" s="564"/>
      <c r="R281" s="564"/>
      <c r="S281" s="564"/>
      <c r="T281" s="564"/>
      <c r="U281" s="564"/>
      <c r="V281" s="169" t="s">
        <v>79</v>
      </c>
      <c r="W281" s="174"/>
      <c r="X281" s="174"/>
      <c r="Y281" s="174"/>
      <c r="Z281" s="174"/>
      <c r="AA281" s="174"/>
      <c r="AB281" s="174"/>
    </row>
    <row r="282" spans="1:28" s="73" customFormat="1" ht="76.5" customHeight="1">
      <c r="A282" s="123"/>
      <c r="B282" s="577">
        <v>137</v>
      </c>
      <c r="C282" s="561" t="str">
        <f>担当者!$F$5</f>
        <v>○○高等学校</v>
      </c>
      <c r="D282" s="567"/>
      <c r="E282" s="571"/>
      <c r="F282" s="567"/>
      <c r="G282" s="571"/>
      <c r="H282" s="567"/>
      <c r="I282" s="567"/>
      <c r="J282" s="567"/>
      <c r="K282" s="567"/>
      <c r="L282" s="567"/>
      <c r="M282" s="567"/>
      <c r="N282" s="563"/>
      <c r="O282" s="563"/>
      <c r="P282" s="563"/>
      <c r="Q282" s="563"/>
      <c r="R282" s="563"/>
      <c r="S282" s="563"/>
      <c r="T282" s="563"/>
      <c r="U282" s="563"/>
      <c r="V282" s="163" t="s">
        <v>78</v>
      </c>
      <c r="W282" s="173"/>
      <c r="X282" s="173"/>
      <c r="Y282" s="173"/>
      <c r="Z282" s="173"/>
      <c r="AA282" s="173"/>
      <c r="AB282" s="173"/>
    </row>
    <row r="283" spans="1:28" s="73" customFormat="1" ht="76.5" customHeight="1">
      <c r="A283" s="123"/>
      <c r="B283" s="578"/>
      <c r="C283" s="562"/>
      <c r="D283" s="568"/>
      <c r="E283" s="572"/>
      <c r="F283" s="568"/>
      <c r="G283" s="572"/>
      <c r="H283" s="568"/>
      <c r="I283" s="568"/>
      <c r="J283" s="568"/>
      <c r="K283" s="568"/>
      <c r="L283" s="568"/>
      <c r="M283" s="568"/>
      <c r="N283" s="564"/>
      <c r="O283" s="564"/>
      <c r="P283" s="564"/>
      <c r="Q283" s="564"/>
      <c r="R283" s="564"/>
      <c r="S283" s="564"/>
      <c r="T283" s="564"/>
      <c r="U283" s="564"/>
      <c r="V283" s="169" t="s">
        <v>79</v>
      </c>
      <c r="W283" s="174"/>
      <c r="X283" s="174"/>
      <c r="Y283" s="174"/>
      <c r="Z283" s="174"/>
      <c r="AA283" s="174"/>
      <c r="AB283" s="174"/>
    </row>
    <row r="284" spans="1:28" s="73" customFormat="1" ht="76.5" customHeight="1">
      <c r="A284" s="123"/>
      <c r="B284" s="577">
        <v>138</v>
      </c>
      <c r="C284" s="561" t="str">
        <f>担当者!$F$5</f>
        <v>○○高等学校</v>
      </c>
      <c r="D284" s="567"/>
      <c r="E284" s="571"/>
      <c r="F284" s="567"/>
      <c r="G284" s="571"/>
      <c r="H284" s="567"/>
      <c r="I284" s="567"/>
      <c r="J284" s="567"/>
      <c r="K284" s="567"/>
      <c r="L284" s="567"/>
      <c r="M284" s="567"/>
      <c r="N284" s="563"/>
      <c r="O284" s="563"/>
      <c r="P284" s="563"/>
      <c r="Q284" s="563"/>
      <c r="R284" s="563"/>
      <c r="S284" s="563"/>
      <c r="T284" s="563"/>
      <c r="U284" s="563"/>
      <c r="V284" s="163" t="s">
        <v>78</v>
      </c>
      <c r="W284" s="173"/>
      <c r="X284" s="173"/>
      <c r="Y284" s="173"/>
      <c r="Z284" s="173"/>
      <c r="AA284" s="173"/>
      <c r="AB284" s="173"/>
    </row>
    <row r="285" spans="1:28" s="73" customFormat="1" ht="76.5" customHeight="1">
      <c r="A285" s="123"/>
      <c r="B285" s="578"/>
      <c r="C285" s="562"/>
      <c r="D285" s="568"/>
      <c r="E285" s="572"/>
      <c r="F285" s="568"/>
      <c r="G285" s="572"/>
      <c r="H285" s="568"/>
      <c r="I285" s="568"/>
      <c r="J285" s="568"/>
      <c r="K285" s="568"/>
      <c r="L285" s="568"/>
      <c r="M285" s="568"/>
      <c r="N285" s="564"/>
      <c r="O285" s="564"/>
      <c r="P285" s="564"/>
      <c r="Q285" s="564"/>
      <c r="R285" s="564"/>
      <c r="S285" s="564"/>
      <c r="T285" s="564"/>
      <c r="U285" s="564"/>
      <c r="V285" s="169" t="s">
        <v>79</v>
      </c>
      <c r="W285" s="174"/>
      <c r="X285" s="174"/>
      <c r="Y285" s="174"/>
      <c r="Z285" s="174"/>
      <c r="AA285" s="174"/>
      <c r="AB285" s="174"/>
    </row>
    <row r="286" spans="1:28" s="73" customFormat="1" ht="76.5" customHeight="1">
      <c r="A286" s="123"/>
      <c r="B286" s="577">
        <v>139</v>
      </c>
      <c r="C286" s="561" t="str">
        <f>担当者!$F$5</f>
        <v>○○高等学校</v>
      </c>
      <c r="D286" s="567"/>
      <c r="E286" s="571"/>
      <c r="F286" s="567"/>
      <c r="G286" s="571"/>
      <c r="H286" s="567"/>
      <c r="I286" s="567"/>
      <c r="J286" s="567"/>
      <c r="K286" s="567"/>
      <c r="L286" s="567"/>
      <c r="M286" s="567"/>
      <c r="N286" s="563"/>
      <c r="O286" s="563"/>
      <c r="P286" s="563"/>
      <c r="Q286" s="563"/>
      <c r="R286" s="563"/>
      <c r="S286" s="563"/>
      <c r="T286" s="563"/>
      <c r="U286" s="563"/>
      <c r="V286" s="163" t="s">
        <v>78</v>
      </c>
      <c r="W286" s="173"/>
      <c r="X286" s="173"/>
      <c r="Y286" s="173"/>
      <c r="Z286" s="173"/>
      <c r="AA286" s="173"/>
      <c r="AB286" s="173"/>
    </row>
    <row r="287" spans="1:28" s="73" customFormat="1" ht="76.5" customHeight="1">
      <c r="A287" s="123"/>
      <c r="B287" s="578"/>
      <c r="C287" s="562"/>
      <c r="D287" s="568"/>
      <c r="E287" s="572"/>
      <c r="F287" s="568"/>
      <c r="G287" s="572"/>
      <c r="H287" s="568"/>
      <c r="I287" s="568"/>
      <c r="J287" s="568"/>
      <c r="K287" s="568"/>
      <c r="L287" s="568"/>
      <c r="M287" s="568"/>
      <c r="N287" s="564"/>
      <c r="O287" s="564"/>
      <c r="P287" s="564"/>
      <c r="Q287" s="564"/>
      <c r="R287" s="564"/>
      <c r="S287" s="564"/>
      <c r="T287" s="564"/>
      <c r="U287" s="564"/>
      <c r="V287" s="169" t="s">
        <v>79</v>
      </c>
      <c r="W287" s="174"/>
      <c r="X287" s="174"/>
      <c r="Y287" s="174"/>
      <c r="Z287" s="174"/>
      <c r="AA287" s="174"/>
      <c r="AB287" s="174"/>
    </row>
    <row r="288" spans="1:28" s="73" customFormat="1" ht="76.5" customHeight="1">
      <c r="A288" s="123"/>
      <c r="B288" s="577">
        <v>140</v>
      </c>
      <c r="C288" s="561" t="str">
        <f>担当者!$F$5</f>
        <v>○○高等学校</v>
      </c>
      <c r="D288" s="567"/>
      <c r="E288" s="571"/>
      <c r="F288" s="567"/>
      <c r="G288" s="571"/>
      <c r="H288" s="567"/>
      <c r="I288" s="567"/>
      <c r="J288" s="567"/>
      <c r="K288" s="567"/>
      <c r="L288" s="567"/>
      <c r="M288" s="567"/>
      <c r="N288" s="563"/>
      <c r="O288" s="563"/>
      <c r="P288" s="563"/>
      <c r="Q288" s="563"/>
      <c r="R288" s="563"/>
      <c r="S288" s="563"/>
      <c r="T288" s="563"/>
      <c r="U288" s="563"/>
      <c r="V288" s="163" t="s">
        <v>78</v>
      </c>
      <c r="W288" s="173"/>
      <c r="X288" s="173"/>
      <c r="Y288" s="173"/>
      <c r="Z288" s="173"/>
      <c r="AA288" s="173"/>
      <c r="AB288" s="173"/>
    </row>
    <row r="289" spans="1:28" s="73" customFormat="1" ht="76.5" customHeight="1">
      <c r="A289" s="123"/>
      <c r="B289" s="578"/>
      <c r="C289" s="562"/>
      <c r="D289" s="568"/>
      <c r="E289" s="572"/>
      <c r="F289" s="568"/>
      <c r="G289" s="572"/>
      <c r="H289" s="568"/>
      <c r="I289" s="568"/>
      <c r="J289" s="568"/>
      <c r="K289" s="568"/>
      <c r="L289" s="568"/>
      <c r="M289" s="568"/>
      <c r="N289" s="564"/>
      <c r="O289" s="564"/>
      <c r="P289" s="564"/>
      <c r="Q289" s="564"/>
      <c r="R289" s="564"/>
      <c r="S289" s="564"/>
      <c r="T289" s="564"/>
      <c r="U289" s="564"/>
      <c r="V289" s="169" t="s">
        <v>79</v>
      </c>
      <c r="W289" s="174"/>
      <c r="X289" s="174"/>
      <c r="Y289" s="174"/>
      <c r="Z289" s="174"/>
      <c r="AA289" s="174"/>
      <c r="AB289" s="174"/>
    </row>
    <row r="290" spans="1:28" s="73" customFormat="1" ht="76.5" customHeight="1">
      <c r="A290" s="123"/>
      <c r="B290" s="577">
        <v>141</v>
      </c>
      <c r="C290" s="561" t="str">
        <f>担当者!$F$5</f>
        <v>○○高等学校</v>
      </c>
      <c r="D290" s="567"/>
      <c r="E290" s="571"/>
      <c r="F290" s="567"/>
      <c r="G290" s="571"/>
      <c r="H290" s="567"/>
      <c r="I290" s="567"/>
      <c r="J290" s="567"/>
      <c r="K290" s="567"/>
      <c r="L290" s="567"/>
      <c r="M290" s="567"/>
      <c r="N290" s="563"/>
      <c r="O290" s="563"/>
      <c r="P290" s="563"/>
      <c r="Q290" s="563"/>
      <c r="R290" s="563"/>
      <c r="S290" s="563"/>
      <c r="T290" s="563"/>
      <c r="U290" s="563"/>
      <c r="V290" s="163" t="s">
        <v>78</v>
      </c>
      <c r="W290" s="173"/>
      <c r="X290" s="173"/>
      <c r="Y290" s="173"/>
      <c r="Z290" s="173"/>
      <c r="AA290" s="173"/>
      <c r="AB290" s="173"/>
    </row>
    <row r="291" spans="1:28" s="73" customFormat="1" ht="76.5" customHeight="1">
      <c r="A291" s="123"/>
      <c r="B291" s="578"/>
      <c r="C291" s="562"/>
      <c r="D291" s="568"/>
      <c r="E291" s="572"/>
      <c r="F291" s="568"/>
      <c r="G291" s="572"/>
      <c r="H291" s="568"/>
      <c r="I291" s="568"/>
      <c r="J291" s="568"/>
      <c r="K291" s="568"/>
      <c r="L291" s="568"/>
      <c r="M291" s="568"/>
      <c r="N291" s="564"/>
      <c r="O291" s="564"/>
      <c r="P291" s="564"/>
      <c r="Q291" s="564"/>
      <c r="R291" s="564"/>
      <c r="S291" s="564"/>
      <c r="T291" s="564"/>
      <c r="U291" s="564"/>
      <c r="V291" s="169" t="s">
        <v>79</v>
      </c>
      <c r="W291" s="174"/>
      <c r="X291" s="174"/>
      <c r="Y291" s="174"/>
      <c r="Z291" s="174"/>
      <c r="AA291" s="174"/>
      <c r="AB291" s="174"/>
    </row>
    <row r="292" spans="1:28" s="73" customFormat="1" ht="76.5" customHeight="1">
      <c r="A292" s="123"/>
      <c r="B292" s="577">
        <v>142</v>
      </c>
      <c r="C292" s="561" t="str">
        <f>担当者!$F$5</f>
        <v>○○高等学校</v>
      </c>
      <c r="D292" s="567"/>
      <c r="E292" s="571"/>
      <c r="F292" s="567"/>
      <c r="G292" s="571"/>
      <c r="H292" s="567"/>
      <c r="I292" s="567"/>
      <c r="J292" s="567"/>
      <c r="K292" s="567"/>
      <c r="L292" s="567"/>
      <c r="M292" s="567"/>
      <c r="N292" s="563"/>
      <c r="O292" s="563"/>
      <c r="P292" s="563"/>
      <c r="Q292" s="563"/>
      <c r="R292" s="563"/>
      <c r="S292" s="563"/>
      <c r="T292" s="563"/>
      <c r="U292" s="563"/>
      <c r="V292" s="163" t="s">
        <v>78</v>
      </c>
      <c r="W292" s="173"/>
      <c r="X292" s="173"/>
      <c r="Y292" s="173"/>
      <c r="Z292" s="173"/>
      <c r="AA292" s="173"/>
      <c r="AB292" s="173"/>
    </row>
    <row r="293" spans="1:28" s="73" customFormat="1" ht="76.5" customHeight="1">
      <c r="A293" s="123"/>
      <c r="B293" s="578"/>
      <c r="C293" s="562"/>
      <c r="D293" s="568"/>
      <c r="E293" s="572"/>
      <c r="F293" s="568"/>
      <c r="G293" s="572"/>
      <c r="H293" s="568"/>
      <c r="I293" s="568"/>
      <c r="J293" s="568"/>
      <c r="K293" s="568"/>
      <c r="L293" s="568"/>
      <c r="M293" s="568"/>
      <c r="N293" s="564"/>
      <c r="O293" s="564"/>
      <c r="P293" s="564"/>
      <c r="Q293" s="564"/>
      <c r="R293" s="564"/>
      <c r="S293" s="564"/>
      <c r="T293" s="564"/>
      <c r="U293" s="564"/>
      <c r="V293" s="169" t="s">
        <v>79</v>
      </c>
      <c r="W293" s="174"/>
      <c r="X293" s="174"/>
      <c r="Y293" s="174"/>
      <c r="Z293" s="174"/>
      <c r="AA293" s="174"/>
      <c r="AB293" s="174"/>
    </row>
    <row r="294" spans="1:28" s="73" customFormat="1" ht="76.5" customHeight="1">
      <c r="A294" s="123"/>
      <c r="B294" s="577">
        <v>143</v>
      </c>
      <c r="C294" s="561" t="str">
        <f>担当者!$F$5</f>
        <v>○○高等学校</v>
      </c>
      <c r="D294" s="567"/>
      <c r="E294" s="571"/>
      <c r="F294" s="567"/>
      <c r="G294" s="571"/>
      <c r="H294" s="567"/>
      <c r="I294" s="567"/>
      <c r="J294" s="567"/>
      <c r="K294" s="567"/>
      <c r="L294" s="567"/>
      <c r="M294" s="567"/>
      <c r="N294" s="563"/>
      <c r="O294" s="563"/>
      <c r="P294" s="563"/>
      <c r="Q294" s="563"/>
      <c r="R294" s="563"/>
      <c r="S294" s="563"/>
      <c r="T294" s="563"/>
      <c r="U294" s="563"/>
      <c r="V294" s="163" t="s">
        <v>78</v>
      </c>
      <c r="W294" s="173"/>
      <c r="X294" s="173"/>
      <c r="Y294" s="173"/>
      <c r="Z294" s="173"/>
      <c r="AA294" s="173"/>
      <c r="AB294" s="173"/>
    </row>
    <row r="295" spans="1:28" s="73" customFormat="1" ht="76.5" customHeight="1">
      <c r="A295" s="123"/>
      <c r="B295" s="578"/>
      <c r="C295" s="562"/>
      <c r="D295" s="568"/>
      <c r="E295" s="572"/>
      <c r="F295" s="568"/>
      <c r="G295" s="572"/>
      <c r="H295" s="568"/>
      <c r="I295" s="568"/>
      <c r="J295" s="568"/>
      <c r="K295" s="568"/>
      <c r="L295" s="568"/>
      <c r="M295" s="568"/>
      <c r="N295" s="564"/>
      <c r="O295" s="564"/>
      <c r="P295" s="564"/>
      <c r="Q295" s="564"/>
      <c r="R295" s="564"/>
      <c r="S295" s="564"/>
      <c r="T295" s="564"/>
      <c r="U295" s="564"/>
      <c r="V295" s="169" t="s">
        <v>79</v>
      </c>
      <c r="W295" s="174"/>
      <c r="X295" s="174"/>
      <c r="Y295" s="174"/>
      <c r="Z295" s="174"/>
      <c r="AA295" s="174"/>
      <c r="AB295" s="174"/>
    </row>
    <row r="296" spans="1:28" s="73" customFormat="1" ht="76.5" customHeight="1">
      <c r="A296" s="123"/>
      <c r="B296" s="577">
        <v>144</v>
      </c>
      <c r="C296" s="561" t="str">
        <f>担当者!$F$5</f>
        <v>○○高等学校</v>
      </c>
      <c r="D296" s="567"/>
      <c r="E296" s="571"/>
      <c r="F296" s="567"/>
      <c r="G296" s="571"/>
      <c r="H296" s="567"/>
      <c r="I296" s="567"/>
      <c r="J296" s="567"/>
      <c r="K296" s="567"/>
      <c r="L296" s="567"/>
      <c r="M296" s="567"/>
      <c r="N296" s="563"/>
      <c r="O296" s="563"/>
      <c r="P296" s="563"/>
      <c r="Q296" s="563"/>
      <c r="R296" s="563"/>
      <c r="S296" s="563"/>
      <c r="T296" s="563"/>
      <c r="U296" s="563"/>
      <c r="V296" s="163" t="s">
        <v>78</v>
      </c>
      <c r="W296" s="173"/>
      <c r="X296" s="173"/>
      <c r="Y296" s="173"/>
      <c r="Z296" s="173"/>
      <c r="AA296" s="173"/>
      <c r="AB296" s="173"/>
    </row>
    <row r="297" spans="1:28" s="73" customFormat="1" ht="76.5" customHeight="1">
      <c r="A297" s="123"/>
      <c r="B297" s="578"/>
      <c r="C297" s="562"/>
      <c r="D297" s="568"/>
      <c r="E297" s="572"/>
      <c r="F297" s="568"/>
      <c r="G297" s="572"/>
      <c r="H297" s="568"/>
      <c r="I297" s="568"/>
      <c r="J297" s="568"/>
      <c r="K297" s="568"/>
      <c r="L297" s="568"/>
      <c r="M297" s="568"/>
      <c r="N297" s="564"/>
      <c r="O297" s="564"/>
      <c r="P297" s="564"/>
      <c r="Q297" s="564"/>
      <c r="R297" s="564"/>
      <c r="S297" s="564"/>
      <c r="T297" s="564"/>
      <c r="U297" s="564"/>
      <c r="V297" s="169" t="s">
        <v>79</v>
      </c>
      <c r="W297" s="174"/>
      <c r="X297" s="174"/>
      <c r="Y297" s="174"/>
      <c r="Z297" s="174"/>
      <c r="AA297" s="174"/>
      <c r="AB297" s="174"/>
    </row>
    <row r="298" spans="1:28" s="73" customFormat="1" ht="76.5" customHeight="1">
      <c r="A298" s="123"/>
      <c r="B298" s="577">
        <v>145</v>
      </c>
      <c r="C298" s="561" t="str">
        <f>担当者!$F$5</f>
        <v>○○高等学校</v>
      </c>
      <c r="D298" s="567"/>
      <c r="E298" s="571"/>
      <c r="F298" s="567"/>
      <c r="G298" s="571"/>
      <c r="H298" s="567"/>
      <c r="I298" s="567"/>
      <c r="J298" s="567"/>
      <c r="K298" s="567"/>
      <c r="L298" s="567"/>
      <c r="M298" s="567"/>
      <c r="N298" s="563"/>
      <c r="O298" s="563"/>
      <c r="P298" s="563"/>
      <c r="Q298" s="563"/>
      <c r="R298" s="563"/>
      <c r="S298" s="563"/>
      <c r="T298" s="563"/>
      <c r="U298" s="563"/>
      <c r="V298" s="163" t="s">
        <v>78</v>
      </c>
      <c r="W298" s="173"/>
      <c r="X298" s="173"/>
      <c r="Y298" s="173"/>
      <c r="Z298" s="173"/>
      <c r="AA298" s="173"/>
      <c r="AB298" s="173"/>
    </row>
    <row r="299" spans="1:28" s="73" customFormat="1" ht="76.5" customHeight="1">
      <c r="A299" s="123"/>
      <c r="B299" s="578"/>
      <c r="C299" s="562"/>
      <c r="D299" s="568"/>
      <c r="E299" s="572"/>
      <c r="F299" s="568"/>
      <c r="G299" s="572"/>
      <c r="H299" s="568"/>
      <c r="I299" s="568"/>
      <c r="J299" s="568"/>
      <c r="K299" s="568"/>
      <c r="L299" s="568"/>
      <c r="M299" s="568"/>
      <c r="N299" s="564"/>
      <c r="O299" s="564"/>
      <c r="P299" s="564"/>
      <c r="Q299" s="564"/>
      <c r="R299" s="564"/>
      <c r="S299" s="564"/>
      <c r="T299" s="564"/>
      <c r="U299" s="564"/>
      <c r="V299" s="169" t="s">
        <v>79</v>
      </c>
      <c r="W299" s="174"/>
      <c r="X299" s="174"/>
      <c r="Y299" s="174"/>
      <c r="Z299" s="174"/>
      <c r="AA299" s="174"/>
      <c r="AB299" s="174"/>
    </row>
    <row r="300" spans="1:28" s="73" customFormat="1" ht="76.5" customHeight="1">
      <c r="A300" s="123"/>
      <c r="B300" s="577">
        <v>146</v>
      </c>
      <c r="C300" s="561" t="str">
        <f>担当者!$F$5</f>
        <v>○○高等学校</v>
      </c>
      <c r="D300" s="567"/>
      <c r="E300" s="571"/>
      <c r="F300" s="567"/>
      <c r="G300" s="571"/>
      <c r="H300" s="567"/>
      <c r="I300" s="567"/>
      <c r="J300" s="567"/>
      <c r="K300" s="567"/>
      <c r="L300" s="567"/>
      <c r="M300" s="567"/>
      <c r="N300" s="563"/>
      <c r="O300" s="563"/>
      <c r="P300" s="563"/>
      <c r="Q300" s="563"/>
      <c r="R300" s="563"/>
      <c r="S300" s="563"/>
      <c r="T300" s="563"/>
      <c r="U300" s="563"/>
      <c r="V300" s="163" t="s">
        <v>78</v>
      </c>
      <c r="W300" s="173"/>
      <c r="X300" s="173"/>
      <c r="Y300" s="173"/>
      <c r="Z300" s="173"/>
      <c r="AA300" s="173"/>
      <c r="AB300" s="173"/>
    </row>
    <row r="301" spans="1:28" s="73" customFormat="1" ht="76.5" customHeight="1">
      <c r="A301" s="123"/>
      <c r="B301" s="578"/>
      <c r="C301" s="562"/>
      <c r="D301" s="568"/>
      <c r="E301" s="572"/>
      <c r="F301" s="568"/>
      <c r="G301" s="572"/>
      <c r="H301" s="568"/>
      <c r="I301" s="568"/>
      <c r="J301" s="568"/>
      <c r="K301" s="568"/>
      <c r="L301" s="568"/>
      <c r="M301" s="568"/>
      <c r="N301" s="564"/>
      <c r="O301" s="564"/>
      <c r="P301" s="564"/>
      <c r="Q301" s="564"/>
      <c r="R301" s="564"/>
      <c r="S301" s="564"/>
      <c r="T301" s="564"/>
      <c r="U301" s="564"/>
      <c r="V301" s="169" t="s">
        <v>79</v>
      </c>
      <c r="W301" s="174"/>
      <c r="X301" s="174"/>
      <c r="Y301" s="174"/>
      <c r="Z301" s="174"/>
      <c r="AA301" s="174"/>
      <c r="AB301" s="174"/>
    </row>
    <row r="302" spans="1:28" s="73" customFormat="1" ht="76.5" customHeight="1">
      <c r="A302" s="123"/>
      <c r="B302" s="577">
        <v>147</v>
      </c>
      <c r="C302" s="561" t="str">
        <f>担当者!$F$5</f>
        <v>○○高等学校</v>
      </c>
      <c r="D302" s="567"/>
      <c r="E302" s="571"/>
      <c r="F302" s="567"/>
      <c r="G302" s="571"/>
      <c r="H302" s="567"/>
      <c r="I302" s="567"/>
      <c r="J302" s="567"/>
      <c r="K302" s="567"/>
      <c r="L302" s="567"/>
      <c r="M302" s="567"/>
      <c r="N302" s="563"/>
      <c r="O302" s="563"/>
      <c r="P302" s="563"/>
      <c r="Q302" s="563"/>
      <c r="R302" s="563"/>
      <c r="S302" s="563"/>
      <c r="T302" s="563"/>
      <c r="U302" s="563"/>
      <c r="V302" s="163" t="s">
        <v>78</v>
      </c>
      <c r="W302" s="173"/>
      <c r="X302" s="173"/>
      <c r="Y302" s="173"/>
      <c r="Z302" s="173"/>
      <c r="AA302" s="173"/>
      <c r="AB302" s="173"/>
    </row>
    <row r="303" spans="1:28" s="73" customFormat="1" ht="76.5" customHeight="1">
      <c r="A303" s="123"/>
      <c r="B303" s="578"/>
      <c r="C303" s="562"/>
      <c r="D303" s="568"/>
      <c r="E303" s="572"/>
      <c r="F303" s="568"/>
      <c r="G303" s="572"/>
      <c r="H303" s="568"/>
      <c r="I303" s="568"/>
      <c r="J303" s="568"/>
      <c r="K303" s="568"/>
      <c r="L303" s="568"/>
      <c r="M303" s="568"/>
      <c r="N303" s="564"/>
      <c r="O303" s="564"/>
      <c r="P303" s="564"/>
      <c r="Q303" s="564"/>
      <c r="R303" s="564"/>
      <c r="S303" s="564"/>
      <c r="T303" s="564"/>
      <c r="U303" s="564"/>
      <c r="V303" s="169" t="s">
        <v>79</v>
      </c>
      <c r="W303" s="174"/>
      <c r="X303" s="174"/>
      <c r="Y303" s="174"/>
      <c r="Z303" s="174"/>
      <c r="AA303" s="174"/>
      <c r="AB303" s="174"/>
    </row>
    <row r="304" spans="1:28" s="73" customFormat="1" ht="76.5" customHeight="1">
      <c r="A304" s="123"/>
      <c r="B304" s="577">
        <v>148</v>
      </c>
      <c r="C304" s="561" t="str">
        <f>担当者!$F$5</f>
        <v>○○高等学校</v>
      </c>
      <c r="D304" s="567"/>
      <c r="E304" s="571"/>
      <c r="F304" s="567"/>
      <c r="G304" s="571"/>
      <c r="H304" s="567"/>
      <c r="I304" s="567"/>
      <c r="J304" s="567"/>
      <c r="K304" s="567"/>
      <c r="L304" s="567"/>
      <c r="M304" s="567"/>
      <c r="N304" s="563"/>
      <c r="O304" s="563"/>
      <c r="P304" s="563"/>
      <c r="Q304" s="563"/>
      <c r="R304" s="563"/>
      <c r="S304" s="563"/>
      <c r="T304" s="563"/>
      <c r="U304" s="563"/>
      <c r="V304" s="163" t="s">
        <v>78</v>
      </c>
      <c r="W304" s="173"/>
      <c r="X304" s="173"/>
      <c r="Y304" s="173"/>
      <c r="Z304" s="173"/>
      <c r="AA304" s="173"/>
      <c r="AB304" s="173"/>
    </row>
    <row r="305" spans="1:28" s="73" customFormat="1" ht="76.5" customHeight="1">
      <c r="A305" s="123"/>
      <c r="B305" s="578"/>
      <c r="C305" s="562"/>
      <c r="D305" s="568"/>
      <c r="E305" s="572"/>
      <c r="F305" s="568"/>
      <c r="G305" s="572"/>
      <c r="H305" s="568"/>
      <c r="I305" s="568"/>
      <c r="J305" s="568"/>
      <c r="K305" s="568"/>
      <c r="L305" s="568"/>
      <c r="M305" s="568"/>
      <c r="N305" s="564"/>
      <c r="O305" s="564"/>
      <c r="P305" s="564"/>
      <c r="Q305" s="564"/>
      <c r="R305" s="564"/>
      <c r="S305" s="564"/>
      <c r="T305" s="564"/>
      <c r="U305" s="564"/>
      <c r="V305" s="169" t="s">
        <v>79</v>
      </c>
      <c r="W305" s="174"/>
      <c r="X305" s="174"/>
      <c r="Y305" s="174"/>
      <c r="Z305" s="174"/>
      <c r="AA305" s="174"/>
      <c r="AB305" s="174"/>
    </row>
    <row r="306" spans="1:28" s="73" customFormat="1" ht="76.5" customHeight="1">
      <c r="A306" s="123"/>
      <c r="B306" s="577">
        <v>149</v>
      </c>
      <c r="C306" s="561" t="str">
        <f>担当者!$F$5</f>
        <v>○○高等学校</v>
      </c>
      <c r="D306" s="567"/>
      <c r="E306" s="571"/>
      <c r="F306" s="567"/>
      <c r="G306" s="571"/>
      <c r="H306" s="567"/>
      <c r="I306" s="567"/>
      <c r="J306" s="567"/>
      <c r="K306" s="567"/>
      <c r="L306" s="567"/>
      <c r="M306" s="567"/>
      <c r="N306" s="563"/>
      <c r="O306" s="563"/>
      <c r="P306" s="563"/>
      <c r="Q306" s="563"/>
      <c r="R306" s="563"/>
      <c r="S306" s="563"/>
      <c r="T306" s="563"/>
      <c r="U306" s="563"/>
      <c r="V306" s="163" t="s">
        <v>78</v>
      </c>
      <c r="W306" s="173"/>
      <c r="X306" s="173"/>
      <c r="Y306" s="173"/>
      <c r="Z306" s="173"/>
      <c r="AA306" s="173"/>
      <c r="AB306" s="173"/>
    </row>
    <row r="307" spans="1:28" s="73" customFormat="1" ht="76.5" customHeight="1">
      <c r="A307" s="123"/>
      <c r="B307" s="578"/>
      <c r="C307" s="562"/>
      <c r="D307" s="568"/>
      <c r="E307" s="572"/>
      <c r="F307" s="568"/>
      <c r="G307" s="572"/>
      <c r="H307" s="568"/>
      <c r="I307" s="568"/>
      <c r="J307" s="568"/>
      <c r="K307" s="568"/>
      <c r="L307" s="568"/>
      <c r="M307" s="568"/>
      <c r="N307" s="564"/>
      <c r="O307" s="564"/>
      <c r="P307" s="564"/>
      <c r="Q307" s="564"/>
      <c r="R307" s="564"/>
      <c r="S307" s="564"/>
      <c r="T307" s="564"/>
      <c r="U307" s="564"/>
      <c r="V307" s="169" t="s">
        <v>79</v>
      </c>
      <c r="W307" s="174"/>
      <c r="X307" s="174"/>
      <c r="Y307" s="174"/>
      <c r="Z307" s="174"/>
      <c r="AA307" s="174"/>
      <c r="AB307" s="174"/>
    </row>
    <row r="308" spans="1:28" s="73" customFormat="1" ht="76.5" customHeight="1">
      <c r="A308" s="123"/>
      <c r="B308" s="577">
        <v>150</v>
      </c>
      <c r="C308" s="561" t="str">
        <f>担当者!$F$5</f>
        <v>○○高等学校</v>
      </c>
      <c r="D308" s="567"/>
      <c r="E308" s="571"/>
      <c r="F308" s="567"/>
      <c r="G308" s="571"/>
      <c r="H308" s="567"/>
      <c r="I308" s="567"/>
      <c r="J308" s="567"/>
      <c r="K308" s="567"/>
      <c r="L308" s="567"/>
      <c r="M308" s="567"/>
      <c r="N308" s="563"/>
      <c r="O308" s="563"/>
      <c r="P308" s="563"/>
      <c r="Q308" s="563"/>
      <c r="R308" s="563"/>
      <c r="S308" s="563"/>
      <c r="T308" s="563"/>
      <c r="U308" s="563"/>
      <c r="V308" s="163" t="s">
        <v>78</v>
      </c>
      <c r="W308" s="173"/>
      <c r="X308" s="173"/>
      <c r="Y308" s="173"/>
      <c r="Z308" s="173"/>
      <c r="AA308" s="173"/>
      <c r="AB308" s="173"/>
    </row>
    <row r="309" spans="1:28" s="73" customFormat="1" ht="76.5" customHeight="1">
      <c r="A309" s="123"/>
      <c r="B309" s="578"/>
      <c r="C309" s="562"/>
      <c r="D309" s="568"/>
      <c r="E309" s="572"/>
      <c r="F309" s="568"/>
      <c r="G309" s="572"/>
      <c r="H309" s="568"/>
      <c r="I309" s="568"/>
      <c r="J309" s="568"/>
      <c r="K309" s="568"/>
      <c r="L309" s="568"/>
      <c r="M309" s="568"/>
      <c r="N309" s="564"/>
      <c r="O309" s="564"/>
      <c r="P309" s="564"/>
      <c r="Q309" s="564"/>
      <c r="R309" s="564"/>
      <c r="S309" s="564"/>
      <c r="T309" s="564"/>
      <c r="U309" s="564"/>
      <c r="V309" s="169" t="s">
        <v>79</v>
      </c>
      <c r="W309" s="174"/>
      <c r="X309" s="174"/>
      <c r="Y309" s="174"/>
      <c r="Z309" s="174"/>
      <c r="AA309" s="174"/>
      <c r="AB309" s="174"/>
    </row>
    <row r="310" spans="1:28" s="73" customFormat="1" ht="76.5" customHeight="1">
      <c r="A310" s="123"/>
      <c r="B310" s="577">
        <v>151</v>
      </c>
      <c r="C310" s="561" t="str">
        <f>担当者!$F$5</f>
        <v>○○高等学校</v>
      </c>
      <c r="D310" s="567"/>
      <c r="E310" s="571"/>
      <c r="F310" s="567"/>
      <c r="G310" s="571"/>
      <c r="H310" s="567"/>
      <c r="I310" s="567"/>
      <c r="J310" s="567"/>
      <c r="K310" s="567"/>
      <c r="L310" s="567"/>
      <c r="M310" s="567"/>
      <c r="N310" s="563"/>
      <c r="O310" s="563"/>
      <c r="P310" s="563"/>
      <c r="Q310" s="563"/>
      <c r="R310" s="563"/>
      <c r="S310" s="563"/>
      <c r="T310" s="563"/>
      <c r="U310" s="563"/>
      <c r="V310" s="163" t="s">
        <v>78</v>
      </c>
      <c r="W310" s="173"/>
      <c r="X310" s="173"/>
      <c r="Y310" s="173"/>
      <c r="Z310" s="173"/>
      <c r="AA310" s="173"/>
      <c r="AB310" s="173"/>
    </row>
    <row r="311" spans="1:28" s="73" customFormat="1" ht="76.5" customHeight="1">
      <c r="A311" s="123"/>
      <c r="B311" s="578"/>
      <c r="C311" s="562"/>
      <c r="D311" s="568"/>
      <c r="E311" s="572"/>
      <c r="F311" s="568"/>
      <c r="G311" s="572"/>
      <c r="H311" s="568"/>
      <c r="I311" s="568"/>
      <c r="J311" s="568"/>
      <c r="K311" s="568"/>
      <c r="L311" s="568"/>
      <c r="M311" s="568"/>
      <c r="N311" s="564"/>
      <c r="O311" s="564"/>
      <c r="P311" s="564"/>
      <c r="Q311" s="564"/>
      <c r="R311" s="564"/>
      <c r="S311" s="564"/>
      <c r="T311" s="564"/>
      <c r="U311" s="564"/>
      <c r="V311" s="169" t="s">
        <v>79</v>
      </c>
      <c r="W311" s="174"/>
      <c r="X311" s="174"/>
      <c r="Y311" s="174"/>
      <c r="Z311" s="174"/>
      <c r="AA311" s="174"/>
      <c r="AB311" s="174"/>
    </row>
    <row r="312" spans="1:28" s="73" customFormat="1" ht="76.5" customHeight="1">
      <c r="A312" s="123"/>
      <c r="B312" s="577">
        <v>152</v>
      </c>
      <c r="C312" s="561" t="str">
        <f>担当者!$F$5</f>
        <v>○○高等学校</v>
      </c>
      <c r="D312" s="567"/>
      <c r="E312" s="571"/>
      <c r="F312" s="567"/>
      <c r="G312" s="571"/>
      <c r="H312" s="567"/>
      <c r="I312" s="567"/>
      <c r="J312" s="567"/>
      <c r="K312" s="567"/>
      <c r="L312" s="567"/>
      <c r="M312" s="567"/>
      <c r="N312" s="563"/>
      <c r="O312" s="563"/>
      <c r="P312" s="563"/>
      <c r="Q312" s="563"/>
      <c r="R312" s="563"/>
      <c r="S312" s="563"/>
      <c r="T312" s="563"/>
      <c r="U312" s="563"/>
      <c r="V312" s="163" t="s">
        <v>78</v>
      </c>
      <c r="W312" s="173"/>
      <c r="X312" s="173"/>
      <c r="Y312" s="173"/>
      <c r="Z312" s="173"/>
      <c r="AA312" s="173"/>
      <c r="AB312" s="173"/>
    </row>
    <row r="313" spans="1:28" s="73" customFormat="1" ht="76.5" customHeight="1">
      <c r="A313" s="123"/>
      <c r="B313" s="578"/>
      <c r="C313" s="562"/>
      <c r="D313" s="568"/>
      <c r="E313" s="572"/>
      <c r="F313" s="568"/>
      <c r="G313" s="572"/>
      <c r="H313" s="568"/>
      <c r="I313" s="568"/>
      <c r="J313" s="568"/>
      <c r="K313" s="568"/>
      <c r="L313" s="568"/>
      <c r="M313" s="568"/>
      <c r="N313" s="564"/>
      <c r="O313" s="564"/>
      <c r="P313" s="564"/>
      <c r="Q313" s="564"/>
      <c r="R313" s="564"/>
      <c r="S313" s="564"/>
      <c r="T313" s="564"/>
      <c r="U313" s="564"/>
      <c r="V313" s="169" t="s">
        <v>79</v>
      </c>
      <c r="W313" s="174"/>
      <c r="X313" s="174"/>
      <c r="Y313" s="174"/>
      <c r="Z313" s="174"/>
      <c r="AA313" s="174"/>
      <c r="AB313" s="174"/>
    </row>
    <row r="314" spans="1:28" s="73" customFormat="1" ht="76.5" customHeight="1">
      <c r="A314" s="123"/>
      <c r="B314" s="577">
        <v>153</v>
      </c>
      <c r="C314" s="561" t="str">
        <f>担当者!$F$5</f>
        <v>○○高等学校</v>
      </c>
      <c r="D314" s="567"/>
      <c r="E314" s="571"/>
      <c r="F314" s="567"/>
      <c r="G314" s="571"/>
      <c r="H314" s="567"/>
      <c r="I314" s="567"/>
      <c r="J314" s="567"/>
      <c r="K314" s="567"/>
      <c r="L314" s="567"/>
      <c r="M314" s="567"/>
      <c r="N314" s="563"/>
      <c r="O314" s="563"/>
      <c r="P314" s="563"/>
      <c r="Q314" s="563"/>
      <c r="R314" s="563"/>
      <c r="S314" s="563"/>
      <c r="T314" s="563"/>
      <c r="U314" s="563"/>
      <c r="V314" s="163" t="s">
        <v>78</v>
      </c>
      <c r="W314" s="173"/>
      <c r="X314" s="173"/>
      <c r="Y314" s="173"/>
      <c r="Z314" s="173"/>
      <c r="AA314" s="173"/>
      <c r="AB314" s="173"/>
    </row>
    <row r="315" spans="1:28" s="73" customFormat="1" ht="76.5" customHeight="1">
      <c r="A315" s="123"/>
      <c r="B315" s="578"/>
      <c r="C315" s="562"/>
      <c r="D315" s="568"/>
      <c r="E315" s="572"/>
      <c r="F315" s="568"/>
      <c r="G315" s="572"/>
      <c r="H315" s="568"/>
      <c r="I315" s="568"/>
      <c r="J315" s="568"/>
      <c r="K315" s="568"/>
      <c r="L315" s="568"/>
      <c r="M315" s="568"/>
      <c r="N315" s="564"/>
      <c r="O315" s="564"/>
      <c r="P315" s="564"/>
      <c r="Q315" s="564"/>
      <c r="R315" s="564"/>
      <c r="S315" s="564"/>
      <c r="T315" s="564"/>
      <c r="U315" s="564"/>
      <c r="V315" s="169" t="s">
        <v>79</v>
      </c>
      <c r="W315" s="174"/>
      <c r="X315" s="174"/>
      <c r="Y315" s="174"/>
      <c r="Z315" s="174"/>
      <c r="AA315" s="174"/>
      <c r="AB315" s="174"/>
    </row>
    <row r="316" spans="1:28" s="73" customFormat="1" ht="76.5" customHeight="1">
      <c r="A316" s="123"/>
      <c r="B316" s="577">
        <v>154</v>
      </c>
      <c r="C316" s="561" t="str">
        <f>担当者!$F$5</f>
        <v>○○高等学校</v>
      </c>
      <c r="D316" s="567"/>
      <c r="E316" s="571"/>
      <c r="F316" s="567"/>
      <c r="G316" s="571"/>
      <c r="H316" s="567"/>
      <c r="I316" s="567"/>
      <c r="J316" s="567"/>
      <c r="K316" s="567"/>
      <c r="L316" s="567"/>
      <c r="M316" s="567"/>
      <c r="N316" s="563"/>
      <c r="O316" s="563"/>
      <c r="P316" s="563"/>
      <c r="Q316" s="563"/>
      <c r="R316" s="563"/>
      <c r="S316" s="563"/>
      <c r="T316" s="563"/>
      <c r="U316" s="563"/>
      <c r="V316" s="163" t="s">
        <v>78</v>
      </c>
      <c r="W316" s="173"/>
      <c r="X316" s="173"/>
      <c r="Y316" s="173"/>
      <c r="Z316" s="173"/>
      <c r="AA316" s="173"/>
      <c r="AB316" s="173"/>
    </row>
    <row r="317" spans="1:28" s="73" customFormat="1" ht="76.5" customHeight="1">
      <c r="A317" s="123"/>
      <c r="B317" s="578"/>
      <c r="C317" s="562"/>
      <c r="D317" s="568"/>
      <c r="E317" s="572"/>
      <c r="F317" s="568"/>
      <c r="G317" s="572"/>
      <c r="H317" s="568"/>
      <c r="I317" s="568"/>
      <c r="J317" s="568"/>
      <c r="K317" s="568"/>
      <c r="L317" s="568"/>
      <c r="M317" s="568"/>
      <c r="N317" s="564"/>
      <c r="O317" s="564"/>
      <c r="P317" s="564"/>
      <c r="Q317" s="564"/>
      <c r="R317" s="564"/>
      <c r="S317" s="564"/>
      <c r="T317" s="564"/>
      <c r="U317" s="564"/>
      <c r="V317" s="169" t="s">
        <v>79</v>
      </c>
      <c r="W317" s="174"/>
      <c r="X317" s="174"/>
      <c r="Y317" s="174"/>
      <c r="Z317" s="174"/>
      <c r="AA317" s="174"/>
      <c r="AB317" s="174"/>
    </row>
    <row r="318" spans="1:28" s="73" customFormat="1" ht="76.5" customHeight="1">
      <c r="A318" s="123"/>
      <c r="B318" s="577">
        <v>155</v>
      </c>
      <c r="C318" s="561" t="str">
        <f>担当者!$F$5</f>
        <v>○○高等学校</v>
      </c>
      <c r="D318" s="567"/>
      <c r="E318" s="571"/>
      <c r="F318" s="567"/>
      <c r="G318" s="571"/>
      <c r="H318" s="567"/>
      <c r="I318" s="567"/>
      <c r="J318" s="567"/>
      <c r="K318" s="567"/>
      <c r="L318" s="567"/>
      <c r="M318" s="567"/>
      <c r="N318" s="563"/>
      <c r="O318" s="563"/>
      <c r="P318" s="563"/>
      <c r="Q318" s="563"/>
      <c r="R318" s="563"/>
      <c r="S318" s="563"/>
      <c r="T318" s="563"/>
      <c r="U318" s="563"/>
      <c r="V318" s="163" t="s">
        <v>78</v>
      </c>
      <c r="W318" s="173"/>
      <c r="X318" s="173"/>
      <c r="Y318" s="173"/>
      <c r="Z318" s="173"/>
      <c r="AA318" s="173"/>
      <c r="AB318" s="173"/>
    </row>
    <row r="319" spans="1:28" s="73" customFormat="1" ht="76.5" customHeight="1">
      <c r="A319" s="123"/>
      <c r="B319" s="578"/>
      <c r="C319" s="562"/>
      <c r="D319" s="568"/>
      <c r="E319" s="572"/>
      <c r="F319" s="568"/>
      <c r="G319" s="572"/>
      <c r="H319" s="568"/>
      <c r="I319" s="568"/>
      <c r="J319" s="568"/>
      <c r="K319" s="568"/>
      <c r="L319" s="568"/>
      <c r="M319" s="568"/>
      <c r="N319" s="564"/>
      <c r="O319" s="564"/>
      <c r="P319" s="564"/>
      <c r="Q319" s="564"/>
      <c r="R319" s="564"/>
      <c r="S319" s="564"/>
      <c r="T319" s="564"/>
      <c r="U319" s="564"/>
      <c r="V319" s="169" t="s">
        <v>79</v>
      </c>
      <c r="W319" s="174"/>
      <c r="X319" s="174"/>
      <c r="Y319" s="174"/>
      <c r="Z319" s="174"/>
      <c r="AA319" s="174"/>
      <c r="AB319" s="174"/>
    </row>
    <row r="320" spans="1:28" s="73" customFormat="1" ht="76.5" customHeight="1">
      <c r="A320" s="123"/>
      <c r="B320" s="577">
        <v>156</v>
      </c>
      <c r="C320" s="561" t="str">
        <f>担当者!$F$5</f>
        <v>○○高等学校</v>
      </c>
      <c r="D320" s="567"/>
      <c r="E320" s="571"/>
      <c r="F320" s="567"/>
      <c r="G320" s="571"/>
      <c r="H320" s="567"/>
      <c r="I320" s="567"/>
      <c r="J320" s="567"/>
      <c r="K320" s="567"/>
      <c r="L320" s="567"/>
      <c r="M320" s="567"/>
      <c r="N320" s="563"/>
      <c r="O320" s="563"/>
      <c r="P320" s="563"/>
      <c r="Q320" s="563"/>
      <c r="R320" s="563"/>
      <c r="S320" s="563"/>
      <c r="T320" s="563"/>
      <c r="U320" s="563"/>
      <c r="V320" s="163" t="s">
        <v>78</v>
      </c>
      <c r="W320" s="173"/>
      <c r="X320" s="173"/>
      <c r="Y320" s="173"/>
      <c r="Z320" s="173"/>
      <c r="AA320" s="173"/>
      <c r="AB320" s="173"/>
    </row>
    <row r="321" spans="1:28" s="73" customFormat="1" ht="76.5" customHeight="1">
      <c r="A321" s="123"/>
      <c r="B321" s="578"/>
      <c r="C321" s="562"/>
      <c r="D321" s="568"/>
      <c r="E321" s="572"/>
      <c r="F321" s="568"/>
      <c r="G321" s="572"/>
      <c r="H321" s="568"/>
      <c r="I321" s="568"/>
      <c r="J321" s="568"/>
      <c r="K321" s="568"/>
      <c r="L321" s="568"/>
      <c r="M321" s="568"/>
      <c r="N321" s="564"/>
      <c r="O321" s="564"/>
      <c r="P321" s="564"/>
      <c r="Q321" s="564"/>
      <c r="R321" s="564"/>
      <c r="S321" s="564"/>
      <c r="T321" s="564"/>
      <c r="U321" s="564"/>
      <c r="V321" s="169" t="s">
        <v>79</v>
      </c>
      <c r="W321" s="174"/>
      <c r="X321" s="174"/>
      <c r="Y321" s="174"/>
      <c r="Z321" s="174"/>
      <c r="AA321" s="174"/>
      <c r="AB321" s="174"/>
    </row>
    <row r="322" spans="1:28" s="73" customFormat="1" ht="76.5" customHeight="1">
      <c r="A322" s="123"/>
      <c r="B322" s="577">
        <v>157</v>
      </c>
      <c r="C322" s="561" t="str">
        <f>担当者!$F$5</f>
        <v>○○高等学校</v>
      </c>
      <c r="D322" s="567"/>
      <c r="E322" s="571"/>
      <c r="F322" s="567"/>
      <c r="G322" s="571"/>
      <c r="H322" s="567"/>
      <c r="I322" s="567"/>
      <c r="J322" s="567"/>
      <c r="K322" s="567"/>
      <c r="L322" s="567"/>
      <c r="M322" s="567"/>
      <c r="N322" s="563"/>
      <c r="O322" s="563"/>
      <c r="P322" s="563"/>
      <c r="Q322" s="563"/>
      <c r="R322" s="563"/>
      <c r="S322" s="563"/>
      <c r="T322" s="563"/>
      <c r="U322" s="563"/>
      <c r="V322" s="163" t="s">
        <v>78</v>
      </c>
      <c r="W322" s="173"/>
      <c r="X322" s="173"/>
      <c r="Y322" s="173"/>
      <c r="Z322" s="173"/>
      <c r="AA322" s="173"/>
      <c r="AB322" s="173"/>
    </row>
    <row r="323" spans="1:28" s="73" customFormat="1" ht="76.5" customHeight="1">
      <c r="A323" s="123"/>
      <c r="B323" s="578"/>
      <c r="C323" s="562"/>
      <c r="D323" s="568"/>
      <c r="E323" s="572"/>
      <c r="F323" s="568"/>
      <c r="G323" s="572"/>
      <c r="H323" s="568"/>
      <c r="I323" s="568"/>
      <c r="J323" s="568"/>
      <c r="K323" s="568"/>
      <c r="L323" s="568"/>
      <c r="M323" s="568"/>
      <c r="N323" s="564"/>
      <c r="O323" s="564"/>
      <c r="P323" s="564"/>
      <c r="Q323" s="564"/>
      <c r="R323" s="564"/>
      <c r="S323" s="564"/>
      <c r="T323" s="564"/>
      <c r="U323" s="564"/>
      <c r="V323" s="169" t="s">
        <v>79</v>
      </c>
      <c r="W323" s="174"/>
      <c r="X323" s="174"/>
      <c r="Y323" s="174"/>
      <c r="Z323" s="174"/>
      <c r="AA323" s="174"/>
      <c r="AB323" s="174"/>
    </row>
    <row r="324" spans="1:28" s="73" customFormat="1" ht="76.5" customHeight="1">
      <c r="A324" s="123"/>
      <c r="B324" s="577">
        <v>158</v>
      </c>
      <c r="C324" s="561" t="str">
        <f>担当者!$F$5</f>
        <v>○○高等学校</v>
      </c>
      <c r="D324" s="567"/>
      <c r="E324" s="571"/>
      <c r="F324" s="567"/>
      <c r="G324" s="571"/>
      <c r="H324" s="567"/>
      <c r="I324" s="567"/>
      <c r="J324" s="567"/>
      <c r="K324" s="567"/>
      <c r="L324" s="567"/>
      <c r="M324" s="567"/>
      <c r="N324" s="563"/>
      <c r="O324" s="563"/>
      <c r="P324" s="563"/>
      <c r="Q324" s="563"/>
      <c r="R324" s="563"/>
      <c r="S324" s="563"/>
      <c r="T324" s="563"/>
      <c r="U324" s="563"/>
      <c r="V324" s="163" t="s">
        <v>78</v>
      </c>
      <c r="W324" s="173"/>
      <c r="X324" s="173"/>
      <c r="Y324" s="173"/>
      <c r="Z324" s="173"/>
      <c r="AA324" s="173"/>
      <c r="AB324" s="173"/>
    </row>
    <row r="325" spans="1:28" s="73" customFormat="1" ht="76.5" customHeight="1">
      <c r="A325" s="123"/>
      <c r="B325" s="578"/>
      <c r="C325" s="562"/>
      <c r="D325" s="568"/>
      <c r="E325" s="572"/>
      <c r="F325" s="568"/>
      <c r="G325" s="572"/>
      <c r="H325" s="568"/>
      <c r="I325" s="568"/>
      <c r="J325" s="568"/>
      <c r="K325" s="568"/>
      <c r="L325" s="568"/>
      <c r="M325" s="568"/>
      <c r="N325" s="564"/>
      <c r="O325" s="564"/>
      <c r="P325" s="564"/>
      <c r="Q325" s="564"/>
      <c r="R325" s="564"/>
      <c r="S325" s="564"/>
      <c r="T325" s="564"/>
      <c r="U325" s="564"/>
      <c r="V325" s="169" t="s">
        <v>79</v>
      </c>
      <c r="W325" s="174"/>
      <c r="X325" s="174"/>
      <c r="Y325" s="174"/>
      <c r="Z325" s="174"/>
      <c r="AA325" s="174"/>
      <c r="AB325" s="174"/>
    </row>
    <row r="326" spans="1:28" s="73" customFormat="1" ht="76.5" customHeight="1">
      <c r="A326" s="123"/>
      <c r="B326" s="577">
        <v>159</v>
      </c>
      <c r="C326" s="561" t="str">
        <f>担当者!$F$5</f>
        <v>○○高等学校</v>
      </c>
      <c r="D326" s="567"/>
      <c r="E326" s="571"/>
      <c r="F326" s="567"/>
      <c r="G326" s="571"/>
      <c r="H326" s="567"/>
      <c r="I326" s="567"/>
      <c r="J326" s="567"/>
      <c r="K326" s="567"/>
      <c r="L326" s="567"/>
      <c r="M326" s="567"/>
      <c r="N326" s="563"/>
      <c r="O326" s="563"/>
      <c r="P326" s="563"/>
      <c r="Q326" s="563"/>
      <c r="R326" s="563"/>
      <c r="S326" s="563"/>
      <c r="T326" s="563"/>
      <c r="U326" s="563"/>
      <c r="V326" s="163" t="s">
        <v>78</v>
      </c>
      <c r="W326" s="173"/>
      <c r="X326" s="173"/>
      <c r="Y326" s="173"/>
      <c r="Z326" s="173"/>
      <c r="AA326" s="173"/>
      <c r="AB326" s="173"/>
    </row>
    <row r="327" spans="1:28" s="73" customFormat="1" ht="76.5" customHeight="1">
      <c r="A327" s="123"/>
      <c r="B327" s="578"/>
      <c r="C327" s="562"/>
      <c r="D327" s="568"/>
      <c r="E327" s="572"/>
      <c r="F327" s="568"/>
      <c r="G327" s="572"/>
      <c r="H327" s="568"/>
      <c r="I327" s="568"/>
      <c r="J327" s="568"/>
      <c r="K327" s="568"/>
      <c r="L327" s="568"/>
      <c r="M327" s="568"/>
      <c r="N327" s="564"/>
      <c r="O327" s="564"/>
      <c r="P327" s="564"/>
      <c r="Q327" s="564"/>
      <c r="R327" s="564"/>
      <c r="S327" s="564"/>
      <c r="T327" s="564"/>
      <c r="U327" s="564"/>
      <c r="V327" s="169" t="s">
        <v>79</v>
      </c>
      <c r="W327" s="174"/>
      <c r="X327" s="174"/>
      <c r="Y327" s="174"/>
      <c r="Z327" s="174"/>
      <c r="AA327" s="174"/>
      <c r="AB327" s="174"/>
    </row>
    <row r="328" spans="1:28" s="73" customFormat="1" ht="76.5" customHeight="1">
      <c r="A328" s="123"/>
      <c r="B328" s="577">
        <v>160</v>
      </c>
      <c r="C328" s="561" t="str">
        <f>担当者!$F$5</f>
        <v>○○高等学校</v>
      </c>
      <c r="D328" s="567"/>
      <c r="E328" s="571"/>
      <c r="F328" s="567"/>
      <c r="G328" s="571"/>
      <c r="H328" s="567"/>
      <c r="I328" s="567"/>
      <c r="J328" s="567"/>
      <c r="K328" s="567"/>
      <c r="L328" s="567"/>
      <c r="M328" s="567"/>
      <c r="N328" s="563"/>
      <c r="O328" s="563"/>
      <c r="P328" s="563"/>
      <c r="Q328" s="563"/>
      <c r="R328" s="563"/>
      <c r="S328" s="563"/>
      <c r="T328" s="563"/>
      <c r="U328" s="563"/>
      <c r="V328" s="163" t="s">
        <v>78</v>
      </c>
      <c r="W328" s="173"/>
      <c r="X328" s="173"/>
      <c r="Y328" s="173"/>
      <c r="Z328" s="173"/>
      <c r="AA328" s="173"/>
      <c r="AB328" s="173"/>
    </row>
    <row r="329" spans="1:28" s="73" customFormat="1" ht="76.5" customHeight="1">
      <c r="A329" s="123"/>
      <c r="B329" s="578"/>
      <c r="C329" s="562"/>
      <c r="D329" s="568"/>
      <c r="E329" s="572"/>
      <c r="F329" s="568"/>
      <c r="G329" s="572"/>
      <c r="H329" s="568"/>
      <c r="I329" s="568"/>
      <c r="J329" s="568"/>
      <c r="K329" s="568"/>
      <c r="L329" s="568"/>
      <c r="M329" s="568"/>
      <c r="N329" s="564"/>
      <c r="O329" s="564"/>
      <c r="P329" s="564"/>
      <c r="Q329" s="564"/>
      <c r="R329" s="564"/>
      <c r="S329" s="564"/>
      <c r="T329" s="564"/>
      <c r="U329" s="564"/>
      <c r="V329" s="169" t="s">
        <v>79</v>
      </c>
      <c r="W329" s="174"/>
      <c r="X329" s="174"/>
      <c r="Y329" s="174"/>
      <c r="Z329" s="174"/>
      <c r="AA329" s="174"/>
      <c r="AB329" s="174"/>
    </row>
    <row r="330" spans="1:28" s="73" customFormat="1" ht="76.5" customHeight="1">
      <c r="A330" s="123"/>
      <c r="B330" s="577">
        <v>161</v>
      </c>
      <c r="C330" s="561" t="str">
        <f>担当者!$F$5</f>
        <v>○○高等学校</v>
      </c>
      <c r="D330" s="567"/>
      <c r="E330" s="571"/>
      <c r="F330" s="567"/>
      <c r="G330" s="571"/>
      <c r="H330" s="567"/>
      <c r="I330" s="567"/>
      <c r="J330" s="567"/>
      <c r="K330" s="567"/>
      <c r="L330" s="567"/>
      <c r="M330" s="567"/>
      <c r="N330" s="563"/>
      <c r="O330" s="563"/>
      <c r="P330" s="563"/>
      <c r="Q330" s="563"/>
      <c r="R330" s="563"/>
      <c r="S330" s="563"/>
      <c r="T330" s="563"/>
      <c r="U330" s="563"/>
      <c r="V330" s="163" t="s">
        <v>78</v>
      </c>
      <c r="W330" s="173"/>
      <c r="X330" s="173"/>
      <c r="Y330" s="173"/>
      <c r="Z330" s="173"/>
      <c r="AA330" s="173"/>
      <c r="AB330" s="173"/>
    </row>
    <row r="331" spans="1:28" s="73" customFormat="1" ht="76.5" customHeight="1">
      <c r="A331" s="123"/>
      <c r="B331" s="578"/>
      <c r="C331" s="562"/>
      <c r="D331" s="568"/>
      <c r="E331" s="572"/>
      <c r="F331" s="568"/>
      <c r="G331" s="572"/>
      <c r="H331" s="568"/>
      <c r="I331" s="568"/>
      <c r="J331" s="568"/>
      <c r="K331" s="568"/>
      <c r="L331" s="568"/>
      <c r="M331" s="568"/>
      <c r="N331" s="564"/>
      <c r="O331" s="564"/>
      <c r="P331" s="564"/>
      <c r="Q331" s="564"/>
      <c r="R331" s="564"/>
      <c r="S331" s="564"/>
      <c r="T331" s="564"/>
      <c r="U331" s="564"/>
      <c r="V331" s="169" t="s">
        <v>79</v>
      </c>
      <c r="W331" s="174"/>
      <c r="X331" s="174"/>
      <c r="Y331" s="174"/>
      <c r="Z331" s="174"/>
      <c r="AA331" s="174"/>
      <c r="AB331" s="174"/>
    </row>
    <row r="332" spans="1:28" s="73" customFormat="1" ht="76.5" customHeight="1">
      <c r="A332" s="123"/>
      <c r="B332" s="577">
        <v>162</v>
      </c>
      <c r="C332" s="561" t="str">
        <f>担当者!$F$5</f>
        <v>○○高等学校</v>
      </c>
      <c r="D332" s="567"/>
      <c r="E332" s="571"/>
      <c r="F332" s="567"/>
      <c r="G332" s="571"/>
      <c r="H332" s="567"/>
      <c r="I332" s="567"/>
      <c r="J332" s="567"/>
      <c r="K332" s="567"/>
      <c r="L332" s="567"/>
      <c r="M332" s="567"/>
      <c r="N332" s="563"/>
      <c r="O332" s="563"/>
      <c r="P332" s="563"/>
      <c r="Q332" s="563"/>
      <c r="R332" s="563"/>
      <c r="S332" s="563"/>
      <c r="T332" s="563"/>
      <c r="U332" s="563"/>
      <c r="V332" s="163" t="s">
        <v>78</v>
      </c>
      <c r="W332" s="173"/>
      <c r="X332" s="173"/>
      <c r="Y332" s="173"/>
      <c r="Z332" s="173"/>
      <c r="AA332" s="173"/>
      <c r="AB332" s="173"/>
    </row>
    <row r="333" spans="1:28" s="73" customFormat="1" ht="76.5" customHeight="1">
      <c r="A333" s="123"/>
      <c r="B333" s="578"/>
      <c r="C333" s="562"/>
      <c r="D333" s="568"/>
      <c r="E333" s="572"/>
      <c r="F333" s="568"/>
      <c r="G333" s="572"/>
      <c r="H333" s="568"/>
      <c r="I333" s="568"/>
      <c r="J333" s="568"/>
      <c r="K333" s="568"/>
      <c r="L333" s="568"/>
      <c r="M333" s="568"/>
      <c r="N333" s="564"/>
      <c r="O333" s="564"/>
      <c r="P333" s="564"/>
      <c r="Q333" s="564"/>
      <c r="R333" s="564"/>
      <c r="S333" s="564"/>
      <c r="T333" s="564"/>
      <c r="U333" s="564"/>
      <c r="V333" s="169" t="s">
        <v>79</v>
      </c>
      <c r="W333" s="174"/>
      <c r="X333" s="174"/>
      <c r="Y333" s="174"/>
      <c r="Z333" s="174"/>
      <c r="AA333" s="174"/>
      <c r="AB333" s="174"/>
    </row>
    <row r="334" spans="1:28" s="73" customFormat="1" ht="76.5" customHeight="1">
      <c r="A334" s="123"/>
      <c r="B334" s="577">
        <v>163</v>
      </c>
      <c r="C334" s="561" t="str">
        <f>担当者!$F$5</f>
        <v>○○高等学校</v>
      </c>
      <c r="D334" s="567"/>
      <c r="E334" s="571"/>
      <c r="F334" s="567"/>
      <c r="G334" s="571"/>
      <c r="H334" s="567"/>
      <c r="I334" s="567"/>
      <c r="J334" s="567"/>
      <c r="K334" s="567"/>
      <c r="L334" s="567"/>
      <c r="M334" s="567"/>
      <c r="N334" s="563"/>
      <c r="O334" s="563"/>
      <c r="P334" s="563"/>
      <c r="Q334" s="563"/>
      <c r="R334" s="563"/>
      <c r="S334" s="563"/>
      <c r="T334" s="563"/>
      <c r="U334" s="563"/>
      <c r="V334" s="163" t="s">
        <v>78</v>
      </c>
      <c r="W334" s="173"/>
      <c r="X334" s="173"/>
      <c r="Y334" s="173"/>
      <c r="Z334" s="173"/>
      <c r="AA334" s="173"/>
      <c r="AB334" s="173"/>
    </row>
    <row r="335" spans="1:28" s="73" customFormat="1" ht="76.5" customHeight="1">
      <c r="A335" s="123"/>
      <c r="B335" s="578"/>
      <c r="C335" s="562"/>
      <c r="D335" s="568"/>
      <c r="E335" s="572"/>
      <c r="F335" s="568"/>
      <c r="G335" s="572"/>
      <c r="H335" s="568"/>
      <c r="I335" s="568"/>
      <c r="J335" s="568"/>
      <c r="K335" s="568"/>
      <c r="L335" s="568"/>
      <c r="M335" s="568"/>
      <c r="N335" s="564"/>
      <c r="O335" s="564"/>
      <c r="P335" s="564"/>
      <c r="Q335" s="564"/>
      <c r="R335" s="564"/>
      <c r="S335" s="564"/>
      <c r="T335" s="564"/>
      <c r="U335" s="564"/>
      <c r="V335" s="169" t="s">
        <v>79</v>
      </c>
      <c r="W335" s="174"/>
      <c r="X335" s="174"/>
      <c r="Y335" s="174"/>
      <c r="Z335" s="174"/>
      <c r="AA335" s="174"/>
      <c r="AB335" s="174"/>
    </row>
    <row r="336" spans="1:28" s="73" customFormat="1" ht="76.5" customHeight="1">
      <c r="A336" s="123"/>
      <c r="B336" s="577">
        <v>164</v>
      </c>
      <c r="C336" s="561" t="str">
        <f>担当者!$F$5</f>
        <v>○○高等学校</v>
      </c>
      <c r="D336" s="567"/>
      <c r="E336" s="571"/>
      <c r="F336" s="567"/>
      <c r="G336" s="571"/>
      <c r="H336" s="567"/>
      <c r="I336" s="567"/>
      <c r="J336" s="567"/>
      <c r="K336" s="567"/>
      <c r="L336" s="567"/>
      <c r="M336" s="567"/>
      <c r="N336" s="563"/>
      <c r="O336" s="563"/>
      <c r="P336" s="563"/>
      <c r="Q336" s="563"/>
      <c r="R336" s="563"/>
      <c r="S336" s="563"/>
      <c r="T336" s="563"/>
      <c r="U336" s="563"/>
      <c r="V336" s="163" t="s">
        <v>78</v>
      </c>
      <c r="W336" s="173"/>
      <c r="X336" s="173"/>
      <c r="Y336" s="173"/>
      <c r="Z336" s="173"/>
      <c r="AA336" s="173"/>
      <c r="AB336" s="173"/>
    </row>
    <row r="337" spans="1:28" s="73" customFormat="1" ht="76.5" customHeight="1">
      <c r="A337" s="123"/>
      <c r="B337" s="578"/>
      <c r="C337" s="562"/>
      <c r="D337" s="568"/>
      <c r="E337" s="572"/>
      <c r="F337" s="568"/>
      <c r="G337" s="572"/>
      <c r="H337" s="568"/>
      <c r="I337" s="568"/>
      <c r="J337" s="568"/>
      <c r="K337" s="568"/>
      <c r="L337" s="568"/>
      <c r="M337" s="568"/>
      <c r="N337" s="564"/>
      <c r="O337" s="564"/>
      <c r="P337" s="564"/>
      <c r="Q337" s="564"/>
      <c r="R337" s="564"/>
      <c r="S337" s="564"/>
      <c r="T337" s="564"/>
      <c r="U337" s="564"/>
      <c r="V337" s="169" t="s">
        <v>79</v>
      </c>
      <c r="W337" s="174"/>
      <c r="X337" s="174"/>
      <c r="Y337" s="174"/>
      <c r="Z337" s="174"/>
      <c r="AA337" s="174"/>
      <c r="AB337" s="174"/>
    </row>
    <row r="338" spans="1:28" s="73" customFormat="1" ht="76.5" customHeight="1">
      <c r="A338" s="123"/>
      <c r="B338" s="577">
        <v>165</v>
      </c>
      <c r="C338" s="561" t="str">
        <f>担当者!$F$5</f>
        <v>○○高等学校</v>
      </c>
      <c r="D338" s="567"/>
      <c r="E338" s="571"/>
      <c r="F338" s="567"/>
      <c r="G338" s="571"/>
      <c r="H338" s="567"/>
      <c r="I338" s="567"/>
      <c r="J338" s="567"/>
      <c r="K338" s="567"/>
      <c r="L338" s="567"/>
      <c r="M338" s="567"/>
      <c r="N338" s="563"/>
      <c r="O338" s="563"/>
      <c r="P338" s="563"/>
      <c r="Q338" s="563"/>
      <c r="R338" s="563"/>
      <c r="S338" s="563"/>
      <c r="T338" s="563"/>
      <c r="U338" s="563"/>
      <c r="V338" s="163" t="s">
        <v>78</v>
      </c>
      <c r="W338" s="173"/>
      <c r="X338" s="173"/>
      <c r="Y338" s="173"/>
      <c r="Z338" s="173"/>
      <c r="AA338" s="173"/>
      <c r="AB338" s="173"/>
    </row>
    <row r="339" spans="1:28" s="73" customFormat="1" ht="76.5" customHeight="1">
      <c r="A339" s="123"/>
      <c r="B339" s="578"/>
      <c r="C339" s="562"/>
      <c r="D339" s="568"/>
      <c r="E339" s="572"/>
      <c r="F339" s="568"/>
      <c r="G339" s="572"/>
      <c r="H339" s="568"/>
      <c r="I339" s="568"/>
      <c r="J339" s="568"/>
      <c r="K339" s="568"/>
      <c r="L339" s="568"/>
      <c r="M339" s="568"/>
      <c r="N339" s="564"/>
      <c r="O339" s="564"/>
      <c r="P339" s="564"/>
      <c r="Q339" s="564"/>
      <c r="R339" s="564"/>
      <c r="S339" s="564"/>
      <c r="T339" s="564"/>
      <c r="U339" s="564"/>
      <c r="V339" s="169" t="s">
        <v>79</v>
      </c>
      <c r="W339" s="174"/>
      <c r="X339" s="174"/>
      <c r="Y339" s="174"/>
      <c r="Z339" s="174"/>
      <c r="AA339" s="174"/>
      <c r="AB339" s="174"/>
    </row>
    <row r="340" spans="1:28" s="73" customFormat="1" ht="76.5" customHeight="1">
      <c r="A340" s="123"/>
      <c r="B340" s="577">
        <v>166</v>
      </c>
      <c r="C340" s="561" t="str">
        <f>担当者!$F$5</f>
        <v>○○高等学校</v>
      </c>
      <c r="D340" s="567"/>
      <c r="E340" s="571"/>
      <c r="F340" s="567"/>
      <c r="G340" s="571"/>
      <c r="H340" s="567"/>
      <c r="I340" s="567"/>
      <c r="J340" s="567"/>
      <c r="K340" s="567"/>
      <c r="L340" s="567"/>
      <c r="M340" s="567"/>
      <c r="N340" s="563"/>
      <c r="O340" s="563"/>
      <c r="P340" s="563"/>
      <c r="Q340" s="563"/>
      <c r="R340" s="563"/>
      <c r="S340" s="563"/>
      <c r="T340" s="563"/>
      <c r="U340" s="563"/>
      <c r="V340" s="163" t="s">
        <v>78</v>
      </c>
      <c r="W340" s="173"/>
      <c r="X340" s="173"/>
      <c r="Y340" s="173"/>
      <c r="Z340" s="173"/>
      <c r="AA340" s="173"/>
      <c r="AB340" s="173"/>
    </row>
    <row r="341" spans="1:28" s="73" customFormat="1" ht="76.5" customHeight="1">
      <c r="A341" s="123"/>
      <c r="B341" s="578"/>
      <c r="C341" s="562"/>
      <c r="D341" s="568"/>
      <c r="E341" s="572"/>
      <c r="F341" s="568"/>
      <c r="G341" s="572"/>
      <c r="H341" s="568"/>
      <c r="I341" s="568"/>
      <c r="J341" s="568"/>
      <c r="K341" s="568"/>
      <c r="L341" s="568"/>
      <c r="M341" s="568"/>
      <c r="N341" s="564"/>
      <c r="O341" s="564"/>
      <c r="P341" s="564"/>
      <c r="Q341" s="564"/>
      <c r="R341" s="564"/>
      <c r="S341" s="564"/>
      <c r="T341" s="564"/>
      <c r="U341" s="564"/>
      <c r="V341" s="169" t="s">
        <v>79</v>
      </c>
      <c r="W341" s="174"/>
      <c r="X341" s="174"/>
      <c r="Y341" s="174"/>
      <c r="Z341" s="174"/>
      <c r="AA341" s="174"/>
      <c r="AB341" s="174"/>
    </row>
    <row r="342" spans="1:28" s="73" customFormat="1" ht="76.5" customHeight="1">
      <c r="A342" s="123"/>
      <c r="B342" s="577">
        <v>167</v>
      </c>
      <c r="C342" s="561" t="str">
        <f>担当者!$F$5</f>
        <v>○○高等学校</v>
      </c>
      <c r="D342" s="567"/>
      <c r="E342" s="571"/>
      <c r="F342" s="567"/>
      <c r="G342" s="571"/>
      <c r="H342" s="567"/>
      <c r="I342" s="567"/>
      <c r="J342" s="567"/>
      <c r="K342" s="567"/>
      <c r="L342" s="567"/>
      <c r="M342" s="567"/>
      <c r="N342" s="563"/>
      <c r="O342" s="563"/>
      <c r="P342" s="563"/>
      <c r="Q342" s="563"/>
      <c r="R342" s="563"/>
      <c r="S342" s="563"/>
      <c r="T342" s="563"/>
      <c r="U342" s="563"/>
      <c r="V342" s="163" t="s">
        <v>78</v>
      </c>
      <c r="W342" s="173"/>
      <c r="X342" s="173"/>
      <c r="Y342" s="173"/>
      <c r="Z342" s="173"/>
      <c r="AA342" s="173"/>
      <c r="AB342" s="173"/>
    </row>
    <row r="343" spans="1:28" s="73" customFormat="1" ht="76.5" customHeight="1">
      <c r="A343" s="123"/>
      <c r="B343" s="578"/>
      <c r="C343" s="562"/>
      <c r="D343" s="568"/>
      <c r="E343" s="572"/>
      <c r="F343" s="568"/>
      <c r="G343" s="572"/>
      <c r="H343" s="568"/>
      <c r="I343" s="568"/>
      <c r="J343" s="568"/>
      <c r="K343" s="568"/>
      <c r="L343" s="568"/>
      <c r="M343" s="568"/>
      <c r="N343" s="564"/>
      <c r="O343" s="564"/>
      <c r="P343" s="564"/>
      <c r="Q343" s="564"/>
      <c r="R343" s="564"/>
      <c r="S343" s="564"/>
      <c r="T343" s="564"/>
      <c r="U343" s="564"/>
      <c r="V343" s="169" t="s">
        <v>79</v>
      </c>
      <c r="W343" s="174"/>
      <c r="X343" s="174"/>
      <c r="Y343" s="174"/>
      <c r="Z343" s="174"/>
      <c r="AA343" s="174"/>
      <c r="AB343" s="174"/>
    </row>
    <row r="344" spans="1:28" s="73" customFormat="1" ht="76.5" customHeight="1">
      <c r="A344" s="123"/>
      <c r="B344" s="577">
        <v>168</v>
      </c>
      <c r="C344" s="561" t="str">
        <f>担当者!$F$5</f>
        <v>○○高等学校</v>
      </c>
      <c r="D344" s="567"/>
      <c r="E344" s="571"/>
      <c r="F344" s="567"/>
      <c r="G344" s="571"/>
      <c r="H344" s="567"/>
      <c r="I344" s="567"/>
      <c r="J344" s="567"/>
      <c r="K344" s="567"/>
      <c r="L344" s="567"/>
      <c r="M344" s="567"/>
      <c r="N344" s="563"/>
      <c r="O344" s="563"/>
      <c r="P344" s="563"/>
      <c r="Q344" s="563"/>
      <c r="R344" s="563"/>
      <c r="S344" s="563"/>
      <c r="T344" s="563"/>
      <c r="U344" s="563"/>
      <c r="V344" s="163" t="s">
        <v>78</v>
      </c>
      <c r="W344" s="173"/>
      <c r="X344" s="173"/>
      <c r="Y344" s="173"/>
      <c r="Z344" s="173"/>
      <c r="AA344" s="173"/>
      <c r="AB344" s="173"/>
    </row>
    <row r="345" spans="1:28" s="73" customFormat="1" ht="76.5" customHeight="1">
      <c r="A345" s="123"/>
      <c r="B345" s="578"/>
      <c r="C345" s="562"/>
      <c r="D345" s="568"/>
      <c r="E345" s="572"/>
      <c r="F345" s="568"/>
      <c r="G345" s="572"/>
      <c r="H345" s="568"/>
      <c r="I345" s="568"/>
      <c r="J345" s="568"/>
      <c r="K345" s="568"/>
      <c r="L345" s="568"/>
      <c r="M345" s="568"/>
      <c r="N345" s="564"/>
      <c r="O345" s="564"/>
      <c r="P345" s="564"/>
      <c r="Q345" s="564"/>
      <c r="R345" s="564"/>
      <c r="S345" s="564"/>
      <c r="T345" s="564"/>
      <c r="U345" s="564"/>
      <c r="V345" s="169" t="s">
        <v>79</v>
      </c>
      <c r="W345" s="174"/>
      <c r="X345" s="174"/>
      <c r="Y345" s="174"/>
      <c r="Z345" s="174"/>
      <c r="AA345" s="174"/>
      <c r="AB345" s="174"/>
    </row>
    <row r="346" spans="1:28" s="73" customFormat="1" ht="76.5" customHeight="1">
      <c r="A346" s="123"/>
      <c r="B346" s="577">
        <v>169</v>
      </c>
      <c r="C346" s="561" t="str">
        <f>担当者!$F$5</f>
        <v>○○高等学校</v>
      </c>
      <c r="D346" s="567"/>
      <c r="E346" s="571"/>
      <c r="F346" s="567"/>
      <c r="G346" s="571"/>
      <c r="H346" s="567"/>
      <c r="I346" s="567"/>
      <c r="J346" s="567"/>
      <c r="K346" s="567"/>
      <c r="L346" s="567"/>
      <c r="M346" s="567"/>
      <c r="N346" s="563"/>
      <c r="O346" s="563"/>
      <c r="P346" s="563"/>
      <c r="Q346" s="563"/>
      <c r="R346" s="563"/>
      <c r="S346" s="563"/>
      <c r="T346" s="563"/>
      <c r="U346" s="563"/>
      <c r="V346" s="163" t="s">
        <v>78</v>
      </c>
      <c r="W346" s="173"/>
      <c r="X346" s="173"/>
      <c r="Y346" s="173"/>
      <c r="Z346" s="173"/>
      <c r="AA346" s="173"/>
      <c r="AB346" s="173"/>
    </row>
    <row r="347" spans="1:28" s="73" customFormat="1" ht="76.5" customHeight="1">
      <c r="A347" s="123"/>
      <c r="B347" s="578"/>
      <c r="C347" s="562"/>
      <c r="D347" s="568"/>
      <c r="E347" s="572"/>
      <c r="F347" s="568"/>
      <c r="G347" s="572"/>
      <c r="H347" s="568"/>
      <c r="I347" s="568"/>
      <c r="J347" s="568"/>
      <c r="K347" s="568"/>
      <c r="L347" s="568"/>
      <c r="M347" s="568"/>
      <c r="N347" s="564"/>
      <c r="O347" s="564"/>
      <c r="P347" s="564"/>
      <c r="Q347" s="564"/>
      <c r="R347" s="564"/>
      <c r="S347" s="564"/>
      <c r="T347" s="564"/>
      <c r="U347" s="564"/>
      <c r="V347" s="169" t="s">
        <v>79</v>
      </c>
      <c r="W347" s="174"/>
      <c r="X347" s="174"/>
      <c r="Y347" s="174"/>
      <c r="Z347" s="174"/>
      <c r="AA347" s="174"/>
      <c r="AB347" s="174"/>
    </row>
    <row r="348" spans="1:28" s="73" customFormat="1" ht="76.5" customHeight="1">
      <c r="A348" s="123"/>
      <c r="B348" s="577">
        <v>170</v>
      </c>
      <c r="C348" s="561" t="str">
        <f>担当者!$F$5</f>
        <v>○○高等学校</v>
      </c>
      <c r="D348" s="567"/>
      <c r="E348" s="571"/>
      <c r="F348" s="567"/>
      <c r="G348" s="571"/>
      <c r="H348" s="567"/>
      <c r="I348" s="567"/>
      <c r="J348" s="567"/>
      <c r="K348" s="567"/>
      <c r="L348" s="567"/>
      <c r="M348" s="567"/>
      <c r="N348" s="563"/>
      <c r="O348" s="563"/>
      <c r="P348" s="563"/>
      <c r="Q348" s="563"/>
      <c r="R348" s="563"/>
      <c r="S348" s="563"/>
      <c r="T348" s="563"/>
      <c r="U348" s="563"/>
      <c r="V348" s="163" t="s">
        <v>78</v>
      </c>
      <c r="W348" s="173"/>
      <c r="X348" s="173"/>
      <c r="Y348" s="173"/>
      <c r="Z348" s="173"/>
      <c r="AA348" s="173"/>
      <c r="AB348" s="173"/>
    </row>
    <row r="349" spans="1:28" s="73" customFormat="1" ht="76.5" customHeight="1">
      <c r="A349" s="123"/>
      <c r="B349" s="578"/>
      <c r="C349" s="562"/>
      <c r="D349" s="568"/>
      <c r="E349" s="572"/>
      <c r="F349" s="568"/>
      <c r="G349" s="572"/>
      <c r="H349" s="568"/>
      <c r="I349" s="568"/>
      <c r="J349" s="568"/>
      <c r="K349" s="568"/>
      <c r="L349" s="568"/>
      <c r="M349" s="568"/>
      <c r="N349" s="564"/>
      <c r="O349" s="564"/>
      <c r="P349" s="564"/>
      <c r="Q349" s="564"/>
      <c r="R349" s="564"/>
      <c r="S349" s="564"/>
      <c r="T349" s="564"/>
      <c r="U349" s="564"/>
      <c r="V349" s="169" t="s">
        <v>79</v>
      </c>
      <c r="W349" s="174"/>
      <c r="X349" s="174"/>
      <c r="Y349" s="174"/>
      <c r="Z349" s="174"/>
      <c r="AA349" s="174"/>
      <c r="AB349" s="174"/>
    </row>
    <row r="350" spans="1:28" s="73" customFormat="1" ht="76.5" customHeight="1">
      <c r="A350" s="123"/>
      <c r="B350" s="577">
        <v>171</v>
      </c>
      <c r="C350" s="561" t="str">
        <f>担当者!$F$5</f>
        <v>○○高等学校</v>
      </c>
      <c r="D350" s="567"/>
      <c r="E350" s="571"/>
      <c r="F350" s="567"/>
      <c r="G350" s="571"/>
      <c r="H350" s="567"/>
      <c r="I350" s="567"/>
      <c r="J350" s="567"/>
      <c r="K350" s="567"/>
      <c r="L350" s="567"/>
      <c r="M350" s="567"/>
      <c r="N350" s="563"/>
      <c r="O350" s="563"/>
      <c r="P350" s="563"/>
      <c r="Q350" s="563"/>
      <c r="R350" s="563"/>
      <c r="S350" s="563"/>
      <c r="T350" s="563"/>
      <c r="U350" s="563"/>
      <c r="V350" s="163" t="s">
        <v>78</v>
      </c>
      <c r="W350" s="173"/>
      <c r="X350" s="173"/>
      <c r="Y350" s="173"/>
      <c r="Z350" s="173"/>
      <c r="AA350" s="173"/>
      <c r="AB350" s="173"/>
    </row>
    <row r="351" spans="1:28" s="73" customFormat="1" ht="76.5" customHeight="1">
      <c r="A351" s="123"/>
      <c r="B351" s="578"/>
      <c r="C351" s="562"/>
      <c r="D351" s="568"/>
      <c r="E351" s="572"/>
      <c r="F351" s="568"/>
      <c r="G351" s="572"/>
      <c r="H351" s="568"/>
      <c r="I351" s="568"/>
      <c r="J351" s="568"/>
      <c r="K351" s="568"/>
      <c r="L351" s="568"/>
      <c r="M351" s="568"/>
      <c r="N351" s="564"/>
      <c r="O351" s="564"/>
      <c r="P351" s="564"/>
      <c r="Q351" s="564"/>
      <c r="R351" s="564"/>
      <c r="S351" s="564"/>
      <c r="T351" s="564"/>
      <c r="U351" s="564"/>
      <c r="V351" s="169" t="s">
        <v>79</v>
      </c>
      <c r="W351" s="174"/>
      <c r="X351" s="174"/>
      <c r="Y351" s="174"/>
      <c r="Z351" s="174"/>
      <c r="AA351" s="174"/>
      <c r="AB351" s="174"/>
    </row>
    <row r="352" spans="1:28" s="73" customFormat="1" ht="76.5" customHeight="1">
      <c r="A352" s="123"/>
      <c r="B352" s="577">
        <v>172</v>
      </c>
      <c r="C352" s="561" t="str">
        <f>担当者!$F$5</f>
        <v>○○高等学校</v>
      </c>
      <c r="D352" s="567"/>
      <c r="E352" s="571"/>
      <c r="F352" s="567"/>
      <c r="G352" s="571"/>
      <c r="H352" s="567"/>
      <c r="I352" s="567"/>
      <c r="J352" s="567"/>
      <c r="K352" s="567"/>
      <c r="L352" s="567"/>
      <c r="M352" s="567"/>
      <c r="N352" s="563"/>
      <c r="O352" s="563"/>
      <c r="P352" s="563"/>
      <c r="Q352" s="563"/>
      <c r="R352" s="563"/>
      <c r="S352" s="563"/>
      <c r="T352" s="563"/>
      <c r="U352" s="563"/>
      <c r="V352" s="163" t="s">
        <v>78</v>
      </c>
      <c r="W352" s="173"/>
      <c r="X352" s="173"/>
      <c r="Y352" s="173"/>
      <c r="Z352" s="173"/>
      <c r="AA352" s="173"/>
      <c r="AB352" s="173"/>
    </row>
    <row r="353" spans="1:28" s="73" customFormat="1" ht="76.5" customHeight="1">
      <c r="A353" s="123"/>
      <c r="B353" s="578"/>
      <c r="C353" s="562"/>
      <c r="D353" s="568"/>
      <c r="E353" s="572"/>
      <c r="F353" s="568"/>
      <c r="G353" s="572"/>
      <c r="H353" s="568"/>
      <c r="I353" s="568"/>
      <c r="J353" s="568"/>
      <c r="K353" s="568"/>
      <c r="L353" s="568"/>
      <c r="M353" s="568"/>
      <c r="N353" s="564"/>
      <c r="O353" s="564"/>
      <c r="P353" s="564"/>
      <c r="Q353" s="564"/>
      <c r="R353" s="564"/>
      <c r="S353" s="564"/>
      <c r="T353" s="564"/>
      <c r="U353" s="564"/>
      <c r="V353" s="169" t="s">
        <v>79</v>
      </c>
      <c r="W353" s="174"/>
      <c r="X353" s="174"/>
      <c r="Y353" s="174"/>
      <c r="Z353" s="174"/>
      <c r="AA353" s="174"/>
      <c r="AB353" s="174"/>
    </row>
    <row r="354" spans="1:28" s="73" customFormat="1" ht="76.5" customHeight="1">
      <c r="A354" s="123"/>
      <c r="B354" s="577">
        <v>173</v>
      </c>
      <c r="C354" s="561" t="str">
        <f>担当者!$F$5</f>
        <v>○○高等学校</v>
      </c>
      <c r="D354" s="567"/>
      <c r="E354" s="571"/>
      <c r="F354" s="567"/>
      <c r="G354" s="571"/>
      <c r="H354" s="567"/>
      <c r="I354" s="567"/>
      <c r="J354" s="567"/>
      <c r="K354" s="567"/>
      <c r="L354" s="567"/>
      <c r="M354" s="567"/>
      <c r="N354" s="563"/>
      <c r="O354" s="563"/>
      <c r="P354" s="563"/>
      <c r="Q354" s="563"/>
      <c r="R354" s="563"/>
      <c r="S354" s="563"/>
      <c r="T354" s="563"/>
      <c r="U354" s="563"/>
      <c r="V354" s="163" t="s">
        <v>78</v>
      </c>
      <c r="W354" s="173"/>
      <c r="X354" s="173"/>
      <c r="Y354" s="173"/>
      <c r="Z354" s="173"/>
      <c r="AA354" s="173"/>
      <c r="AB354" s="173"/>
    </row>
    <row r="355" spans="1:28" s="73" customFormat="1" ht="76.5" customHeight="1">
      <c r="A355" s="123"/>
      <c r="B355" s="578"/>
      <c r="C355" s="562"/>
      <c r="D355" s="568"/>
      <c r="E355" s="572"/>
      <c r="F355" s="568"/>
      <c r="G355" s="572"/>
      <c r="H355" s="568"/>
      <c r="I355" s="568"/>
      <c r="J355" s="568"/>
      <c r="K355" s="568"/>
      <c r="L355" s="568"/>
      <c r="M355" s="568"/>
      <c r="N355" s="564"/>
      <c r="O355" s="564"/>
      <c r="P355" s="564"/>
      <c r="Q355" s="564"/>
      <c r="R355" s="564"/>
      <c r="S355" s="564"/>
      <c r="T355" s="564"/>
      <c r="U355" s="564"/>
      <c r="V355" s="169" t="s">
        <v>79</v>
      </c>
      <c r="W355" s="174"/>
      <c r="X355" s="174"/>
      <c r="Y355" s="174"/>
      <c r="Z355" s="174"/>
      <c r="AA355" s="174"/>
      <c r="AB355" s="174"/>
    </row>
    <row r="356" spans="1:28" s="73" customFormat="1" ht="76.5" customHeight="1">
      <c r="A356" s="123"/>
      <c r="B356" s="577">
        <v>174</v>
      </c>
      <c r="C356" s="561" t="str">
        <f>担当者!$F$5</f>
        <v>○○高等学校</v>
      </c>
      <c r="D356" s="567"/>
      <c r="E356" s="571"/>
      <c r="F356" s="567"/>
      <c r="G356" s="571"/>
      <c r="H356" s="567"/>
      <c r="I356" s="567"/>
      <c r="J356" s="567"/>
      <c r="K356" s="567"/>
      <c r="L356" s="567"/>
      <c r="M356" s="567"/>
      <c r="N356" s="563"/>
      <c r="O356" s="563"/>
      <c r="P356" s="563"/>
      <c r="Q356" s="563"/>
      <c r="R356" s="563"/>
      <c r="S356" s="563"/>
      <c r="T356" s="563"/>
      <c r="U356" s="563"/>
      <c r="V356" s="163" t="s">
        <v>78</v>
      </c>
      <c r="W356" s="173"/>
      <c r="X356" s="173"/>
      <c r="Y356" s="173"/>
      <c r="Z356" s="173"/>
      <c r="AA356" s="173"/>
      <c r="AB356" s="173"/>
    </row>
    <row r="357" spans="1:28" s="73" customFormat="1" ht="76.5" customHeight="1">
      <c r="A357" s="123"/>
      <c r="B357" s="578"/>
      <c r="C357" s="562"/>
      <c r="D357" s="568"/>
      <c r="E357" s="572"/>
      <c r="F357" s="568"/>
      <c r="G357" s="572"/>
      <c r="H357" s="568"/>
      <c r="I357" s="568"/>
      <c r="J357" s="568"/>
      <c r="K357" s="568"/>
      <c r="L357" s="568"/>
      <c r="M357" s="568"/>
      <c r="N357" s="564"/>
      <c r="O357" s="564"/>
      <c r="P357" s="564"/>
      <c r="Q357" s="564"/>
      <c r="R357" s="564"/>
      <c r="S357" s="564"/>
      <c r="T357" s="564"/>
      <c r="U357" s="564"/>
      <c r="V357" s="169" t="s">
        <v>79</v>
      </c>
      <c r="W357" s="174"/>
      <c r="X357" s="174"/>
      <c r="Y357" s="174"/>
      <c r="Z357" s="174"/>
      <c r="AA357" s="174"/>
      <c r="AB357" s="174"/>
    </row>
    <row r="358" spans="1:28" s="73" customFormat="1" ht="76.5" customHeight="1">
      <c r="A358" s="123"/>
      <c r="B358" s="577">
        <v>175</v>
      </c>
      <c r="C358" s="561" t="str">
        <f>担当者!$F$5</f>
        <v>○○高等学校</v>
      </c>
      <c r="D358" s="567"/>
      <c r="E358" s="571"/>
      <c r="F358" s="567"/>
      <c r="G358" s="571"/>
      <c r="H358" s="567"/>
      <c r="I358" s="567"/>
      <c r="J358" s="567"/>
      <c r="K358" s="567"/>
      <c r="L358" s="567"/>
      <c r="M358" s="567"/>
      <c r="N358" s="563"/>
      <c r="O358" s="563"/>
      <c r="P358" s="563"/>
      <c r="Q358" s="563"/>
      <c r="R358" s="563"/>
      <c r="S358" s="563"/>
      <c r="T358" s="563"/>
      <c r="U358" s="563"/>
      <c r="V358" s="163" t="s">
        <v>78</v>
      </c>
      <c r="W358" s="173"/>
      <c r="X358" s="173"/>
      <c r="Y358" s="173"/>
      <c r="Z358" s="173"/>
      <c r="AA358" s="173"/>
      <c r="AB358" s="173"/>
    </row>
    <row r="359" spans="1:28" s="73" customFormat="1" ht="76.5" customHeight="1">
      <c r="A359" s="123"/>
      <c r="B359" s="578"/>
      <c r="C359" s="562"/>
      <c r="D359" s="568"/>
      <c r="E359" s="572"/>
      <c r="F359" s="568"/>
      <c r="G359" s="572"/>
      <c r="H359" s="568"/>
      <c r="I359" s="568"/>
      <c r="J359" s="568"/>
      <c r="K359" s="568"/>
      <c r="L359" s="568"/>
      <c r="M359" s="568"/>
      <c r="N359" s="564"/>
      <c r="O359" s="564"/>
      <c r="P359" s="564"/>
      <c r="Q359" s="564"/>
      <c r="R359" s="564"/>
      <c r="S359" s="564"/>
      <c r="T359" s="564"/>
      <c r="U359" s="564"/>
      <c r="V359" s="169" t="s">
        <v>79</v>
      </c>
      <c r="W359" s="174"/>
      <c r="X359" s="174"/>
      <c r="Y359" s="174"/>
      <c r="Z359" s="174"/>
      <c r="AA359" s="174"/>
      <c r="AB359" s="174"/>
    </row>
    <row r="360" spans="1:28" s="73" customFormat="1" ht="76.5" customHeight="1">
      <c r="A360" s="123"/>
      <c r="B360" s="577">
        <v>176</v>
      </c>
      <c r="C360" s="561" t="str">
        <f>担当者!$F$5</f>
        <v>○○高等学校</v>
      </c>
      <c r="D360" s="567"/>
      <c r="E360" s="571"/>
      <c r="F360" s="567"/>
      <c r="G360" s="571"/>
      <c r="H360" s="567"/>
      <c r="I360" s="567"/>
      <c r="J360" s="567"/>
      <c r="K360" s="567"/>
      <c r="L360" s="567"/>
      <c r="M360" s="567"/>
      <c r="N360" s="563"/>
      <c r="O360" s="563"/>
      <c r="P360" s="563"/>
      <c r="Q360" s="563"/>
      <c r="R360" s="563"/>
      <c r="S360" s="563"/>
      <c r="T360" s="563"/>
      <c r="U360" s="563"/>
      <c r="V360" s="163" t="s">
        <v>78</v>
      </c>
      <c r="W360" s="173"/>
      <c r="X360" s="173"/>
      <c r="Y360" s="173"/>
      <c r="Z360" s="173"/>
      <c r="AA360" s="173"/>
      <c r="AB360" s="173"/>
    </row>
    <row r="361" spans="1:28" s="73" customFormat="1" ht="76.5" customHeight="1">
      <c r="A361" s="123"/>
      <c r="B361" s="578"/>
      <c r="C361" s="562"/>
      <c r="D361" s="568"/>
      <c r="E361" s="572"/>
      <c r="F361" s="568"/>
      <c r="G361" s="572"/>
      <c r="H361" s="568"/>
      <c r="I361" s="568"/>
      <c r="J361" s="568"/>
      <c r="K361" s="568"/>
      <c r="L361" s="568"/>
      <c r="M361" s="568"/>
      <c r="N361" s="564"/>
      <c r="O361" s="564"/>
      <c r="P361" s="564"/>
      <c r="Q361" s="564"/>
      <c r="R361" s="564"/>
      <c r="S361" s="564"/>
      <c r="T361" s="564"/>
      <c r="U361" s="564"/>
      <c r="V361" s="169" t="s">
        <v>79</v>
      </c>
      <c r="W361" s="174"/>
      <c r="X361" s="174"/>
      <c r="Y361" s="174"/>
      <c r="Z361" s="174"/>
      <c r="AA361" s="174"/>
      <c r="AB361" s="174"/>
    </row>
    <row r="362" spans="1:28" s="73" customFormat="1" ht="76.5" customHeight="1">
      <c r="A362" s="123"/>
      <c r="B362" s="577">
        <v>177</v>
      </c>
      <c r="C362" s="561" t="str">
        <f>担当者!$F$5</f>
        <v>○○高等学校</v>
      </c>
      <c r="D362" s="567"/>
      <c r="E362" s="571"/>
      <c r="F362" s="567"/>
      <c r="G362" s="571"/>
      <c r="H362" s="567"/>
      <c r="I362" s="567"/>
      <c r="J362" s="567"/>
      <c r="K362" s="567"/>
      <c r="L362" s="567"/>
      <c r="M362" s="567"/>
      <c r="N362" s="563"/>
      <c r="O362" s="563"/>
      <c r="P362" s="563"/>
      <c r="Q362" s="563"/>
      <c r="R362" s="563"/>
      <c r="S362" s="563"/>
      <c r="T362" s="563"/>
      <c r="U362" s="563"/>
      <c r="V362" s="163" t="s">
        <v>78</v>
      </c>
      <c r="W362" s="173"/>
      <c r="X362" s="173"/>
      <c r="Y362" s="173"/>
      <c r="Z362" s="173"/>
      <c r="AA362" s="173"/>
      <c r="AB362" s="173"/>
    </row>
    <row r="363" spans="1:28" s="73" customFormat="1" ht="76.5" customHeight="1">
      <c r="A363" s="123"/>
      <c r="B363" s="578"/>
      <c r="C363" s="562"/>
      <c r="D363" s="568"/>
      <c r="E363" s="572"/>
      <c r="F363" s="568"/>
      <c r="G363" s="572"/>
      <c r="H363" s="568"/>
      <c r="I363" s="568"/>
      <c r="J363" s="568"/>
      <c r="K363" s="568"/>
      <c r="L363" s="568"/>
      <c r="M363" s="568"/>
      <c r="N363" s="564"/>
      <c r="O363" s="564"/>
      <c r="P363" s="564"/>
      <c r="Q363" s="564"/>
      <c r="R363" s="564"/>
      <c r="S363" s="564"/>
      <c r="T363" s="564"/>
      <c r="U363" s="564"/>
      <c r="V363" s="169" t="s">
        <v>79</v>
      </c>
      <c r="W363" s="174"/>
      <c r="X363" s="174"/>
      <c r="Y363" s="174"/>
      <c r="Z363" s="174"/>
      <c r="AA363" s="174"/>
      <c r="AB363" s="174"/>
    </row>
    <row r="364" spans="1:28" s="73" customFormat="1" ht="76.5" customHeight="1">
      <c r="A364" s="123"/>
      <c r="B364" s="577">
        <v>178</v>
      </c>
      <c r="C364" s="561" t="str">
        <f>担当者!$F$5</f>
        <v>○○高等学校</v>
      </c>
      <c r="D364" s="567"/>
      <c r="E364" s="571"/>
      <c r="F364" s="567"/>
      <c r="G364" s="571"/>
      <c r="H364" s="567"/>
      <c r="I364" s="567"/>
      <c r="J364" s="567"/>
      <c r="K364" s="567"/>
      <c r="L364" s="567"/>
      <c r="M364" s="567"/>
      <c r="N364" s="563"/>
      <c r="O364" s="563"/>
      <c r="P364" s="563"/>
      <c r="Q364" s="563"/>
      <c r="R364" s="563"/>
      <c r="S364" s="563"/>
      <c r="T364" s="563"/>
      <c r="U364" s="563"/>
      <c r="V364" s="163" t="s">
        <v>78</v>
      </c>
      <c r="W364" s="173"/>
      <c r="X364" s="173"/>
      <c r="Y364" s="173"/>
      <c r="Z364" s="173"/>
      <c r="AA364" s="173"/>
      <c r="AB364" s="173"/>
    </row>
    <row r="365" spans="1:28" s="73" customFormat="1" ht="76.5" customHeight="1">
      <c r="A365" s="123"/>
      <c r="B365" s="578"/>
      <c r="C365" s="562"/>
      <c r="D365" s="568"/>
      <c r="E365" s="572"/>
      <c r="F365" s="568"/>
      <c r="G365" s="572"/>
      <c r="H365" s="568"/>
      <c r="I365" s="568"/>
      <c r="J365" s="568"/>
      <c r="K365" s="568"/>
      <c r="L365" s="568"/>
      <c r="M365" s="568"/>
      <c r="N365" s="564"/>
      <c r="O365" s="564"/>
      <c r="P365" s="564"/>
      <c r="Q365" s="564"/>
      <c r="R365" s="564"/>
      <c r="S365" s="564"/>
      <c r="T365" s="564"/>
      <c r="U365" s="564"/>
      <c r="V365" s="169" t="s">
        <v>79</v>
      </c>
      <c r="W365" s="174"/>
      <c r="X365" s="174"/>
      <c r="Y365" s="174"/>
      <c r="Z365" s="174"/>
      <c r="AA365" s="174"/>
      <c r="AB365" s="174"/>
    </row>
    <row r="366" spans="1:28" s="73" customFormat="1" ht="76.5" customHeight="1">
      <c r="A366" s="123"/>
      <c r="B366" s="577">
        <v>179</v>
      </c>
      <c r="C366" s="561" t="str">
        <f>担当者!$F$5</f>
        <v>○○高等学校</v>
      </c>
      <c r="D366" s="567"/>
      <c r="E366" s="571"/>
      <c r="F366" s="567"/>
      <c r="G366" s="571"/>
      <c r="H366" s="567"/>
      <c r="I366" s="567"/>
      <c r="J366" s="567"/>
      <c r="K366" s="567"/>
      <c r="L366" s="567"/>
      <c r="M366" s="567"/>
      <c r="N366" s="563"/>
      <c r="O366" s="563"/>
      <c r="P366" s="563"/>
      <c r="Q366" s="563"/>
      <c r="R366" s="563"/>
      <c r="S366" s="563"/>
      <c r="T366" s="563"/>
      <c r="U366" s="563"/>
      <c r="V366" s="163" t="s">
        <v>78</v>
      </c>
      <c r="W366" s="173"/>
      <c r="X366" s="173"/>
      <c r="Y366" s="173"/>
      <c r="Z366" s="173"/>
      <c r="AA366" s="173"/>
      <c r="AB366" s="173"/>
    </row>
    <row r="367" spans="1:28" s="73" customFormat="1" ht="76.5" customHeight="1">
      <c r="A367" s="123"/>
      <c r="B367" s="578"/>
      <c r="C367" s="562"/>
      <c r="D367" s="568"/>
      <c r="E367" s="572"/>
      <c r="F367" s="568"/>
      <c r="G367" s="572"/>
      <c r="H367" s="568"/>
      <c r="I367" s="568"/>
      <c r="J367" s="568"/>
      <c r="K367" s="568"/>
      <c r="L367" s="568"/>
      <c r="M367" s="568"/>
      <c r="N367" s="564"/>
      <c r="O367" s="564"/>
      <c r="P367" s="564"/>
      <c r="Q367" s="564"/>
      <c r="R367" s="564"/>
      <c r="S367" s="564"/>
      <c r="T367" s="564"/>
      <c r="U367" s="564"/>
      <c r="V367" s="169" t="s">
        <v>79</v>
      </c>
      <c r="W367" s="174"/>
      <c r="X367" s="174"/>
      <c r="Y367" s="174"/>
      <c r="Z367" s="174"/>
      <c r="AA367" s="174"/>
      <c r="AB367" s="174"/>
    </row>
    <row r="368" spans="1:28" s="73" customFormat="1" ht="76.5" customHeight="1">
      <c r="A368" s="123"/>
      <c r="B368" s="577">
        <v>180</v>
      </c>
      <c r="C368" s="561" t="str">
        <f>担当者!$F$5</f>
        <v>○○高等学校</v>
      </c>
      <c r="D368" s="567"/>
      <c r="E368" s="571"/>
      <c r="F368" s="567"/>
      <c r="G368" s="571"/>
      <c r="H368" s="567"/>
      <c r="I368" s="567"/>
      <c r="J368" s="567"/>
      <c r="K368" s="567"/>
      <c r="L368" s="567"/>
      <c r="M368" s="567"/>
      <c r="N368" s="563"/>
      <c r="O368" s="563"/>
      <c r="P368" s="563"/>
      <c r="Q368" s="563"/>
      <c r="R368" s="563"/>
      <c r="S368" s="563"/>
      <c r="T368" s="563"/>
      <c r="U368" s="563"/>
      <c r="V368" s="163" t="s">
        <v>78</v>
      </c>
      <c r="W368" s="173"/>
      <c r="X368" s="173"/>
      <c r="Y368" s="173"/>
      <c r="Z368" s="173"/>
      <c r="AA368" s="173"/>
      <c r="AB368" s="173"/>
    </row>
    <row r="369" spans="1:28" s="73" customFormat="1" ht="76.5" customHeight="1">
      <c r="A369" s="123"/>
      <c r="B369" s="578"/>
      <c r="C369" s="562"/>
      <c r="D369" s="568"/>
      <c r="E369" s="572"/>
      <c r="F369" s="568"/>
      <c r="G369" s="572"/>
      <c r="H369" s="568"/>
      <c r="I369" s="568"/>
      <c r="J369" s="568"/>
      <c r="K369" s="568"/>
      <c r="L369" s="568"/>
      <c r="M369" s="568"/>
      <c r="N369" s="564"/>
      <c r="O369" s="564"/>
      <c r="P369" s="564"/>
      <c r="Q369" s="564"/>
      <c r="R369" s="564"/>
      <c r="S369" s="564"/>
      <c r="T369" s="564"/>
      <c r="U369" s="564"/>
      <c r="V369" s="169" t="s">
        <v>79</v>
      </c>
      <c r="W369" s="174"/>
      <c r="X369" s="174"/>
      <c r="Y369" s="174"/>
      <c r="Z369" s="174"/>
      <c r="AA369" s="174"/>
      <c r="AB369" s="174"/>
    </row>
    <row r="370" spans="1:28" s="73" customFormat="1" ht="76.5" customHeight="1">
      <c r="A370" s="123"/>
      <c r="B370" s="577">
        <v>181</v>
      </c>
      <c r="C370" s="561" t="str">
        <f>担当者!$F$5</f>
        <v>○○高等学校</v>
      </c>
      <c r="D370" s="567"/>
      <c r="E370" s="571"/>
      <c r="F370" s="567"/>
      <c r="G370" s="571"/>
      <c r="H370" s="567"/>
      <c r="I370" s="567"/>
      <c r="J370" s="567"/>
      <c r="K370" s="567"/>
      <c r="L370" s="567"/>
      <c r="M370" s="567"/>
      <c r="N370" s="563"/>
      <c r="O370" s="563"/>
      <c r="P370" s="563"/>
      <c r="Q370" s="563"/>
      <c r="R370" s="563"/>
      <c r="S370" s="563"/>
      <c r="T370" s="563"/>
      <c r="U370" s="563"/>
      <c r="V370" s="163" t="s">
        <v>78</v>
      </c>
      <c r="W370" s="173"/>
      <c r="X370" s="173"/>
      <c r="Y370" s="173"/>
      <c r="Z370" s="173"/>
      <c r="AA370" s="173"/>
      <c r="AB370" s="173"/>
    </row>
    <row r="371" spans="1:28" s="73" customFormat="1" ht="76.5" customHeight="1">
      <c r="A371" s="123"/>
      <c r="B371" s="578"/>
      <c r="C371" s="562"/>
      <c r="D371" s="568"/>
      <c r="E371" s="572"/>
      <c r="F371" s="568"/>
      <c r="G371" s="572"/>
      <c r="H371" s="568"/>
      <c r="I371" s="568"/>
      <c r="J371" s="568"/>
      <c r="K371" s="568"/>
      <c r="L371" s="568"/>
      <c r="M371" s="568"/>
      <c r="N371" s="564"/>
      <c r="O371" s="564"/>
      <c r="P371" s="564"/>
      <c r="Q371" s="564"/>
      <c r="R371" s="564"/>
      <c r="S371" s="564"/>
      <c r="T371" s="564"/>
      <c r="U371" s="564"/>
      <c r="V371" s="169" t="s">
        <v>79</v>
      </c>
      <c r="W371" s="174"/>
      <c r="X371" s="174"/>
      <c r="Y371" s="174"/>
      <c r="Z371" s="174"/>
      <c r="AA371" s="174"/>
      <c r="AB371" s="174"/>
    </row>
    <row r="372" spans="1:28" s="73" customFormat="1" ht="76.5" customHeight="1">
      <c r="A372" s="123"/>
      <c r="B372" s="577">
        <v>182</v>
      </c>
      <c r="C372" s="561" t="str">
        <f>担当者!$F$5</f>
        <v>○○高等学校</v>
      </c>
      <c r="D372" s="567"/>
      <c r="E372" s="571"/>
      <c r="F372" s="567"/>
      <c r="G372" s="571"/>
      <c r="H372" s="567"/>
      <c r="I372" s="567"/>
      <c r="J372" s="567"/>
      <c r="K372" s="567"/>
      <c r="L372" s="567"/>
      <c r="M372" s="567"/>
      <c r="N372" s="563"/>
      <c r="O372" s="563"/>
      <c r="P372" s="563"/>
      <c r="Q372" s="563"/>
      <c r="R372" s="563"/>
      <c r="S372" s="563"/>
      <c r="T372" s="563"/>
      <c r="U372" s="563"/>
      <c r="V372" s="163" t="s">
        <v>78</v>
      </c>
      <c r="W372" s="173"/>
      <c r="X372" s="173"/>
      <c r="Y372" s="173"/>
      <c r="Z372" s="173"/>
      <c r="AA372" s="173"/>
      <c r="AB372" s="173"/>
    </row>
    <row r="373" spans="1:28" s="73" customFormat="1" ht="76.5" customHeight="1">
      <c r="A373" s="123"/>
      <c r="B373" s="578"/>
      <c r="C373" s="562"/>
      <c r="D373" s="568"/>
      <c r="E373" s="572"/>
      <c r="F373" s="568"/>
      <c r="G373" s="572"/>
      <c r="H373" s="568"/>
      <c r="I373" s="568"/>
      <c r="J373" s="568"/>
      <c r="K373" s="568"/>
      <c r="L373" s="568"/>
      <c r="M373" s="568"/>
      <c r="N373" s="564"/>
      <c r="O373" s="564"/>
      <c r="P373" s="564"/>
      <c r="Q373" s="564"/>
      <c r="R373" s="564"/>
      <c r="S373" s="564"/>
      <c r="T373" s="564"/>
      <c r="U373" s="564"/>
      <c r="V373" s="169" t="s">
        <v>79</v>
      </c>
      <c r="W373" s="174"/>
      <c r="X373" s="174"/>
      <c r="Y373" s="174"/>
      <c r="Z373" s="174"/>
      <c r="AA373" s="174"/>
      <c r="AB373" s="174"/>
    </row>
    <row r="374" spans="1:28" s="73" customFormat="1" ht="76.5" customHeight="1">
      <c r="A374" s="123"/>
      <c r="B374" s="577">
        <v>183</v>
      </c>
      <c r="C374" s="561" t="str">
        <f>担当者!$F$5</f>
        <v>○○高等学校</v>
      </c>
      <c r="D374" s="567"/>
      <c r="E374" s="571"/>
      <c r="F374" s="567"/>
      <c r="G374" s="571"/>
      <c r="H374" s="567"/>
      <c r="I374" s="567"/>
      <c r="J374" s="567"/>
      <c r="K374" s="567"/>
      <c r="L374" s="567"/>
      <c r="M374" s="567"/>
      <c r="N374" s="563"/>
      <c r="O374" s="563"/>
      <c r="P374" s="563"/>
      <c r="Q374" s="563"/>
      <c r="R374" s="563"/>
      <c r="S374" s="563"/>
      <c r="T374" s="563"/>
      <c r="U374" s="563"/>
      <c r="V374" s="163" t="s">
        <v>78</v>
      </c>
      <c r="W374" s="173"/>
      <c r="X374" s="173"/>
      <c r="Y374" s="173"/>
      <c r="Z374" s="173"/>
      <c r="AA374" s="173"/>
      <c r="AB374" s="173"/>
    </row>
    <row r="375" spans="1:28" s="73" customFormat="1" ht="76.5" customHeight="1">
      <c r="A375" s="123"/>
      <c r="B375" s="578"/>
      <c r="C375" s="562"/>
      <c r="D375" s="568"/>
      <c r="E375" s="572"/>
      <c r="F375" s="568"/>
      <c r="G375" s="572"/>
      <c r="H375" s="568"/>
      <c r="I375" s="568"/>
      <c r="J375" s="568"/>
      <c r="K375" s="568"/>
      <c r="L375" s="568"/>
      <c r="M375" s="568"/>
      <c r="N375" s="564"/>
      <c r="O375" s="564"/>
      <c r="P375" s="564"/>
      <c r="Q375" s="564"/>
      <c r="R375" s="564"/>
      <c r="S375" s="564"/>
      <c r="T375" s="564"/>
      <c r="U375" s="564"/>
      <c r="V375" s="169" t="s">
        <v>79</v>
      </c>
      <c r="W375" s="174"/>
      <c r="X375" s="174"/>
      <c r="Y375" s="174"/>
      <c r="Z375" s="174"/>
      <c r="AA375" s="174"/>
      <c r="AB375" s="174"/>
    </row>
    <row r="376" spans="1:28" s="73" customFormat="1" ht="76.5" customHeight="1">
      <c r="A376" s="123"/>
      <c r="B376" s="577">
        <v>184</v>
      </c>
      <c r="C376" s="561" t="str">
        <f>担当者!$F$5</f>
        <v>○○高等学校</v>
      </c>
      <c r="D376" s="567"/>
      <c r="E376" s="571"/>
      <c r="F376" s="567"/>
      <c r="G376" s="571"/>
      <c r="H376" s="567"/>
      <c r="I376" s="567"/>
      <c r="J376" s="567"/>
      <c r="K376" s="567"/>
      <c r="L376" s="567"/>
      <c r="M376" s="567"/>
      <c r="N376" s="563"/>
      <c r="O376" s="563"/>
      <c r="P376" s="563"/>
      <c r="Q376" s="563"/>
      <c r="R376" s="563"/>
      <c r="S376" s="563"/>
      <c r="T376" s="563"/>
      <c r="U376" s="563"/>
      <c r="V376" s="163" t="s">
        <v>78</v>
      </c>
      <c r="W376" s="173"/>
      <c r="X376" s="173"/>
      <c r="Y376" s="173"/>
      <c r="Z376" s="173"/>
      <c r="AA376" s="173"/>
      <c r="AB376" s="173"/>
    </row>
    <row r="377" spans="1:28" s="73" customFormat="1" ht="76.5" customHeight="1">
      <c r="A377" s="123"/>
      <c r="B377" s="578"/>
      <c r="C377" s="562"/>
      <c r="D377" s="568"/>
      <c r="E377" s="572"/>
      <c r="F377" s="568"/>
      <c r="G377" s="572"/>
      <c r="H377" s="568"/>
      <c r="I377" s="568"/>
      <c r="J377" s="568"/>
      <c r="K377" s="568"/>
      <c r="L377" s="568"/>
      <c r="M377" s="568"/>
      <c r="N377" s="564"/>
      <c r="O377" s="564"/>
      <c r="P377" s="564"/>
      <c r="Q377" s="564"/>
      <c r="R377" s="564"/>
      <c r="S377" s="564"/>
      <c r="T377" s="564"/>
      <c r="U377" s="564"/>
      <c r="V377" s="169" t="s">
        <v>79</v>
      </c>
      <c r="W377" s="174"/>
      <c r="X377" s="174"/>
      <c r="Y377" s="174"/>
      <c r="Z377" s="174"/>
      <c r="AA377" s="174"/>
      <c r="AB377" s="174"/>
    </row>
    <row r="378" spans="1:28" s="73" customFormat="1" ht="76.5" customHeight="1">
      <c r="A378" s="123"/>
      <c r="B378" s="577">
        <v>185</v>
      </c>
      <c r="C378" s="561" t="str">
        <f>担当者!$F$5</f>
        <v>○○高等学校</v>
      </c>
      <c r="D378" s="567"/>
      <c r="E378" s="571"/>
      <c r="F378" s="567"/>
      <c r="G378" s="571"/>
      <c r="H378" s="567"/>
      <c r="I378" s="567"/>
      <c r="J378" s="567"/>
      <c r="K378" s="567"/>
      <c r="L378" s="567"/>
      <c r="M378" s="567"/>
      <c r="N378" s="563"/>
      <c r="O378" s="563"/>
      <c r="P378" s="563"/>
      <c r="Q378" s="563"/>
      <c r="R378" s="563"/>
      <c r="S378" s="563"/>
      <c r="T378" s="563"/>
      <c r="U378" s="563"/>
      <c r="V378" s="163" t="s">
        <v>78</v>
      </c>
      <c r="W378" s="173"/>
      <c r="X378" s="173"/>
      <c r="Y378" s="173"/>
      <c r="Z378" s="173"/>
      <c r="AA378" s="173"/>
      <c r="AB378" s="173"/>
    </row>
    <row r="379" spans="1:28" s="73" customFormat="1" ht="76.5" customHeight="1">
      <c r="A379" s="123"/>
      <c r="B379" s="578"/>
      <c r="C379" s="562"/>
      <c r="D379" s="568"/>
      <c r="E379" s="572"/>
      <c r="F379" s="568"/>
      <c r="G379" s="572"/>
      <c r="H379" s="568"/>
      <c r="I379" s="568"/>
      <c r="J379" s="568"/>
      <c r="K379" s="568"/>
      <c r="L379" s="568"/>
      <c r="M379" s="568"/>
      <c r="N379" s="564"/>
      <c r="O379" s="564"/>
      <c r="P379" s="564"/>
      <c r="Q379" s="564"/>
      <c r="R379" s="564"/>
      <c r="S379" s="564"/>
      <c r="T379" s="564"/>
      <c r="U379" s="564"/>
      <c r="V379" s="169" t="s">
        <v>79</v>
      </c>
      <c r="W379" s="174"/>
      <c r="X379" s="174"/>
      <c r="Y379" s="174"/>
      <c r="Z379" s="174"/>
      <c r="AA379" s="174"/>
      <c r="AB379" s="174"/>
    </row>
    <row r="380" spans="1:28" s="73" customFormat="1" ht="76.5" customHeight="1">
      <c r="A380" s="123"/>
      <c r="B380" s="577">
        <v>186</v>
      </c>
      <c r="C380" s="561" t="str">
        <f>担当者!$F$5</f>
        <v>○○高等学校</v>
      </c>
      <c r="D380" s="567"/>
      <c r="E380" s="571"/>
      <c r="F380" s="567"/>
      <c r="G380" s="571"/>
      <c r="H380" s="567"/>
      <c r="I380" s="567"/>
      <c r="J380" s="567"/>
      <c r="K380" s="567"/>
      <c r="L380" s="567"/>
      <c r="M380" s="567"/>
      <c r="N380" s="563"/>
      <c r="O380" s="563"/>
      <c r="P380" s="563"/>
      <c r="Q380" s="563"/>
      <c r="R380" s="563"/>
      <c r="S380" s="563"/>
      <c r="T380" s="563"/>
      <c r="U380" s="563"/>
      <c r="V380" s="163" t="s">
        <v>78</v>
      </c>
      <c r="W380" s="173"/>
      <c r="X380" s="173"/>
      <c r="Y380" s="173"/>
      <c r="Z380" s="173"/>
      <c r="AA380" s="173"/>
      <c r="AB380" s="173"/>
    </row>
    <row r="381" spans="1:28" s="73" customFormat="1" ht="76.5" customHeight="1">
      <c r="A381" s="123"/>
      <c r="B381" s="578"/>
      <c r="C381" s="562"/>
      <c r="D381" s="568"/>
      <c r="E381" s="572"/>
      <c r="F381" s="568"/>
      <c r="G381" s="572"/>
      <c r="H381" s="568"/>
      <c r="I381" s="568"/>
      <c r="J381" s="568"/>
      <c r="K381" s="568"/>
      <c r="L381" s="568"/>
      <c r="M381" s="568"/>
      <c r="N381" s="564"/>
      <c r="O381" s="564"/>
      <c r="P381" s="564"/>
      <c r="Q381" s="564"/>
      <c r="R381" s="564"/>
      <c r="S381" s="564"/>
      <c r="T381" s="564"/>
      <c r="U381" s="564"/>
      <c r="V381" s="169" t="s">
        <v>79</v>
      </c>
      <c r="W381" s="174"/>
      <c r="X381" s="174"/>
      <c r="Y381" s="174"/>
      <c r="Z381" s="174"/>
      <c r="AA381" s="174"/>
      <c r="AB381" s="174"/>
    </row>
    <row r="382" spans="1:28" s="73" customFormat="1" ht="76.5" customHeight="1">
      <c r="A382" s="123"/>
      <c r="B382" s="577">
        <v>187</v>
      </c>
      <c r="C382" s="561" t="str">
        <f>担当者!$F$5</f>
        <v>○○高等学校</v>
      </c>
      <c r="D382" s="567"/>
      <c r="E382" s="571"/>
      <c r="F382" s="567"/>
      <c r="G382" s="571"/>
      <c r="H382" s="567"/>
      <c r="I382" s="567"/>
      <c r="J382" s="567"/>
      <c r="K382" s="567"/>
      <c r="L382" s="567"/>
      <c r="M382" s="567"/>
      <c r="N382" s="563"/>
      <c r="O382" s="563"/>
      <c r="P382" s="563"/>
      <c r="Q382" s="563"/>
      <c r="R382" s="563"/>
      <c r="S382" s="563"/>
      <c r="T382" s="563"/>
      <c r="U382" s="563"/>
      <c r="V382" s="163" t="s">
        <v>78</v>
      </c>
      <c r="W382" s="173"/>
      <c r="X382" s="173"/>
      <c r="Y382" s="173"/>
      <c r="Z382" s="173"/>
      <c r="AA382" s="173"/>
      <c r="AB382" s="173"/>
    </row>
    <row r="383" spans="1:28" s="73" customFormat="1" ht="76.5" customHeight="1">
      <c r="A383" s="123"/>
      <c r="B383" s="578"/>
      <c r="C383" s="562"/>
      <c r="D383" s="568"/>
      <c r="E383" s="572"/>
      <c r="F383" s="568"/>
      <c r="G383" s="572"/>
      <c r="H383" s="568"/>
      <c r="I383" s="568"/>
      <c r="J383" s="568"/>
      <c r="K383" s="568"/>
      <c r="L383" s="568"/>
      <c r="M383" s="568"/>
      <c r="N383" s="564"/>
      <c r="O383" s="564"/>
      <c r="P383" s="564"/>
      <c r="Q383" s="564"/>
      <c r="R383" s="564"/>
      <c r="S383" s="564"/>
      <c r="T383" s="564"/>
      <c r="U383" s="564"/>
      <c r="V383" s="169" t="s">
        <v>79</v>
      </c>
      <c r="W383" s="174"/>
      <c r="X383" s="174"/>
      <c r="Y383" s="174"/>
      <c r="Z383" s="174"/>
      <c r="AA383" s="174"/>
      <c r="AB383" s="174"/>
    </row>
    <row r="384" spans="1:28" s="73" customFormat="1" ht="76.5" customHeight="1">
      <c r="A384" s="123"/>
      <c r="B384" s="577">
        <v>188</v>
      </c>
      <c r="C384" s="561" t="str">
        <f>担当者!$F$5</f>
        <v>○○高等学校</v>
      </c>
      <c r="D384" s="567"/>
      <c r="E384" s="571"/>
      <c r="F384" s="567"/>
      <c r="G384" s="571"/>
      <c r="H384" s="567"/>
      <c r="I384" s="567"/>
      <c r="J384" s="567"/>
      <c r="K384" s="567"/>
      <c r="L384" s="567"/>
      <c r="M384" s="567"/>
      <c r="N384" s="563"/>
      <c r="O384" s="563"/>
      <c r="P384" s="563"/>
      <c r="Q384" s="563"/>
      <c r="R384" s="563"/>
      <c r="S384" s="563"/>
      <c r="T384" s="563"/>
      <c r="U384" s="563"/>
      <c r="V384" s="163" t="s">
        <v>78</v>
      </c>
      <c r="W384" s="173"/>
      <c r="X384" s="173"/>
      <c r="Y384" s="173"/>
      <c r="Z384" s="173"/>
      <c r="AA384" s="173"/>
      <c r="AB384" s="173"/>
    </row>
    <row r="385" spans="1:28" s="73" customFormat="1" ht="76.5" customHeight="1">
      <c r="A385" s="123"/>
      <c r="B385" s="578"/>
      <c r="C385" s="562"/>
      <c r="D385" s="568"/>
      <c r="E385" s="572"/>
      <c r="F385" s="568"/>
      <c r="G385" s="572"/>
      <c r="H385" s="568"/>
      <c r="I385" s="568"/>
      <c r="J385" s="568"/>
      <c r="K385" s="568"/>
      <c r="L385" s="568"/>
      <c r="M385" s="568"/>
      <c r="N385" s="564"/>
      <c r="O385" s="564"/>
      <c r="P385" s="564"/>
      <c r="Q385" s="564"/>
      <c r="R385" s="564"/>
      <c r="S385" s="564"/>
      <c r="T385" s="564"/>
      <c r="U385" s="564"/>
      <c r="V385" s="169" t="s">
        <v>79</v>
      </c>
      <c r="W385" s="174"/>
      <c r="X385" s="174"/>
      <c r="Y385" s="174"/>
      <c r="Z385" s="174"/>
      <c r="AA385" s="174"/>
      <c r="AB385" s="174"/>
    </row>
    <row r="386" spans="1:28" s="73" customFormat="1" ht="76.5" customHeight="1">
      <c r="A386" s="123"/>
      <c r="B386" s="577">
        <v>189</v>
      </c>
      <c r="C386" s="561" t="str">
        <f>担当者!$F$5</f>
        <v>○○高等学校</v>
      </c>
      <c r="D386" s="567"/>
      <c r="E386" s="571"/>
      <c r="F386" s="567"/>
      <c r="G386" s="571"/>
      <c r="H386" s="567"/>
      <c r="I386" s="567"/>
      <c r="J386" s="567"/>
      <c r="K386" s="567"/>
      <c r="L386" s="567"/>
      <c r="M386" s="567"/>
      <c r="N386" s="563"/>
      <c r="O386" s="563"/>
      <c r="P386" s="563"/>
      <c r="Q386" s="563"/>
      <c r="R386" s="563"/>
      <c r="S386" s="563"/>
      <c r="T386" s="563"/>
      <c r="U386" s="563"/>
      <c r="V386" s="163" t="s">
        <v>78</v>
      </c>
      <c r="W386" s="173"/>
      <c r="X386" s="173"/>
      <c r="Y386" s="173"/>
      <c r="Z386" s="173"/>
      <c r="AA386" s="173"/>
      <c r="AB386" s="173"/>
    </row>
    <row r="387" spans="1:28" s="73" customFormat="1" ht="76.5" customHeight="1">
      <c r="A387" s="123"/>
      <c r="B387" s="578"/>
      <c r="C387" s="562"/>
      <c r="D387" s="568"/>
      <c r="E387" s="572"/>
      <c r="F387" s="568"/>
      <c r="G387" s="572"/>
      <c r="H387" s="568"/>
      <c r="I387" s="568"/>
      <c r="J387" s="568"/>
      <c r="K387" s="568"/>
      <c r="L387" s="568"/>
      <c r="M387" s="568"/>
      <c r="N387" s="564"/>
      <c r="O387" s="564"/>
      <c r="P387" s="564"/>
      <c r="Q387" s="564"/>
      <c r="R387" s="564"/>
      <c r="S387" s="564"/>
      <c r="T387" s="564"/>
      <c r="U387" s="564"/>
      <c r="V387" s="169" t="s">
        <v>79</v>
      </c>
      <c r="W387" s="174"/>
      <c r="X387" s="174"/>
      <c r="Y387" s="174"/>
      <c r="Z387" s="174"/>
      <c r="AA387" s="174"/>
      <c r="AB387" s="174"/>
    </row>
    <row r="388" spans="1:28" s="73" customFormat="1" ht="76.5" customHeight="1">
      <c r="A388" s="123"/>
      <c r="B388" s="577">
        <v>190</v>
      </c>
      <c r="C388" s="561" t="str">
        <f>担当者!$F$5</f>
        <v>○○高等学校</v>
      </c>
      <c r="D388" s="567"/>
      <c r="E388" s="571"/>
      <c r="F388" s="567"/>
      <c r="G388" s="571"/>
      <c r="H388" s="567"/>
      <c r="I388" s="567"/>
      <c r="J388" s="567"/>
      <c r="K388" s="567"/>
      <c r="L388" s="567"/>
      <c r="M388" s="567"/>
      <c r="N388" s="563"/>
      <c r="O388" s="563"/>
      <c r="P388" s="563"/>
      <c r="Q388" s="563"/>
      <c r="R388" s="563"/>
      <c r="S388" s="563"/>
      <c r="T388" s="563"/>
      <c r="U388" s="563"/>
      <c r="V388" s="163" t="s">
        <v>78</v>
      </c>
      <c r="W388" s="173"/>
      <c r="X388" s="173"/>
      <c r="Y388" s="173"/>
      <c r="Z388" s="173"/>
      <c r="AA388" s="173"/>
      <c r="AB388" s="173"/>
    </row>
    <row r="389" spans="1:28" s="73" customFormat="1" ht="76.5" customHeight="1">
      <c r="A389" s="123"/>
      <c r="B389" s="578"/>
      <c r="C389" s="562"/>
      <c r="D389" s="568"/>
      <c r="E389" s="572"/>
      <c r="F389" s="568"/>
      <c r="G389" s="572"/>
      <c r="H389" s="568"/>
      <c r="I389" s="568"/>
      <c r="J389" s="568"/>
      <c r="K389" s="568"/>
      <c r="L389" s="568"/>
      <c r="M389" s="568"/>
      <c r="N389" s="564"/>
      <c r="O389" s="564"/>
      <c r="P389" s="564"/>
      <c r="Q389" s="564"/>
      <c r="R389" s="564"/>
      <c r="S389" s="564"/>
      <c r="T389" s="564"/>
      <c r="U389" s="564"/>
      <c r="V389" s="169" t="s">
        <v>79</v>
      </c>
      <c r="W389" s="174"/>
      <c r="X389" s="174"/>
      <c r="Y389" s="174"/>
      <c r="Z389" s="174"/>
      <c r="AA389" s="174"/>
      <c r="AB389" s="174"/>
    </row>
    <row r="390" spans="1:28" s="73" customFormat="1" ht="76.5" customHeight="1">
      <c r="A390" s="123"/>
      <c r="B390" s="577">
        <v>191</v>
      </c>
      <c r="C390" s="561" t="str">
        <f>担当者!$F$5</f>
        <v>○○高等学校</v>
      </c>
      <c r="D390" s="567"/>
      <c r="E390" s="571"/>
      <c r="F390" s="567"/>
      <c r="G390" s="571"/>
      <c r="H390" s="567"/>
      <c r="I390" s="567"/>
      <c r="J390" s="567"/>
      <c r="K390" s="567"/>
      <c r="L390" s="567"/>
      <c r="M390" s="567"/>
      <c r="N390" s="563"/>
      <c r="O390" s="563"/>
      <c r="P390" s="563"/>
      <c r="Q390" s="563"/>
      <c r="R390" s="563"/>
      <c r="S390" s="563"/>
      <c r="T390" s="563"/>
      <c r="U390" s="563"/>
      <c r="V390" s="163" t="s">
        <v>78</v>
      </c>
      <c r="W390" s="173"/>
      <c r="X390" s="173"/>
      <c r="Y390" s="173"/>
      <c r="Z390" s="173"/>
      <c r="AA390" s="173"/>
      <c r="AB390" s="173"/>
    </row>
    <row r="391" spans="1:28" s="73" customFormat="1" ht="76.5" customHeight="1">
      <c r="A391" s="123"/>
      <c r="B391" s="578"/>
      <c r="C391" s="562"/>
      <c r="D391" s="568"/>
      <c r="E391" s="572"/>
      <c r="F391" s="568"/>
      <c r="G391" s="572"/>
      <c r="H391" s="568"/>
      <c r="I391" s="568"/>
      <c r="J391" s="568"/>
      <c r="K391" s="568"/>
      <c r="L391" s="568"/>
      <c r="M391" s="568"/>
      <c r="N391" s="564"/>
      <c r="O391" s="564"/>
      <c r="P391" s="564"/>
      <c r="Q391" s="564"/>
      <c r="R391" s="564"/>
      <c r="S391" s="564"/>
      <c r="T391" s="564"/>
      <c r="U391" s="564"/>
      <c r="V391" s="169" t="s">
        <v>79</v>
      </c>
      <c r="W391" s="174"/>
      <c r="X391" s="174"/>
      <c r="Y391" s="174"/>
      <c r="Z391" s="174"/>
      <c r="AA391" s="174"/>
      <c r="AB391" s="174"/>
    </row>
    <row r="392" spans="1:28" s="73" customFormat="1" ht="76.5" customHeight="1">
      <c r="A392" s="123"/>
      <c r="B392" s="577">
        <v>192</v>
      </c>
      <c r="C392" s="561" t="str">
        <f>担当者!$F$5</f>
        <v>○○高等学校</v>
      </c>
      <c r="D392" s="567"/>
      <c r="E392" s="571"/>
      <c r="F392" s="567"/>
      <c r="G392" s="571"/>
      <c r="H392" s="567"/>
      <c r="I392" s="567"/>
      <c r="J392" s="567"/>
      <c r="K392" s="567"/>
      <c r="L392" s="567"/>
      <c r="M392" s="567"/>
      <c r="N392" s="563"/>
      <c r="O392" s="563"/>
      <c r="P392" s="563"/>
      <c r="Q392" s="563"/>
      <c r="R392" s="563"/>
      <c r="S392" s="563"/>
      <c r="T392" s="563"/>
      <c r="U392" s="563"/>
      <c r="V392" s="163" t="s">
        <v>78</v>
      </c>
      <c r="W392" s="173"/>
      <c r="X392" s="173"/>
      <c r="Y392" s="173"/>
      <c r="Z392" s="173"/>
      <c r="AA392" s="173"/>
      <c r="AB392" s="173"/>
    </row>
    <row r="393" spans="1:28" s="73" customFormat="1" ht="76.5" customHeight="1">
      <c r="A393" s="123"/>
      <c r="B393" s="578"/>
      <c r="C393" s="562"/>
      <c r="D393" s="568"/>
      <c r="E393" s="572"/>
      <c r="F393" s="568"/>
      <c r="G393" s="572"/>
      <c r="H393" s="568"/>
      <c r="I393" s="568"/>
      <c r="J393" s="568"/>
      <c r="K393" s="568"/>
      <c r="L393" s="568"/>
      <c r="M393" s="568"/>
      <c r="N393" s="564"/>
      <c r="O393" s="564"/>
      <c r="P393" s="564"/>
      <c r="Q393" s="564"/>
      <c r="R393" s="564"/>
      <c r="S393" s="564"/>
      <c r="T393" s="564"/>
      <c r="U393" s="564"/>
      <c r="V393" s="169" t="s">
        <v>79</v>
      </c>
      <c r="W393" s="174"/>
      <c r="X393" s="174"/>
      <c r="Y393" s="174"/>
      <c r="Z393" s="174"/>
      <c r="AA393" s="174"/>
      <c r="AB393" s="174"/>
    </row>
    <row r="394" spans="1:28" s="73" customFormat="1" ht="76.5" customHeight="1">
      <c r="A394" s="123"/>
      <c r="B394" s="577">
        <v>193</v>
      </c>
      <c r="C394" s="561" t="str">
        <f>担当者!$F$5</f>
        <v>○○高等学校</v>
      </c>
      <c r="D394" s="567"/>
      <c r="E394" s="571"/>
      <c r="F394" s="567"/>
      <c r="G394" s="571"/>
      <c r="H394" s="567"/>
      <c r="I394" s="567"/>
      <c r="J394" s="567"/>
      <c r="K394" s="567"/>
      <c r="L394" s="567"/>
      <c r="M394" s="567"/>
      <c r="N394" s="563"/>
      <c r="O394" s="563"/>
      <c r="P394" s="563"/>
      <c r="Q394" s="563"/>
      <c r="R394" s="563"/>
      <c r="S394" s="563"/>
      <c r="T394" s="563"/>
      <c r="U394" s="563"/>
      <c r="V394" s="163" t="s">
        <v>78</v>
      </c>
      <c r="W394" s="173"/>
      <c r="X394" s="173"/>
      <c r="Y394" s="173"/>
      <c r="Z394" s="173"/>
      <c r="AA394" s="173"/>
      <c r="AB394" s="173"/>
    </row>
    <row r="395" spans="1:28" s="73" customFormat="1" ht="76.5" customHeight="1">
      <c r="A395" s="123"/>
      <c r="B395" s="578"/>
      <c r="C395" s="562"/>
      <c r="D395" s="568"/>
      <c r="E395" s="572"/>
      <c r="F395" s="568"/>
      <c r="G395" s="572"/>
      <c r="H395" s="568"/>
      <c r="I395" s="568"/>
      <c r="J395" s="568"/>
      <c r="K395" s="568"/>
      <c r="L395" s="568"/>
      <c r="M395" s="568"/>
      <c r="N395" s="564"/>
      <c r="O395" s="564"/>
      <c r="P395" s="564"/>
      <c r="Q395" s="564"/>
      <c r="R395" s="564"/>
      <c r="S395" s="564"/>
      <c r="T395" s="564"/>
      <c r="U395" s="564"/>
      <c r="V395" s="169" t="s">
        <v>79</v>
      </c>
      <c r="W395" s="174"/>
      <c r="X395" s="174"/>
      <c r="Y395" s="174"/>
      <c r="Z395" s="174"/>
      <c r="AA395" s="174"/>
      <c r="AB395" s="174"/>
    </row>
    <row r="396" spans="1:28" s="73" customFormat="1" ht="76.5" customHeight="1">
      <c r="A396" s="123"/>
      <c r="B396" s="577">
        <v>194</v>
      </c>
      <c r="C396" s="561" t="str">
        <f>担当者!$F$5</f>
        <v>○○高等学校</v>
      </c>
      <c r="D396" s="567"/>
      <c r="E396" s="571"/>
      <c r="F396" s="567"/>
      <c r="G396" s="571"/>
      <c r="H396" s="567"/>
      <c r="I396" s="567"/>
      <c r="J396" s="567"/>
      <c r="K396" s="567"/>
      <c r="L396" s="567"/>
      <c r="M396" s="567"/>
      <c r="N396" s="563"/>
      <c r="O396" s="563"/>
      <c r="P396" s="563"/>
      <c r="Q396" s="563"/>
      <c r="R396" s="563"/>
      <c r="S396" s="563"/>
      <c r="T396" s="563"/>
      <c r="U396" s="563"/>
      <c r="V396" s="163" t="s">
        <v>78</v>
      </c>
      <c r="W396" s="173"/>
      <c r="X396" s="173"/>
      <c r="Y396" s="173"/>
      <c r="Z396" s="173"/>
      <c r="AA396" s="173"/>
      <c r="AB396" s="173"/>
    </row>
    <row r="397" spans="1:28" s="73" customFormat="1" ht="76.5" customHeight="1">
      <c r="A397" s="123"/>
      <c r="B397" s="578"/>
      <c r="C397" s="562"/>
      <c r="D397" s="568"/>
      <c r="E397" s="572"/>
      <c r="F397" s="568"/>
      <c r="G397" s="572"/>
      <c r="H397" s="568"/>
      <c r="I397" s="568"/>
      <c r="J397" s="568"/>
      <c r="K397" s="568"/>
      <c r="L397" s="568"/>
      <c r="M397" s="568"/>
      <c r="N397" s="564"/>
      <c r="O397" s="564"/>
      <c r="P397" s="564"/>
      <c r="Q397" s="564"/>
      <c r="R397" s="564"/>
      <c r="S397" s="564"/>
      <c r="T397" s="564"/>
      <c r="U397" s="564"/>
      <c r="V397" s="169" t="s">
        <v>79</v>
      </c>
      <c r="W397" s="174"/>
      <c r="X397" s="174"/>
      <c r="Y397" s="174"/>
      <c r="Z397" s="174"/>
      <c r="AA397" s="174"/>
      <c r="AB397" s="174"/>
    </row>
    <row r="398" spans="1:28" s="73" customFormat="1" ht="76.5" customHeight="1">
      <c r="A398" s="123"/>
      <c r="B398" s="577">
        <v>195</v>
      </c>
      <c r="C398" s="561" t="str">
        <f>担当者!$F$5</f>
        <v>○○高等学校</v>
      </c>
      <c r="D398" s="567"/>
      <c r="E398" s="571"/>
      <c r="F398" s="567"/>
      <c r="G398" s="571"/>
      <c r="H398" s="567"/>
      <c r="I398" s="567"/>
      <c r="J398" s="567"/>
      <c r="K398" s="567"/>
      <c r="L398" s="567"/>
      <c r="M398" s="567"/>
      <c r="N398" s="563"/>
      <c r="O398" s="563"/>
      <c r="P398" s="563"/>
      <c r="Q398" s="563"/>
      <c r="R398" s="563"/>
      <c r="S398" s="563"/>
      <c r="T398" s="563"/>
      <c r="U398" s="563"/>
      <c r="V398" s="163" t="s">
        <v>78</v>
      </c>
      <c r="W398" s="173"/>
      <c r="X398" s="173"/>
      <c r="Y398" s="173"/>
      <c r="Z398" s="173"/>
      <c r="AA398" s="173"/>
      <c r="AB398" s="173"/>
    </row>
    <row r="399" spans="1:28" s="73" customFormat="1" ht="76.5" customHeight="1">
      <c r="A399" s="123"/>
      <c r="B399" s="578"/>
      <c r="C399" s="562"/>
      <c r="D399" s="568"/>
      <c r="E399" s="572"/>
      <c r="F399" s="568"/>
      <c r="G399" s="572"/>
      <c r="H399" s="568"/>
      <c r="I399" s="568"/>
      <c r="J399" s="568"/>
      <c r="K399" s="568"/>
      <c r="L399" s="568"/>
      <c r="M399" s="568"/>
      <c r="N399" s="564"/>
      <c r="O399" s="564"/>
      <c r="P399" s="564"/>
      <c r="Q399" s="564"/>
      <c r="R399" s="564"/>
      <c r="S399" s="564"/>
      <c r="T399" s="564"/>
      <c r="U399" s="564"/>
      <c r="V399" s="169" t="s">
        <v>79</v>
      </c>
      <c r="W399" s="174"/>
      <c r="X399" s="174"/>
      <c r="Y399" s="174"/>
      <c r="Z399" s="174"/>
      <c r="AA399" s="174"/>
      <c r="AB399" s="174"/>
    </row>
    <row r="400" spans="1:28" s="73" customFormat="1" ht="76.5" customHeight="1">
      <c r="A400" s="123"/>
      <c r="B400" s="577">
        <v>196</v>
      </c>
      <c r="C400" s="561" t="str">
        <f>担当者!$F$5</f>
        <v>○○高等学校</v>
      </c>
      <c r="D400" s="567"/>
      <c r="E400" s="571"/>
      <c r="F400" s="567"/>
      <c r="G400" s="571"/>
      <c r="H400" s="567"/>
      <c r="I400" s="567"/>
      <c r="J400" s="567"/>
      <c r="K400" s="567"/>
      <c r="L400" s="567"/>
      <c r="M400" s="567"/>
      <c r="N400" s="563"/>
      <c r="O400" s="563"/>
      <c r="P400" s="563"/>
      <c r="Q400" s="563"/>
      <c r="R400" s="563"/>
      <c r="S400" s="563"/>
      <c r="T400" s="563"/>
      <c r="U400" s="563"/>
      <c r="V400" s="163" t="s">
        <v>78</v>
      </c>
      <c r="W400" s="173"/>
      <c r="X400" s="173"/>
      <c r="Y400" s="173"/>
      <c r="Z400" s="173"/>
      <c r="AA400" s="173"/>
      <c r="AB400" s="173"/>
    </row>
    <row r="401" spans="1:28" s="73" customFormat="1" ht="76.5" customHeight="1">
      <c r="A401" s="123"/>
      <c r="B401" s="578"/>
      <c r="C401" s="562"/>
      <c r="D401" s="568"/>
      <c r="E401" s="572"/>
      <c r="F401" s="568"/>
      <c r="G401" s="572"/>
      <c r="H401" s="568"/>
      <c r="I401" s="568"/>
      <c r="J401" s="568"/>
      <c r="K401" s="568"/>
      <c r="L401" s="568"/>
      <c r="M401" s="568"/>
      <c r="N401" s="564"/>
      <c r="O401" s="564"/>
      <c r="P401" s="564"/>
      <c r="Q401" s="564"/>
      <c r="R401" s="564"/>
      <c r="S401" s="564"/>
      <c r="T401" s="564"/>
      <c r="U401" s="564"/>
      <c r="V401" s="169" t="s">
        <v>79</v>
      </c>
      <c r="W401" s="174"/>
      <c r="X401" s="174"/>
      <c r="Y401" s="174"/>
      <c r="Z401" s="174"/>
      <c r="AA401" s="174"/>
      <c r="AB401" s="174"/>
    </row>
    <row r="402" spans="1:28" s="73" customFormat="1" ht="76.5" customHeight="1">
      <c r="A402" s="123"/>
      <c r="B402" s="577">
        <v>197</v>
      </c>
      <c r="C402" s="561" t="str">
        <f>担当者!$F$5</f>
        <v>○○高等学校</v>
      </c>
      <c r="D402" s="567"/>
      <c r="E402" s="571"/>
      <c r="F402" s="567"/>
      <c r="G402" s="571"/>
      <c r="H402" s="567"/>
      <c r="I402" s="567"/>
      <c r="J402" s="567"/>
      <c r="K402" s="567"/>
      <c r="L402" s="567"/>
      <c r="M402" s="567"/>
      <c r="N402" s="563"/>
      <c r="O402" s="563"/>
      <c r="P402" s="563"/>
      <c r="Q402" s="563"/>
      <c r="R402" s="563"/>
      <c r="S402" s="563"/>
      <c r="T402" s="563"/>
      <c r="U402" s="563"/>
      <c r="V402" s="163" t="s">
        <v>78</v>
      </c>
      <c r="W402" s="173"/>
      <c r="X402" s="173"/>
      <c r="Y402" s="173"/>
      <c r="Z402" s="173"/>
      <c r="AA402" s="173"/>
      <c r="AB402" s="173"/>
    </row>
    <row r="403" spans="1:28" s="73" customFormat="1" ht="76.5" customHeight="1">
      <c r="A403" s="123"/>
      <c r="B403" s="578"/>
      <c r="C403" s="562"/>
      <c r="D403" s="568"/>
      <c r="E403" s="572"/>
      <c r="F403" s="568"/>
      <c r="G403" s="572"/>
      <c r="H403" s="568"/>
      <c r="I403" s="568"/>
      <c r="J403" s="568"/>
      <c r="K403" s="568"/>
      <c r="L403" s="568"/>
      <c r="M403" s="568"/>
      <c r="N403" s="564"/>
      <c r="O403" s="564"/>
      <c r="P403" s="564"/>
      <c r="Q403" s="564"/>
      <c r="R403" s="564"/>
      <c r="S403" s="564"/>
      <c r="T403" s="564"/>
      <c r="U403" s="564"/>
      <c r="V403" s="169" t="s">
        <v>79</v>
      </c>
      <c r="W403" s="174"/>
      <c r="X403" s="174"/>
      <c r="Y403" s="174"/>
      <c r="Z403" s="174"/>
      <c r="AA403" s="174"/>
      <c r="AB403" s="174"/>
    </row>
    <row r="404" spans="1:28" s="73" customFormat="1" ht="76.5" customHeight="1">
      <c r="A404" s="123"/>
      <c r="B404" s="577">
        <v>198</v>
      </c>
      <c r="C404" s="561" t="str">
        <f>担当者!$F$5</f>
        <v>○○高等学校</v>
      </c>
      <c r="D404" s="567"/>
      <c r="E404" s="571"/>
      <c r="F404" s="567"/>
      <c r="G404" s="571"/>
      <c r="H404" s="567"/>
      <c r="I404" s="567"/>
      <c r="J404" s="567"/>
      <c r="K404" s="567"/>
      <c r="L404" s="567"/>
      <c r="M404" s="567"/>
      <c r="N404" s="563"/>
      <c r="O404" s="563"/>
      <c r="P404" s="563"/>
      <c r="Q404" s="563"/>
      <c r="R404" s="563"/>
      <c r="S404" s="563"/>
      <c r="T404" s="563"/>
      <c r="U404" s="563"/>
      <c r="V404" s="163" t="s">
        <v>78</v>
      </c>
      <c r="W404" s="173"/>
      <c r="X404" s="173"/>
      <c r="Y404" s="173"/>
      <c r="Z404" s="173"/>
      <c r="AA404" s="173"/>
      <c r="AB404" s="173"/>
    </row>
    <row r="405" spans="1:28" s="73" customFormat="1" ht="76.5" customHeight="1">
      <c r="A405" s="123"/>
      <c r="B405" s="578"/>
      <c r="C405" s="562"/>
      <c r="D405" s="568"/>
      <c r="E405" s="572"/>
      <c r="F405" s="568"/>
      <c r="G405" s="572"/>
      <c r="H405" s="568"/>
      <c r="I405" s="568"/>
      <c r="J405" s="568"/>
      <c r="K405" s="568"/>
      <c r="L405" s="568"/>
      <c r="M405" s="568"/>
      <c r="N405" s="564"/>
      <c r="O405" s="564"/>
      <c r="P405" s="564"/>
      <c r="Q405" s="564"/>
      <c r="R405" s="564"/>
      <c r="S405" s="564"/>
      <c r="T405" s="564"/>
      <c r="U405" s="564"/>
      <c r="V405" s="169" t="s">
        <v>79</v>
      </c>
      <c r="W405" s="174"/>
      <c r="X405" s="174"/>
      <c r="Y405" s="174"/>
      <c r="Z405" s="174"/>
      <c r="AA405" s="174"/>
      <c r="AB405" s="174"/>
    </row>
    <row r="406" spans="1:28" s="73" customFormat="1" ht="76.5" customHeight="1">
      <c r="A406" s="123"/>
      <c r="B406" s="577">
        <v>199</v>
      </c>
      <c r="C406" s="561" t="str">
        <f>担当者!$F$5</f>
        <v>○○高等学校</v>
      </c>
      <c r="D406" s="567"/>
      <c r="E406" s="571"/>
      <c r="F406" s="567"/>
      <c r="G406" s="571"/>
      <c r="H406" s="567"/>
      <c r="I406" s="567"/>
      <c r="J406" s="567"/>
      <c r="K406" s="567"/>
      <c r="L406" s="567"/>
      <c r="M406" s="567"/>
      <c r="N406" s="563"/>
      <c r="O406" s="563"/>
      <c r="P406" s="563"/>
      <c r="Q406" s="563"/>
      <c r="R406" s="563"/>
      <c r="S406" s="563"/>
      <c r="T406" s="563"/>
      <c r="U406" s="563"/>
      <c r="V406" s="163" t="s">
        <v>78</v>
      </c>
      <c r="W406" s="173"/>
      <c r="X406" s="173"/>
      <c r="Y406" s="173"/>
      <c r="Z406" s="173"/>
      <c r="AA406" s="173"/>
      <c r="AB406" s="173"/>
    </row>
    <row r="407" spans="1:28" s="73" customFormat="1" ht="76.5" customHeight="1">
      <c r="A407" s="123"/>
      <c r="B407" s="578"/>
      <c r="C407" s="562"/>
      <c r="D407" s="568"/>
      <c r="E407" s="572"/>
      <c r="F407" s="568"/>
      <c r="G407" s="572"/>
      <c r="H407" s="568"/>
      <c r="I407" s="568"/>
      <c r="J407" s="568"/>
      <c r="K407" s="568"/>
      <c r="L407" s="568"/>
      <c r="M407" s="568"/>
      <c r="N407" s="564"/>
      <c r="O407" s="564"/>
      <c r="P407" s="564"/>
      <c r="Q407" s="564"/>
      <c r="R407" s="564"/>
      <c r="S407" s="564"/>
      <c r="T407" s="564"/>
      <c r="U407" s="564"/>
      <c r="V407" s="169" t="s">
        <v>79</v>
      </c>
      <c r="W407" s="174"/>
      <c r="X407" s="174"/>
      <c r="Y407" s="174"/>
      <c r="Z407" s="174"/>
      <c r="AA407" s="174"/>
      <c r="AB407" s="174"/>
    </row>
    <row r="408" spans="1:28" s="73" customFormat="1" ht="76.5" customHeight="1">
      <c r="A408" s="123"/>
      <c r="B408" s="577">
        <v>200</v>
      </c>
      <c r="C408" s="561" t="str">
        <f>担当者!$F$5</f>
        <v>○○高等学校</v>
      </c>
      <c r="D408" s="567"/>
      <c r="E408" s="571"/>
      <c r="F408" s="567"/>
      <c r="G408" s="571"/>
      <c r="H408" s="567"/>
      <c r="I408" s="567"/>
      <c r="J408" s="567"/>
      <c r="K408" s="567"/>
      <c r="L408" s="567"/>
      <c r="M408" s="567"/>
      <c r="N408" s="563"/>
      <c r="O408" s="563"/>
      <c r="P408" s="563"/>
      <c r="Q408" s="563"/>
      <c r="R408" s="563"/>
      <c r="S408" s="563"/>
      <c r="T408" s="563"/>
      <c r="U408" s="563"/>
      <c r="V408" s="163" t="s">
        <v>78</v>
      </c>
      <c r="W408" s="173"/>
      <c r="X408" s="173"/>
      <c r="Y408" s="173"/>
      <c r="Z408" s="173"/>
      <c r="AA408" s="173"/>
      <c r="AB408" s="173"/>
    </row>
    <row r="409" spans="1:28" s="73" customFormat="1" ht="76.5" customHeight="1">
      <c r="A409" s="123"/>
      <c r="B409" s="578"/>
      <c r="C409" s="562"/>
      <c r="D409" s="568"/>
      <c r="E409" s="572"/>
      <c r="F409" s="568"/>
      <c r="G409" s="572"/>
      <c r="H409" s="568"/>
      <c r="I409" s="568"/>
      <c r="J409" s="568"/>
      <c r="K409" s="568"/>
      <c r="L409" s="568"/>
      <c r="M409" s="568"/>
      <c r="N409" s="564"/>
      <c r="O409" s="564"/>
      <c r="P409" s="564"/>
      <c r="Q409" s="564"/>
      <c r="R409" s="564"/>
      <c r="S409" s="564"/>
      <c r="T409" s="564"/>
      <c r="U409" s="564"/>
      <c r="V409" s="169" t="s">
        <v>79</v>
      </c>
      <c r="W409" s="174"/>
      <c r="X409" s="174"/>
      <c r="Y409" s="174"/>
      <c r="Z409" s="174"/>
      <c r="AA409" s="174"/>
      <c r="AB409" s="174"/>
    </row>
    <row r="410" spans="1:28" s="73" customFormat="1" ht="76.5" customHeight="1">
      <c r="A410" s="123"/>
      <c r="B410" s="577">
        <v>201</v>
      </c>
      <c r="C410" s="561" t="str">
        <f>担当者!$F$5</f>
        <v>○○高等学校</v>
      </c>
      <c r="D410" s="567"/>
      <c r="E410" s="571"/>
      <c r="F410" s="567"/>
      <c r="G410" s="571"/>
      <c r="H410" s="567"/>
      <c r="I410" s="567"/>
      <c r="J410" s="567"/>
      <c r="K410" s="567"/>
      <c r="L410" s="567"/>
      <c r="M410" s="567"/>
      <c r="N410" s="563"/>
      <c r="O410" s="563"/>
      <c r="P410" s="563"/>
      <c r="Q410" s="563"/>
      <c r="R410" s="563"/>
      <c r="S410" s="563"/>
      <c r="T410" s="563"/>
      <c r="U410" s="563"/>
      <c r="V410" s="163" t="s">
        <v>78</v>
      </c>
      <c r="W410" s="173"/>
      <c r="X410" s="173"/>
      <c r="Y410" s="173"/>
      <c r="Z410" s="173"/>
      <c r="AA410" s="173"/>
      <c r="AB410" s="173"/>
    </row>
    <row r="411" spans="1:28" s="73" customFormat="1" ht="76.5" customHeight="1">
      <c r="A411" s="123"/>
      <c r="B411" s="578"/>
      <c r="C411" s="562"/>
      <c r="D411" s="568"/>
      <c r="E411" s="572"/>
      <c r="F411" s="568"/>
      <c r="G411" s="572"/>
      <c r="H411" s="568"/>
      <c r="I411" s="568"/>
      <c r="J411" s="568"/>
      <c r="K411" s="568"/>
      <c r="L411" s="568"/>
      <c r="M411" s="568"/>
      <c r="N411" s="564"/>
      <c r="O411" s="564"/>
      <c r="P411" s="564"/>
      <c r="Q411" s="564"/>
      <c r="R411" s="564"/>
      <c r="S411" s="564"/>
      <c r="T411" s="564"/>
      <c r="U411" s="564"/>
      <c r="V411" s="169" t="s">
        <v>79</v>
      </c>
      <c r="W411" s="174"/>
      <c r="X411" s="174"/>
      <c r="Y411" s="174"/>
      <c r="Z411" s="174"/>
      <c r="AA411" s="174"/>
      <c r="AB411" s="174"/>
    </row>
    <row r="412" spans="1:28" s="73" customFormat="1" ht="76.5" customHeight="1">
      <c r="A412" s="123"/>
      <c r="B412" s="577">
        <v>202</v>
      </c>
      <c r="C412" s="561" t="str">
        <f>担当者!$F$5</f>
        <v>○○高等学校</v>
      </c>
      <c r="D412" s="567"/>
      <c r="E412" s="571"/>
      <c r="F412" s="567"/>
      <c r="G412" s="571"/>
      <c r="H412" s="567"/>
      <c r="I412" s="567"/>
      <c r="J412" s="567"/>
      <c r="K412" s="567"/>
      <c r="L412" s="567"/>
      <c r="M412" s="567"/>
      <c r="N412" s="563"/>
      <c r="O412" s="563"/>
      <c r="P412" s="563"/>
      <c r="Q412" s="563"/>
      <c r="R412" s="563"/>
      <c r="S412" s="563"/>
      <c r="T412" s="563"/>
      <c r="U412" s="563"/>
      <c r="V412" s="163" t="s">
        <v>78</v>
      </c>
      <c r="W412" s="173"/>
      <c r="X412" s="173"/>
      <c r="Y412" s="173"/>
      <c r="Z412" s="173"/>
      <c r="AA412" s="173"/>
      <c r="AB412" s="173"/>
    </row>
    <row r="413" spans="1:28" s="73" customFormat="1" ht="76.5" customHeight="1">
      <c r="A413" s="123"/>
      <c r="B413" s="578"/>
      <c r="C413" s="562"/>
      <c r="D413" s="568"/>
      <c r="E413" s="572"/>
      <c r="F413" s="568"/>
      <c r="G413" s="572"/>
      <c r="H413" s="568"/>
      <c r="I413" s="568"/>
      <c r="J413" s="568"/>
      <c r="K413" s="568"/>
      <c r="L413" s="568"/>
      <c r="M413" s="568"/>
      <c r="N413" s="564"/>
      <c r="O413" s="564"/>
      <c r="P413" s="564"/>
      <c r="Q413" s="564"/>
      <c r="R413" s="564"/>
      <c r="S413" s="564"/>
      <c r="T413" s="564"/>
      <c r="U413" s="564"/>
      <c r="V413" s="169" t="s">
        <v>79</v>
      </c>
      <c r="W413" s="174"/>
      <c r="X413" s="174"/>
      <c r="Y413" s="174"/>
      <c r="Z413" s="174"/>
      <c r="AA413" s="174"/>
      <c r="AB413" s="174"/>
    </row>
    <row r="414" spans="1:28" s="73" customFormat="1" ht="76.5" customHeight="1">
      <c r="A414" s="123"/>
      <c r="B414" s="577">
        <v>203</v>
      </c>
      <c r="C414" s="561" t="str">
        <f>担当者!$F$5</f>
        <v>○○高等学校</v>
      </c>
      <c r="D414" s="567"/>
      <c r="E414" s="571"/>
      <c r="F414" s="567"/>
      <c r="G414" s="571"/>
      <c r="H414" s="567"/>
      <c r="I414" s="567"/>
      <c r="J414" s="567"/>
      <c r="K414" s="567"/>
      <c r="L414" s="567"/>
      <c r="M414" s="567"/>
      <c r="N414" s="563"/>
      <c r="O414" s="563"/>
      <c r="P414" s="563"/>
      <c r="Q414" s="563"/>
      <c r="R414" s="563"/>
      <c r="S414" s="563"/>
      <c r="T414" s="563"/>
      <c r="U414" s="563"/>
      <c r="V414" s="163" t="s">
        <v>78</v>
      </c>
      <c r="W414" s="173"/>
      <c r="X414" s="173"/>
      <c r="Y414" s="173"/>
      <c r="Z414" s="173"/>
      <c r="AA414" s="173"/>
      <c r="AB414" s="173"/>
    </row>
    <row r="415" spans="1:28" s="73" customFormat="1" ht="76.5" customHeight="1">
      <c r="A415" s="123"/>
      <c r="B415" s="578"/>
      <c r="C415" s="562"/>
      <c r="D415" s="568"/>
      <c r="E415" s="572"/>
      <c r="F415" s="568"/>
      <c r="G415" s="572"/>
      <c r="H415" s="568"/>
      <c r="I415" s="568"/>
      <c r="J415" s="568"/>
      <c r="K415" s="568"/>
      <c r="L415" s="568"/>
      <c r="M415" s="568"/>
      <c r="N415" s="564"/>
      <c r="O415" s="564"/>
      <c r="P415" s="564"/>
      <c r="Q415" s="564"/>
      <c r="R415" s="564"/>
      <c r="S415" s="564"/>
      <c r="T415" s="564"/>
      <c r="U415" s="564"/>
      <c r="V415" s="169" t="s">
        <v>79</v>
      </c>
      <c r="W415" s="174"/>
      <c r="X415" s="174"/>
      <c r="Y415" s="174"/>
      <c r="Z415" s="174"/>
      <c r="AA415" s="174"/>
      <c r="AB415" s="174"/>
    </row>
    <row r="416" spans="1:28" s="73" customFormat="1" ht="76.5" customHeight="1">
      <c r="A416" s="123"/>
      <c r="B416" s="577">
        <v>204</v>
      </c>
      <c r="C416" s="561" t="str">
        <f>担当者!$F$5</f>
        <v>○○高等学校</v>
      </c>
      <c r="D416" s="567"/>
      <c r="E416" s="571"/>
      <c r="F416" s="567"/>
      <c r="G416" s="571"/>
      <c r="H416" s="567"/>
      <c r="I416" s="567"/>
      <c r="J416" s="567"/>
      <c r="K416" s="567"/>
      <c r="L416" s="567"/>
      <c r="M416" s="567"/>
      <c r="N416" s="563"/>
      <c r="O416" s="563"/>
      <c r="P416" s="563"/>
      <c r="Q416" s="563"/>
      <c r="R416" s="563"/>
      <c r="S416" s="563"/>
      <c r="T416" s="563"/>
      <c r="U416" s="563"/>
      <c r="V416" s="163" t="s">
        <v>78</v>
      </c>
      <c r="W416" s="173"/>
      <c r="X416" s="173"/>
      <c r="Y416" s="173"/>
      <c r="Z416" s="173"/>
      <c r="AA416" s="173"/>
      <c r="AB416" s="173"/>
    </row>
    <row r="417" spans="1:28" s="73" customFormat="1" ht="76.5" customHeight="1">
      <c r="A417" s="123"/>
      <c r="B417" s="578"/>
      <c r="C417" s="562"/>
      <c r="D417" s="568"/>
      <c r="E417" s="572"/>
      <c r="F417" s="568"/>
      <c r="G417" s="572"/>
      <c r="H417" s="568"/>
      <c r="I417" s="568"/>
      <c r="J417" s="568"/>
      <c r="K417" s="568"/>
      <c r="L417" s="568"/>
      <c r="M417" s="568"/>
      <c r="N417" s="564"/>
      <c r="O417" s="564"/>
      <c r="P417" s="564"/>
      <c r="Q417" s="564"/>
      <c r="R417" s="564"/>
      <c r="S417" s="564"/>
      <c r="T417" s="564"/>
      <c r="U417" s="564"/>
      <c r="V417" s="169" t="s">
        <v>79</v>
      </c>
      <c r="W417" s="174"/>
      <c r="X417" s="174"/>
      <c r="Y417" s="174"/>
      <c r="Z417" s="174"/>
      <c r="AA417" s="174"/>
      <c r="AB417" s="174"/>
    </row>
    <row r="418" spans="1:28" s="73" customFormat="1" ht="76.5" customHeight="1">
      <c r="A418" s="123"/>
      <c r="B418" s="577">
        <v>205</v>
      </c>
      <c r="C418" s="561" t="str">
        <f>担当者!$F$5</f>
        <v>○○高等学校</v>
      </c>
      <c r="D418" s="567"/>
      <c r="E418" s="571"/>
      <c r="F418" s="567"/>
      <c r="G418" s="571"/>
      <c r="H418" s="567"/>
      <c r="I418" s="567"/>
      <c r="J418" s="567"/>
      <c r="K418" s="567"/>
      <c r="L418" s="567"/>
      <c r="M418" s="567"/>
      <c r="N418" s="563"/>
      <c r="O418" s="563"/>
      <c r="P418" s="563"/>
      <c r="Q418" s="563"/>
      <c r="R418" s="563"/>
      <c r="S418" s="563"/>
      <c r="T418" s="563"/>
      <c r="U418" s="563"/>
      <c r="V418" s="163" t="s">
        <v>78</v>
      </c>
      <c r="W418" s="173"/>
      <c r="X418" s="173"/>
      <c r="Y418" s="173"/>
      <c r="Z418" s="173"/>
      <c r="AA418" s="173"/>
      <c r="AB418" s="173"/>
    </row>
    <row r="419" spans="1:28" s="73" customFormat="1" ht="76.5" customHeight="1">
      <c r="A419" s="123"/>
      <c r="B419" s="578"/>
      <c r="C419" s="562"/>
      <c r="D419" s="568"/>
      <c r="E419" s="572"/>
      <c r="F419" s="568"/>
      <c r="G419" s="572"/>
      <c r="H419" s="568"/>
      <c r="I419" s="568"/>
      <c r="J419" s="568"/>
      <c r="K419" s="568"/>
      <c r="L419" s="568"/>
      <c r="M419" s="568"/>
      <c r="N419" s="564"/>
      <c r="O419" s="564"/>
      <c r="P419" s="564"/>
      <c r="Q419" s="564"/>
      <c r="R419" s="564"/>
      <c r="S419" s="564"/>
      <c r="T419" s="564"/>
      <c r="U419" s="564"/>
      <c r="V419" s="169" t="s">
        <v>79</v>
      </c>
      <c r="W419" s="174"/>
      <c r="X419" s="174"/>
      <c r="Y419" s="174"/>
      <c r="Z419" s="174"/>
      <c r="AA419" s="174"/>
      <c r="AB419" s="174"/>
    </row>
    <row r="420" spans="1:28" s="73" customFormat="1" ht="76.5" customHeight="1">
      <c r="A420" s="123"/>
      <c r="B420" s="577">
        <v>206</v>
      </c>
      <c r="C420" s="561" t="str">
        <f>担当者!$F$5</f>
        <v>○○高等学校</v>
      </c>
      <c r="D420" s="567"/>
      <c r="E420" s="571"/>
      <c r="F420" s="567"/>
      <c r="G420" s="571"/>
      <c r="H420" s="567"/>
      <c r="I420" s="567"/>
      <c r="J420" s="567"/>
      <c r="K420" s="567"/>
      <c r="L420" s="567"/>
      <c r="M420" s="567"/>
      <c r="N420" s="563"/>
      <c r="O420" s="563"/>
      <c r="P420" s="563"/>
      <c r="Q420" s="563"/>
      <c r="R420" s="563"/>
      <c r="S420" s="563"/>
      <c r="T420" s="563"/>
      <c r="U420" s="563"/>
      <c r="V420" s="163" t="s">
        <v>78</v>
      </c>
      <c r="W420" s="173"/>
      <c r="X420" s="173"/>
      <c r="Y420" s="173"/>
      <c r="Z420" s="173"/>
      <c r="AA420" s="173"/>
      <c r="AB420" s="173"/>
    </row>
    <row r="421" spans="1:28" s="73" customFormat="1" ht="76.5" customHeight="1">
      <c r="A421" s="123"/>
      <c r="B421" s="578"/>
      <c r="C421" s="562"/>
      <c r="D421" s="568"/>
      <c r="E421" s="572"/>
      <c r="F421" s="568"/>
      <c r="G421" s="572"/>
      <c r="H421" s="568"/>
      <c r="I421" s="568"/>
      <c r="J421" s="568"/>
      <c r="K421" s="568"/>
      <c r="L421" s="568"/>
      <c r="M421" s="568"/>
      <c r="N421" s="564"/>
      <c r="O421" s="564"/>
      <c r="P421" s="564"/>
      <c r="Q421" s="564"/>
      <c r="R421" s="564"/>
      <c r="S421" s="564"/>
      <c r="T421" s="564"/>
      <c r="U421" s="564"/>
      <c r="V421" s="169" t="s">
        <v>79</v>
      </c>
      <c r="W421" s="174"/>
      <c r="X421" s="174"/>
      <c r="Y421" s="174"/>
      <c r="Z421" s="174"/>
      <c r="AA421" s="174"/>
      <c r="AB421" s="174"/>
    </row>
    <row r="422" spans="1:28" s="73" customFormat="1" ht="76.5" customHeight="1">
      <c r="A422" s="123"/>
      <c r="B422" s="577">
        <v>207</v>
      </c>
      <c r="C422" s="561" t="str">
        <f>担当者!$F$5</f>
        <v>○○高等学校</v>
      </c>
      <c r="D422" s="567"/>
      <c r="E422" s="571"/>
      <c r="F422" s="567"/>
      <c r="G422" s="571"/>
      <c r="H422" s="567"/>
      <c r="I422" s="567"/>
      <c r="J422" s="567"/>
      <c r="K422" s="567"/>
      <c r="L422" s="567"/>
      <c r="M422" s="567"/>
      <c r="N422" s="563"/>
      <c r="O422" s="563"/>
      <c r="P422" s="563"/>
      <c r="Q422" s="563"/>
      <c r="R422" s="563"/>
      <c r="S422" s="563"/>
      <c r="T422" s="563"/>
      <c r="U422" s="563"/>
      <c r="V422" s="163" t="s">
        <v>78</v>
      </c>
      <c r="W422" s="173"/>
      <c r="X422" s="173"/>
      <c r="Y422" s="173"/>
      <c r="Z422" s="173"/>
      <c r="AA422" s="173"/>
      <c r="AB422" s="173"/>
    </row>
    <row r="423" spans="1:28" s="73" customFormat="1" ht="76.5" customHeight="1">
      <c r="A423" s="123"/>
      <c r="B423" s="578"/>
      <c r="C423" s="562"/>
      <c r="D423" s="568"/>
      <c r="E423" s="572"/>
      <c r="F423" s="568"/>
      <c r="G423" s="572"/>
      <c r="H423" s="568"/>
      <c r="I423" s="568"/>
      <c r="J423" s="568"/>
      <c r="K423" s="568"/>
      <c r="L423" s="568"/>
      <c r="M423" s="568"/>
      <c r="N423" s="564"/>
      <c r="O423" s="564"/>
      <c r="P423" s="564"/>
      <c r="Q423" s="564"/>
      <c r="R423" s="564"/>
      <c r="S423" s="564"/>
      <c r="T423" s="564"/>
      <c r="U423" s="564"/>
      <c r="V423" s="169" t="s">
        <v>79</v>
      </c>
      <c r="W423" s="174"/>
      <c r="X423" s="174"/>
      <c r="Y423" s="174"/>
      <c r="Z423" s="174"/>
      <c r="AA423" s="174"/>
      <c r="AB423" s="174"/>
    </row>
    <row r="424" spans="1:28" s="73" customFormat="1" ht="76.5" customHeight="1">
      <c r="A424" s="123"/>
      <c r="B424" s="577">
        <v>208</v>
      </c>
      <c r="C424" s="561" t="str">
        <f>担当者!$F$5</f>
        <v>○○高等学校</v>
      </c>
      <c r="D424" s="567"/>
      <c r="E424" s="571"/>
      <c r="F424" s="567"/>
      <c r="G424" s="571"/>
      <c r="H424" s="567"/>
      <c r="I424" s="567"/>
      <c r="J424" s="567"/>
      <c r="K424" s="567"/>
      <c r="L424" s="567"/>
      <c r="M424" s="567"/>
      <c r="N424" s="563"/>
      <c r="O424" s="563"/>
      <c r="P424" s="563"/>
      <c r="Q424" s="563"/>
      <c r="R424" s="563"/>
      <c r="S424" s="563"/>
      <c r="T424" s="563"/>
      <c r="U424" s="563"/>
      <c r="V424" s="163" t="s">
        <v>78</v>
      </c>
      <c r="W424" s="173"/>
      <c r="X424" s="173"/>
      <c r="Y424" s="173"/>
      <c r="Z424" s="173"/>
      <c r="AA424" s="173"/>
      <c r="AB424" s="173"/>
    </row>
    <row r="425" spans="1:28" s="73" customFormat="1" ht="76.5" customHeight="1">
      <c r="A425" s="123"/>
      <c r="B425" s="578"/>
      <c r="C425" s="562"/>
      <c r="D425" s="568"/>
      <c r="E425" s="572"/>
      <c r="F425" s="568"/>
      <c r="G425" s="572"/>
      <c r="H425" s="568"/>
      <c r="I425" s="568"/>
      <c r="J425" s="568"/>
      <c r="K425" s="568"/>
      <c r="L425" s="568"/>
      <c r="M425" s="568"/>
      <c r="N425" s="564"/>
      <c r="O425" s="564"/>
      <c r="P425" s="564"/>
      <c r="Q425" s="564"/>
      <c r="R425" s="564"/>
      <c r="S425" s="564"/>
      <c r="T425" s="564"/>
      <c r="U425" s="564"/>
      <c r="V425" s="169" t="s">
        <v>79</v>
      </c>
      <c r="W425" s="174"/>
      <c r="X425" s="174"/>
      <c r="Y425" s="174"/>
      <c r="Z425" s="174"/>
      <c r="AA425" s="174"/>
      <c r="AB425" s="174"/>
    </row>
    <row r="426" spans="1:28" s="73" customFormat="1" ht="76.5" customHeight="1">
      <c r="A426" s="123"/>
      <c r="B426" s="577">
        <v>209</v>
      </c>
      <c r="C426" s="561" t="str">
        <f>担当者!$F$5</f>
        <v>○○高等学校</v>
      </c>
      <c r="D426" s="567"/>
      <c r="E426" s="571"/>
      <c r="F426" s="567"/>
      <c r="G426" s="571"/>
      <c r="H426" s="567"/>
      <c r="I426" s="567"/>
      <c r="J426" s="567"/>
      <c r="K426" s="567"/>
      <c r="L426" s="567"/>
      <c r="M426" s="567"/>
      <c r="N426" s="563"/>
      <c r="O426" s="563"/>
      <c r="P426" s="563"/>
      <c r="Q426" s="563"/>
      <c r="R426" s="563"/>
      <c r="S426" s="563"/>
      <c r="T426" s="563"/>
      <c r="U426" s="563"/>
      <c r="V426" s="163" t="s">
        <v>78</v>
      </c>
      <c r="W426" s="173"/>
      <c r="X426" s="173"/>
      <c r="Y426" s="173"/>
      <c r="Z426" s="173"/>
      <c r="AA426" s="173"/>
      <c r="AB426" s="173"/>
    </row>
    <row r="427" spans="1:28" s="73" customFormat="1" ht="76.5" customHeight="1">
      <c r="A427" s="123"/>
      <c r="B427" s="578"/>
      <c r="C427" s="562"/>
      <c r="D427" s="568"/>
      <c r="E427" s="572"/>
      <c r="F427" s="568"/>
      <c r="G427" s="572"/>
      <c r="H427" s="568"/>
      <c r="I427" s="568"/>
      <c r="J427" s="568"/>
      <c r="K427" s="568"/>
      <c r="L427" s="568"/>
      <c r="M427" s="568"/>
      <c r="N427" s="564"/>
      <c r="O427" s="564"/>
      <c r="P427" s="564"/>
      <c r="Q427" s="564"/>
      <c r="R427" s="564"/>
      <c r="S427" s="564"/>
      <c r="T427" s="564"/>
      <c r="U427" s="564"/>
      <c r="V427" s="169" t="s">
        <v>79</v>
      </c>
      <c r="W427" s="174"/>
      <c r="X427" s="174"/>
      <c r="Y427" s="174"/>
      <c r="Z427" s="174"/>
      <c r="AA427" s="174"/>
      <c r="AB427" s="174"/>
    </row>
    <row r="428" spans="1:28" s="73" customFormat="1" ht="76.5" customHeight="1">
      <c r="A428" s="123"/>
      <c r="B428" s="577">
        <v>210</v>
      </c>
      <c r="C428" s="561" t="str">
        <f>担当者!$F$5</f>
        <v>○○高等学校</v>
      </c>
      <c r="D428" s="567"/>
      <c r="E428" s="571"/>
      <c r="F428" s="567"/>
      <c r="G428" s="571"/>
      <c r="H428" s="567"/>
      <c r="I428" s="567"/>
      <c r="J428" s="567"/>
      <c r="K428" s="567"/>
      <c r="L428" s="567"/>
      <c r="M428" s="567"/>
      <c r="N428" s="563"/>
      <c r="O428" s="563"/>
      <c r="P428" s="563"/>
      <c r="Q428" s="563"/>
      <c r="R428" s="563"/>
      <c r="S428" s="563"/>
      <c r="T428" s="563"/>
      <c r="U428" s="563"/>
      <c r="V428" s="163" t="s">
        <v>78</v>
      </c>
      <c r="W428" s="173"/>
      <c r="X428" s="173"/>
      <c r="Y428" s="173"/>
      <c r="Z428" s="173"/>
      <c r="AA428" s="173"/>
      <c r="AB428" s="173"/>
    </row>
    <row r="429" spans="1:28" s="73" customFormat="1" ht="76.5" customHeight="1">
      <c r="A429" s="123"/>
      <c r="B429" s="578"/>
      <c r="C429" s="562"/>
      <c r="D429" s="568"/>
      <c r="E429" s="572"/>
      <c r="F429" s="568"/>
      <c r="G429" s="572"/>
      <c r="H429" s="568"/>
      <c r="I429" s="568"/>
      <c r="J429" s="568"/>
      <c r="K429" s="568"/>
      <c r="L429" s="568"/>
      <c r="M429" s="568"/>
      <c r="N429" s="564"/>
      <c r="O429" s="564"/>
      <c r="P429" s="564"/>
      <c r="Q429" s="564"/>
      <c r="R429" s="564"/>
      <c r="S429" s="564"/>
      <c r="T429" s="564"/>
      <c r="U429" s="564"/>
      <c r="V429" s="169" t="s">
        <v>79</v>
      </c>
      <c r="W429" s="174"/>
      <c r="X429" s="174"/>
      <c r="Y429" s="174"/>
      <c r="Z429" s="174"/>
      <c r="AA429" s="174"/>
      <c r="AB429" s="174"/>
    </row>
    <row r="430" spans="1:28" s="73" customFormat="1" ht="76.5" customHeight="1">
      <c r="A430" s="123"/>
      <c r="B430" s="577">
        <v>211</v>
      </c>
      <c r="C430" s="561" t="str">
        <f>担当者!$F$5</f>
        <v>○○高等学校</v>
      </c>
      <c r="D430" s="567"/>
      <c r="E430" s="571"/>
      <c r="F430" s="567"/>
      <c r="G430" s="571"/>
      <c r="H430" s="567"/>
      <c r="I430" s="567"/>
      <c r="J430" s="567"/>
      <c r="K430" s="567"/>
      <c r="L430" s="567"/>
      <c r="M430" s="567"/>
      <c r="N430" s="563"/>
      <c r="O430" s="563"/>
      <c r="P430" s="563"/>
      <c r="Q430" s="563"/>
      <c r="R430" s="563"/>
      <c r="S430" s="563"/>
      <c r="T430" s="563"/>
      <c r="U430" s="563"/>
      <c r="V430" s="163" t="s">
        <v>78</v>
      </c>
      <c r="W430" s="173"/>
      <c r="X430" s="173"/>
      <c r="Y430" s="173"/>
      <c r="Z430" s="173"/>
      <c r="AA430" s="173"/>
      <c r="AB430" s="173"/>
    </row>
    <row r="431" spans="1:28" s="73" customFormat="1" ht="76.5" customHeight="1">
      <c r="A431" s="123"/>
      <c r="B431" s="578"/>
      <c r="C431" s="562"/>
      <c r="D431" s="568"/>
      <c r="E431" s="572"/>
      <c r="F431" s="568"/>
      <c r="G431" s="572"/>
      <c r="H431" s="568"/>
      <c r="I431" s="568"/>
      <c r="J431" s="568"/>
      <c r="K431" s="568"/>
      <c r="L431" s="568"/>
      <c r="M431" s="568"/>
      <c r="N431" s="564"/>
      <c r="O431" s="564"/>
      <c r="P431" s="564"/>
      <c r="Q431" s="564"/>
      <c r="R431" s="564"/>
      <c r="S431" s="564"/>
      <c r="T431" s="564"/>
      <c r="U431" s="564"/>
      <c r="V431" s="169" t="s">
        <v>79</v>
      </c>
      <c r="W431" s="174"/>
      <c r="X431" s="174"/>
      <c r="Y431" s="174"/>
      <c r="Z431" s="174"/>
      <c r="AA431" s="174"/>
      <c r="AB431" s="174"/>
    </row>
    <row r="432" spans="1:28" s="73" customFormat="1" ht="76.5" customHeight="1">
      <c r="A432" s="123"/>
      <c r="B432" s="577">
        <v>212</v>
      </c>
      <c r="C432" s="561" t="str">
        <f>担当者!$F$5</f>
        <v>○○高等学校</v>
      </c>
      <c r="D432" s="567"/>
      <c r="E432" s="571"/>
      <c r="F432" s="567"/>
      <c r="G432" s="571"/>
      <c r="H432" s="567"/>
      <c r="I432" s="567"/>
      <c r="J432" s="567"/>
      <c r="K432" s="567"/>
      <c r="L432" s="567"/>
      <c r="M432" s="567"/>
      <c r="N432" s="563"/>
      <c r="O432" s="563"/>
      <c r="P432" s="563"/>
      <c r="Q432" s="563"/>
      <c r="R432" s="563"/>
      <c r="S432" s="563"/>
      <c r="T432" s="563"/>
      <c r="U432" s="563"/>
      <c r="V432" s="163" t="s">
        <v>78</v>
      </c>
      <c r="W432" s="173"/>
      <c r="X432" s="173"/>
      <c r="Y432" s="173"/>
      <c r="Z432" s="173"/>
      <c r="AA432" s="173"/>
      <c r="AB432" s="173"/>
    </row>
    <row r="433" spans="1:28" s="73" customFormat="1" ht="76.5" customHeight="1">
      <c r="A433" s="123"/>
      <c r="B433" s="578"/>
      <c r="C433" s="562"/>
      <c r="D433" s="568"/>
      <c r="E433" s="572"/>
      <c r="F433" s="568"/>
      <c r="G433" s="572"/>
      <c r="H433" s="568"/>
      <c r="I433" s="568"/>
      <c r="J433" s="568"/>
      <c r="K433" s="568"/>
      <c r="L433" s="568"/>
      <c r="M433" s="568"/>
      <c r="N433" s="564"/>
      <c r="O433" s="564"/>
      <c r="P433" s="564"/>
      <c r="Q433" s="564"/>
      <c r="R433" s="564"/>
      <c r="S433" s="564"/>
      <c r="T433" s="564"/>
      <c r="U433" s="564"/>
      <c r="V433" s="169" t="s">
        <v>79</v>
      </c>
      <c r="W433" s="174"/>
      <c r="X433" s="174"/>
      <c r="Y433" s="174"/>
      <c r="Z433" s="174"/>
      <c r="AA433" s="174"/>
      <c r="AB433" s="174"/>
    </row>
    <row r="434" spans="1:28" s="73" customFormat="1" ht="76.5" customHeight="1">
      <c r="A434" s="123"/>
      <c r="B434" s="577">
        <v>213</v>
      </c>
      <c r="C434" s="561" t="str">
        <f>担当者!$F$5</f>
        <v>○○高等学校</v>
      </c>
      <c r="D434" s="567"/>
      <c r="E434" s="571"/>
      <c r="F434" s="567"/>
      <c r="G434" s="571"/>
      <c r="H434" s="567"/>
      <c r="I434" s="567"/>
      <c r="J434" s="567"/>
      <c r="K434" s="567"/>
      <c r="L434" s="567"/>
      <c r="M434" s="567"/>
      <c r="N434" s="563"/>
      <c r="O434" s="563"/>
      <c r="P434" s="563"/>
      <c r="Q434" s="563"/>
      <c r="R434" s="563"/>
      <c r="S434" s="563"/>
      <c r="T434" s="563"/>
      <c r="U434" s="563"/>
      <c r="V434" s="163" t="s">
        <v>78</v>
      </c>
      <c r="W434" s="173"/>
      <c r="X434" s="173"/>
      <c r="Y434" s="173"/>
      <c r="Z434" s="173"/>
      <c r="AA434" s="173"/>
      <c r="AB434" s="173"/>
    </row>
    <row r="435" spans="1:28" s="73" customFormat="1" ht="76.5" customHeight="1">
      <c r="A435" s="123"/>
      <c r="B435" s="578"/>
      <c r="C435" s="562"/>
      <c r="D435" s="568"/>
      <c r="E435" s="572"/>
      <c r="F435" s="568"/>
      <c r="G435" s="572"/>
      <c r="H435" s="568"/>
      <c r="I435" s="568"/>
      <c r="J435" s="568"/>
      <c r="K435" s="568"/>
      <c r="L435" s="568"/>
      <c r="M435" s="568"/>
      <c r="N435" s="564"/>
      <c r="O435" s="564"/>
      <c r="P435" s="564"/>
      <c r="Q435" s="564"/>
      <c r="R435" s="564"/>
      <c r="S435" s="564"/>
      <c r="T435" s="564"/>
      <c r="U435" s="564"/>
      <c r="V435" s="169" t="s">
        <v>79</v>
      </c>
      <c r="W435" s="174"/>
      <c r="X435" s="174"/>
      <c r="Y435" s="174"/>
      <c r="Z435" s="174"/>
      <c r="AA435" s="174"/>
      <c r="AB435" s="174"/>
    </row>
    <row r="436" spans="1:28" s="73" customFormat="1" ht="76.5" customHeight="1">
      <c r="A436" s="123"/>
      <c r="B436" s="577">
        <v>214</v>
      </c>
      <c r="C436" s="561" t="str">
        <f>担当者!$F$5</f>
        <v>○○高等学校</v>
      </c>
      <c r="D436" s="567"/>
      <c r="E436" s="571"/>
      <c r="F436" s="567"/>
      <c r="G436" s="571"/>
      <c r="H436" s="567"/>
      <c r="I436" s="567"/>
      <c r="J436" s="567"/>
      <c r="K436" s="567"/>
      <c r="L436" s="567"/>
      <c r="M436" s="567"/>
      <c r="N436" s="563"/>
      <c r="O436" s="563"/>
      <c r="P436" s="563"/>
      <c r="Q436" s="563"/>
      <c r="R436" s="563"/>
      <c r="S436" s="563"/>
      <c r="T436" s="563"/>
      <c r="U436" s="563"/>
      <c r="V436" s="163" t="s">
        <v>78</v>
      </c>
      <c r="W436" s="173"/>
      <c r="X436" s="173"/>
      <c r="Y436" s="173"/>
      <c r="Z436" s="173"/>
      <c r="AA436" s="173"/>
      <c r="AB436" s="173"/>
    </row>
    <row r="437" spans="1:28" s="73" customFormat="1" ht="76.5" customHeight="1">
      <c r="A437" s="123"/>
      <c r="B437" s="578"/>
      <c r="C437" s="562"/>
      <c r="D437" s="568"/>
      <c r="E437" s="572"/>
      <c r="F437" s="568"/>
      <c r="G437" s="572"/>
      <c r="H437" s="568"/>
      <c r="I437" s="568"/>
      <c r="J437" s="568"/>
      <c r="K437" s="568"/>
      <c r="L437" s="568"/>
      <c r="M437" s="568"/>
      <c r="N437" s="564"/>
      <c r="O437" s="564"/>
      <c r="P437" s="564"/>
      <c r="Q437" s="564"/>
      <c r="R437" s="564"/>
      <c r="S437" s="564"/>
      <c r="T437" s="564"/>
      <c r="U437" s="564"/>
      <c r="V437" s="169" t="s">
        <v>79</v>
      </c>
      <c r="W437" s="174"/>
      <c r="X437" s="174"/>
      <c r="Y437" s="174"/>
      <c r="Z437" s="174"/>
      <c r="AA437" s="174"/>
      <c r="AB437" s="174"/>
    </row>
    <row r="438" spans="1:28" s="73" customFormat="1" ht="76.5" customHeight="1">
      <c r="A438" s="123"/>
      <c r="B438" s="577">
        <v>215</v>
      </c>
      <c r="C438" s="561" t="str">
        <f>担当者!$F$5</f>
        <v>○○高等学校</v>
      </c>
      <c r="D438" s="567"/>
      <c r="E438" s="571"/>
      <c r="F438" s="567"/>
      <c r="G438" s="571"/>
      <c r="H438" s="567"/>
      <c r="I438" s="567"/>
      <c r="J438" s="567"/>
      <c r="K438" s="567"/>
      <c r="L438" s="567"/>
      <c r="M438" s="567"/>
      <c r="N438" s="563"/>
      <c r="O438" s="563"/>
      <c r="P438" s="563"/>
      <c r="Q438" s="563"/>
      <c r="R438" s="563"/>
      <c r="S438" s="563"/>
      <c r="T438" s="563"/>
      <c r="U438" s="563"/>
      <c r="V438" s="163" t="s">
        <v>78</v>
      </c>
      <c r="W438" s="173"/>
      <c r="X438" s="173"/>
      <c r="Y438" s="173"/>
      <c r="Z438" s="173"/>
      <c r="AA438" s="173"/>
      <c r="AB438" s="173"/>
    </row>
    <row r="439" spans="1:28" s="73" customFormat="1" ht="76.5" customHeight="1">
      <c r="A439" s="123"/>
      <c r="B439" s="578"/>
      <c r="C439" s="562"/>
      <c r="D439" s="568"/>
      <c r="E439" s="572"/>
      <c r="F439" s="568"/>
      <c r="G439" s="572"/>
      <c r="H439" s="568"/>
      <c r="I439" s="568"/>
      <c r="J439" s="568"/>
      <c r="K439" s="568"/>
      <c r="L439" s="568"/>
      <c r="M439" s="568"/>
      <c r="N439" s="564"/>
      <c r="O439" s="564"/>
      <c r="P439" s="564"/>
      <c r="Q439" s="564"/>
      <c r="R439" s="564"/>
      <c r="S439" s="564"/>
      <c r="T439" s="564"/>
      <c r="U439" s="564"/>
      <c r="V439" s="169" t="s">
        <v>79</v>
      </c>
      <c r="W439" s="174"/>
      <c r="X439" s="174"/>
      <c r="Y439" s="174"/>
      <c r="Z439" s="174"/>
      <c r="AA439" s="174"/>
      <c r="AB439" s="174"/>
    </row>
    <row r="440" spans="1:28" s="73" customFormat="1" ht="76.5" customHeight="1">
      <c r="A440" s="123"/>
      <c r="B440" s="577">
        <v>216</v>
      </c>
      <c r="C440" s="561" t="str">
        <f>担当者!$F$5</f>
        <v>○○高等学校</v>
      </c>
      <c r="D440" s="567"/>
      <c r="E440" s="571"/>
      <c r="F440" s="567"/>
      <c r="G440" s="571"/>
      <c r="H440" s="567"/>
      <c r="I440" s="567"/>
      <c r="J440" s="567"/>
      <c r="K440" s="567"/>
      <c r="L440" s="567"/>
      <c r="M440" s="567"/>
      <c r="N440" s="563"/>
      <c r="O440" s="563"/>
      <c r="P440" s="563"/>
      <c r="Q440" s="563"/>
      <c r="R440" s="563"/>
      <c r="S440" s="563"/>
      <c r="T440" s="563"/>
      <c r="U440" s="563"/>
      <c r="V440" s="163" t="s">
        <v>78</v>
      </c>
      <c r="W440" s="173"/>
      <c r="X440" s="173"/>
      <c r="Y440" s="173"/>
      <c r="Z440" s="173"/>
      <c r="AA440" s="173"/>
      <c r="AB440" s="173"/>
    </row>
    <row r="441" spans="1:28" s="73" customFormat="1" ht="76.5" customHeight="1">
      <c r="A441" s="123"/>
      <c r="B441" s="578"/>
      <c r="C441" s="562"/>
      <c r="D441" s="568"/>
      <c r="E441" s="572"/>
      <c r="F441" s="568"/>
      <c r="G441" s="572"/>
      <c r="H441" s="568"/>
      <c r="I441" s="568"/>
      <c r="J441" s="568"/>
      <c r="K441" s="568"/>
      <c r="L441" s="568"/>
      <c r="M441" s="568"/>
      <c r="N441" s="564"/>
      <c r="O441" s="564"/>
      <c r="P441" s="564"/>
      <c r="Q441" s="564"/>
      <c r="R441" s="564"/>
      <c r="S441" s="564"/>
      <c r="T441" s="564"/>
      <c r="U441" s="564"/>
      <c r="V441" s="169" t="s">
        <v>79</v>
      </c>
      <c r="W441" s="174"/>
      <c r="X441" s="174"/>
      <c r="Y441" s="174"/>
      <c r="Z441" s="174"/>
      <c r="AA441" s="174"/>
      <c r="AB441" s="174"/>
    </row>
    <row r="442" spans="1:28" s="73" customFormat="1" ht="76.5" customHeight="1">
      <c r="A442" s="123"/>
      <c r="B442" s="577">
        <v>217</v>
      </c>
      <c r="C442" s="561" t="str">
        <f>担当者!$F$5</f>
        <v>○○高等学校</v>
      </c>
      <c r="D442" s="567"/>
      <c r="E442" s="571"/>
      <c r="F442" s="567"/>
      <c r="G442" s="571"/>
      <c r="H442" s="567"/>
      <c r="I442" s="567"/>
      <c r="J442" s="567"/>
      <c r="K442" s="567"/>
      <c r="L442" s="567"/>
      <c r="M442" s="567"/>
      <c r="N442" s="563"/>
      <c r="O442" s="563"/>
      <c r="P442" s="563"/>
      <c r="Q442" s="563"/>
      <c r="R442" s="563"/>
      <c r="S442" s="563"/>
      <c r="T442" s="563"/>
      <c r="U442" s="563"/>
      <c r="V442" s="163" t="s">
        <v>78</v>
      </c>
      <c r="W442" s="173"/>
      <c r="X442" s="173"/>
      <c r="Y442" s="173"/>
      <c r="Z442" s="173"/>
      <c r="AA442" s="173"/>
      <c r="AB442" s="173"/>
    </row>
    <row r="443" spans="1:28" s="73" customFormat="1" ht="76.5" customHeight="1">
      <c r="A443" s="123"/>
      <c r="B443" s="578"/>
      <c r="C443" s="562"/>
      <c r="D443" s="568"/>
      <c r="E443" s="572"/>
      <c r="F443" s="568"/>
      <c r="G443" s="572"/>
      <c r="H443" s="568"/>
      <c r="I443" s="568"/>
      <c r="J443" s="568"/>
      <c r="K443" s="568"/>
      <c r="L443" s="568"/>
      <c r="M443" s="568"/>
      <c r="N443" s="564"/>
      <c r="O443" s="564"/>
      <c r="P443" s="564"/>
      <c r="Q443" s="564"/>
      <c r="R443" s="564"/>
      <c r="S443" s="564"/>
      <c r="T443" s="564"/>
      <c r="U443" s="564"/>
      <c r="V443" s="169" t="s">
        <v>79</v>
      </c>
      <c r="W443" s="174"/>
      <c r="X443" s="174"/>
      <c r="Y443" s="174"/>
      <c r="Z443" s="174"/>
      <c r="AA443" s="174"/>
      <c r="AB443" s="174"/>
    </row>
    <row r="444" spans="1:28" s="73" customFormat="1" ht="76.5" customHeight="1">
      <c r="A444" s="123"/>
      <c r="B444" s="577">
        <v>218</v>
      </c>
      <c r="C444" s="561" t="str">
        <f>担当者!$F$5</f>
        <v>○○高等学校</v>
      </c>
      <c r="D444" s="567"/>
      <c r="E444" s="571"/>
      <c r="F444" s="567"/>
      <c r="G444" s="571"/>
      <c r="H444" s="567"/>
      <c r="I444" s="567"/>
      <c r="J444" s="567"/>
      <c r="K444" s="567"/>
      <c r="L444" s="567"/>
      <c r="M444" s="567"/>
      <c r="N444" s="563"/>
      <c r="O444" s="563"/>
      <c r="P444" s="563"/>
      <c r="Q444" s="563"/>
      <c r="R444" s="563"/>
      <c r="S444" s="563"/>
      <c r="T444" s="563"/>
      <c r="U444" s="563"/>
      <c r="V444" s="163" t="s">
        <v>78</v>
      </c>
      <c r="W444" s="173"/>
      <c r="X444" s="173"/>
      <c r="Y444" s="173"/>
      <c r="Z444" s="173"/>
      <c r="AA444" s="173"/>
      <c r="AB444" s="173"/>
    </row>
    <row r="445" spans="1:28" s="73" customFormat="1" ht="76.5" customHeight="1">
      <c r="A445" s="123"/>
      <c r="B445" s="578"/>
      <c r="C445" s="562"/>
      <c r="D445" s="568"/>
      <c r="E445" s="572"/>
      <c r="F445" s="568"/>
      <c r="G445" s="572"/>
      <c r="H445" s="568"/>
      <c r="I445" s="568"/>
      <c r="J445" s="568"/>
      <c r="K445" s="568"/>
      <c r="L445" s="568"/>
      <c r="M445" s="568"/>
      <c r="N445" s="564"/>
      <c r="O445" s="564"/>
      <c r="P445" s="564"/>
      <c r="Q445" s="564"/>
      <c r="R445" s="564"/>
      <c r="S445" s="564"/>
      <c r="T445" s="564"/>
      <c r="U445" s="564"/>
      <c r="V445" s="169" t="s">
        <v>79</v>
      </c>
      <c r="W445" s="174"/>
      <c r="X445" s="174"/>
      <c r="Y445" s="174"/>
      <c r="Z445" s="174"/>
      <c r="AA445" s="174"/>
      <c r="AB445" s="174"/>
    </row>
    <row r="446" spans="1:28" s="73" customFormat="1" ht="76.5" customHeight="1">
      <c r="A446" s="123"/>
      <c r="B446" s="577">
        <v>219</v>
      </c>
      <c r="C446" s="561" t="str">
        <f>担当者!$F$5</f>
        <v>○○高等学校</v>
      </c>
      <c r="D446" s="567"/>
      <c r="E446" s="571"/>
      <c r="F446" s="567"/>
      <c r="G446" s="571"/>
      <c r="H446" s="567"/>
      <c r="I446" s="567"/>
      <c r="J446" s="567"/>
      <c r="K446" s="567"/>
      <c r="L446" s="567"/>
      <c r="M446" s="567"/>
      <c r="N446" s="563"/>
      <c r="O446" s="563"/>
      <c r="P446" s="563"/>
      <c r="Q446" s="563"/>
      <c r="R446" s="563"/>
      <c r="S446" s="563"/>
      <c r="T446" s="563"/>
      <c r="U446" s="563"/>
      <c r="V446" s="163" t="s">
        <v>78</v>
      </c>
      <c r="W446" s="173"/>
      <c r="X446" s="173"/>
      <c r="Y446" s="173"/>
      <c r="Z446" s="173"/>
      <c r="AA446" s="173"/>
      <c r="AB446" s="173"/>
    </row>
    <row r="447" spans="1:28" s="73" customFormat="1" ht="76.5" customHeight="1">
      <c r="A447" s="123"/>
      <c r="B447" s="578"/>
      <c r="C447" s="562"/>
      <c r="D447" s="568"/>
      <c r="E447" s="572"/>
      <c r="F447" s="568"/>
      <c r="G447" s="572"/>
      <c r="H447" s="568"/>
      <c r="I447" s="568"/>
      <c r="J447" s="568"/>
      <c r="K447" s="568"/>
      <c r="L447" s="568"/>
      <c r="M447" s="568"/>
      <c r="N447" s="564"/>
      <c r="O447" s="564"/>
      <c r="P447" s="564"/>
      <c r="Q447" s="564"/>
      <c r="R447" s="564"/>
      <c r="S447" s="564"/>
      <c r="T447" s="564"/>
      <c r="U447" s="564"/>
      <c r="V447" s="169" t="s">
        <v>79</v>
      </c>
      <c r="W447" s="174"/>
      <c r="X447" s="174"/>
      <c r="Y447" s="174"/>
      <c r="Z447" s="174"/>
      <c r="AA447" s="174"/>
      <c r="AB447" s="174"/>
    </row>
    <row r="448" spans="1:28" s="73" customFormat="1" ht="76.5" customHeight="1">
      <c r="A448" s="123"/>
      <c r="B448" s="577">
        <v>220</v>
      </c>
      <c r="C448" s="561" t="str">
        <f>担当者!$F$5</f>
        <v>○○高等学校</v>
      </c>
      <c r="D448" s="567"/>
      <c r="E448" s="571"/>
      <c r="F448" s="567"/>
      <c r="G448" s="571"/>
      <c r="H448" s="567"/>
      <c r="I448" s="567"/>
      <c r="J448" s="567"/>
      <c r="K448" s="567"/>
      <c r="L448" s="567"/>
      <c r="M448" s="567"/>
      <c r="N448" s="563"/>
      <c r="O448" s="563"/>
      <c r="P448" s="563"/>
      <c r="Q448" s="563"/>
      <c r="R448" s="563"/>
      <c r="S448" s="563"/>
      <c r="T448" s="563"/>
      <c r="U448" s="563"/>
      <c r="V448" s="163" t="s">
        <v>78</v>
      </c>
      <c r="W448" s="173"/>
      <c r="X448" s="173"/>
      <c r="Y448" s="173"/>
      <c r="Z448" s="173"/>
      <c r="AA448" s="173"/>
      <c r="AB448" s="173"/>
    </row>
    <row r="449" spans="1:28" s="73" customFormat="1" ht="76.5" customHeight="1">
      <c r="A449" s="123"/>
      <c r="B449" s="578"/>
      <c r="C449" s="562"/>
      <c r="D449" s="568"/>
      <c r="E449" s="572"/>
      <c r="F449" s="568"/>
      <c r="G449" s="572"/>
      <c r="H449" s="568"/>
      <c r="I449" s="568"/>
      <c r="J449" s="568"/>
      <c r="K449" s="568"/>
      <c r="L449" s="568"/>
      <c r="M449" s="568"/>
      <c r="N449" s="564"/>
      <c r="O449" s="564"/>
      <c r="P449" s="564"/>
      <c r="Q449" s="564"/>
      <c r="R449" s="564"/>
      <c r="S449" s="564"/>
      <c r="T449" s="564"/>
      <c r="U449" s="564"/>
      <c r="V449" s="169" t="s">
        <v>79</v>
      </c>
      <c r="W449" s="174"/>
      <c r="X449" s="174"/>
      <c r="Y449" s="174"/>
      <c r="Z449" s="174"/>
      <c r="AA449" s="174"/>
      <c r="AB449" s="174"/>
    </row>
    <row r="450" spans="1:28" s="73" customFormat="1" ht="76.5" customHeight="1">
      <c r="A450" s="123"/>
      <c r="B450" s="577">
        <v>221</v>
      </c>
      <c r="C450" s="561" t="str">
        <f>担当者!$F$5</f>
        <v>○○高等学校</v>
      </c>
      <c r="D450" s="567"/>
      <c r="E450" s="571"/>
      <c r="F450" s="567"/>
      <c r="G450" s="571"/>
      <c r="H450" s="567"/>
      <c r="I450" s="567"/>
      <c r="J450" s="567"/>
      <c r="K450" s="567"/>
      <c r="L450" s="567"/>
      <c r="M450" s="567"/>
      <c r="N450" s="563"/>
      <c r="O450" s="563"/>
      <c r="P450" s="563"/>
      <c r="Q450" s="563"/>
      <c r="R450" s="563"/>
      <c r="S450" s="563"/>
      <c r="T450" s="563"/>
      <c r="U450" s="563"/>
      <c r="V450" s="163" t="s">
        <v>78</v>
      </c>
      <c r="W450" s="173"/>
      <c r="X450" s="173"/>
      <c r="Y450" s="173"/>
      <c r="Z450" s="173"/>
      <c r="AA450" s="173"/>
      <c r="AB450" s="173"/>
    </row>
    <row r="451" spans="1:28" s="73" customFormat="1" ht="76.5" customHeight="1">
      <c r="A451" s="123"/>
      <c r="B451" s="578"/>
      <c r="C451" s="562"/>
      <c r="D451" s="568"/>
      <c r="E451" s="572"/>
      <c r="F451" s="568"/>
      <c r="G451" s="572"/>
      <c r="H451" s="568"/>
      <c r="I451" s="568"/>
      <c r="J451" s="568"/>
      <c r="K451" s="568"/>
      <c r="L451" s="568"/>
      <c r="M451" s="568"/>
      <c r="N451" s="564"/>
      <c r="O451" s="564"/>
      <c r="P451" s="564"/>
      <c r="Q451" s="564"/>
      <c r="R451" s="564"/>
      <c r="S451" s="564"/>
      <c r="T451" s="564"/>
      <c r="U451" s="564"/>
      <c r="V451" s="169" t="s">
        <v>79</v>
      </c>
      <c r="W451" s="174"/>
      <c r="X451" s="174"/>
      <c r="Y451" s="174"/>
      <c r="Z451" s="174"/>
      <c r="AA451" s="174"/>
      <c r="AB451" s="174"/>
    </row>
    <row r="452" spans="1:28" s="73" customFormat="1" ht="76.5" customHeight="1">
      <c r="A452" s="123"/>
      <c r="B452" s="577">
        <v>222</v>
      </c>
      <c r="C452" s="561" t="str">
        <f>担当者!$F$5</f>
        <v>○○高等学校</v>
      </c>
      <c r="D452" s="567"/>
      <c r="E452" s="571"/>
      <c r="F452" s="567"/>
      <c r="G452" s="571"/>
      <c r="H452" s="567"/>
      <c r="I452" s="567"/>
      <c r="J452" s="567"/>
      <c r="K452" s="567"/>
      <c r="L452" s="567"/>
      <c r="M452" s="567"/>
      <c r="N452" s="563"/>
      <c r="O452" s="563"/>
      <c r="P452" s="563"/>
      <c r="Q452" s="563"/>
      <c r="R452" s="563"/>
      <c r="S452" s="563"/>
      <c r="T452" s="563"/>
      <c r="U452" s="563"/>
      <c r="V452" s="163" t="s">
        <v>78</v>
      </c>
      <c r="W452" s="173"/>
      <c r="X452" s="173"/>
      <c r="Y452" s="173"/>
      <c r="Z452" s="173"/>
      <c r="AA452" s="173"/>
      <c r="AB452" s="173"/>
    </row>
    <row r="453" spans="1:28" s="73" customFormat="1" ht="76.5" customHeight="1">
      <c r="A453" s="123"/>
      <c r="B453" s="578"/>
      <c r="C453" s="562"/>
      <c r="D453" s="568"/>
      <c r="E453" s="572"/>
      <c r="F453" s="568"/>
      <c r="G453" s="572"/>
      <c r="H453" s="568"/>
      <c r="I453" s="568"/>
      <c r="J453" s="568"/>
      <c r="K453" s="568"/>
      <c r="L453" s="568"/>
      <c r="M453" s="568"/>
      <c r="N453" s="564"/>
      <c r="O453" s="564"/>
      <c r="P453" s="564"/>
      <c r="Q453" s="564"/>
      <c r="R453" s="564"/>
      <c r="S453" s="564"/>
      <c r="T453" s="564"/>
      <c r="U453" s="564"/>
      <c r="V453" s="169" t="s">
        <v>79</v>
      </c>
      <c r="W453" s="174"/>
      <c r="X453" s="174"/>
      <c r="Y453" s="174"/>
      <c r="Z453" s="174"/>
      <c r="AA453" s="174"/>
      <c r="AB453" s="174"/>
    </row>
    <row r="454" spans="1:28" s="73" customFormat="1" ht="76.5" customHeight="1">
      <c r="A454" s="123"/>
      <c r="B454" s="577">
        <v>223</v>
      </c>
      <c r="C454" s="561" t="str">
        <f>担当者!$F$5</f>
        <v>○○高等学校</v>
      </c>
      <c r="D454" s="567"/>
      <c r="E454" s="571"/>
      <c r="F454" s="567"/>
      <c r="G454" s="571"/>
      <c r="H454" s="567"/>
      <c r="I454" s="567"/>
      <c r="J454" s="567"/>
      <c r="K454" s="567"/>
      <c r="L454" s="567"/>
      <c r="M454" s="567"/>
      <c r="N454" s="563"/>
      <c r="O454" s="563"/>
      <c r="P454" s="563"/>
      <c r="Q454" s="563"/>
      <c r="R454" s="563"/>
      <c r="S454" s="563"/>
      <c r="T454" s="563"/>
      <c r="U454" s="563"/>
      <c r="V454" s="163" t="s">
        <v>78</v>
      </c>
      <c r="W454" s="173"/>
      <c r="X454" s="173"/>
      <c r="Y454" s="173"/>
      <c r="Z454" s="173"/>
      <c r="AA454" s="173"/>
      <c r="AB454" s="173"/>
    </row>
    <row r="455" spans="1:28" s="73" customFormat="1" ht="76.5" customHeight="1">
      <c r="A455" s="123"/>
      <c r="B455" s="578"/>
      <c r="C455" s="562"/>
      <c r="D455" s="568"/>
      <c r="E455" s="572"/>
      <c r="F455" s="568"/>
      <c r="G455" s="572"/>
      <c r="H455" s="568"/>
      <c r="I455" s="568"/>
      <c r="J455" s="568"/>
      <c r="K455" s="568"/>
      <c r="L455" s="568"/>
      <c r="M455" s="568"/>
      <c r="N455" s="564"/>
      <c r="O455" s="564"/>
      <c r="P455" s="564"/>
      <c r="Q455" s="564"/>
      <c r="R455" s="564"/>
      <c r="S455" s="564"/>
      <c r="T455" s="564"/>
      <c r="U455" s="564"/>
      <c r="V455" s="169" t="s">
        <v>79</v>
      </c>
      <c r="W455" s="174"/>
      <c r="X455" s="174"/>
      <c r="Y455" s="174"/>
      <c r="Z455" s="174"/>
      <c r="AA455" s="174"/>
      <c r="AB455" s="174"/>
    </row>
    <row r="456" spans="1:28" s="73" customFormat="1" ht="76.5" customHeight="1">
      <c r="A456" s="123"/>
      <c r="B456" s="577">
        <v>224</v>
      </c>
      <c r="C456" s="561" t="str">
        <f>担当者!$F$5</f>
        <v>○○高等学校</v>
      </c>
      <c r="D456" s="567"/>
      <c r="E456" s="571"/>
      <c r="F456" s="567"/>
      <c r="G456" s="571"/>
      <c r="H456" s="567"/>
      <c r="I456" s="567"/>
      <c r="J456" s="567"/>
      <c r="K456" s="567"/>
      <c r="L456" s="567"/>
      <c r="M456" s="567"/>
      <c r="N456" s="563"/>
      <c r="O456" s="563"/>
      <c r="P456" s="563"/>
      <c r="Q456" s="563"/>
      <c r="R456" s="563"/>
      <c r="S456" s="563"/>
      <c r="T456" s="563"/>
      <c r="U456" s="563"/>
      <c r="V456" s="163" t="s">
        <v>78</v>
      </c>
      <c r="W456" s="173"/>
      <c r="X456" s="173"/>
      <c r="Y456" s="173"/>
      <c r="Z456" s="173"/>
      <c r="AA456" s="173"/>
      <c r="AB456" s="173"/>
    </row>
    <row r="457" spans="1:28" s="73" customFormat="1" ht="76.5" customHeight="1">
      <c r="A457" s="123"/>
      <c r="B457" s="578"/>
      <c r="C457" s="562"/>
      <c r="D457" s="568"/>
      <c r="E457" s="572"/>
      <c r="F457" s="568"/>
      <c r="G457" s="572"/>
      <c r="H457" s="568"/>
      <c r="I457" s="568"/>
      <c r="J457" s="568"/>
      <c r="K457" s="568"/>
      <c r="L457" s="568"/>
      <c r="M457" s="568"/>
      <c r="N457" s="564"/>
      <c r="O457" s="564"/>
      <c r="P457" s="564"/>
      <c r="Q457" s="564"/>
      <c r="R457" s="564"/>
      <c r="S457" s="564"/>
      <c r="T457" s="564"/>
      <c r="U457" s="564"/>
      <c r="V457" s="169" t="s">
        <v>79</v>
      </c>
      <c r="W457" s="174"/>
      <c r="X457" s="174"/>
      <c r="Y457" s="174"/>
      <c r="Z457" s="174"/>
      <c r="AA457" s="174"/>
      <c r="AB457" s="174"/>
    </row>
    <row r="458" spans="1:28" s="73" customFormat="1" ht="76.5" customHeight="1">
      <c r="A458" s="123"/>
      <c r="B458" s="577">
        <v>225</v>
      </c>
      <c r="C458" s="561" t="str">
        <f>担当者!$F$5</f>
        <v>○○高等学校</v>
      </c>
      <c r="D458" s="567"/>
      <c r="E458" s="571"/>
      <c r="F458" s="567"/>
      <c r="G458" s="571"/>
      <c r="H458" s="567"/>
      <c r="I458" s="567"/>
      <c r="J458" s="567"/>
      <c r="K458" s="567"/>
      <c r="L458" s="567"/>
      <c r="M458" s="567"/>
      <c r="N458" s="563"/>
      <c r="O458" s="563"/>
      <c r="P458" s="563"/>
      <c r="Q458" s="563"/>
      <c r="R458" s="563"/>
      <c r="S458" s="563"/>
      <c r="T458" s="563"/>
      <c r="U458" s="563"/>
      <c r="V458" s="163" t="s">
        <v>78</v>
      </c>
      <c r="W458" s="173"/>
      <c r="X458" s="173"/>
      <c r="Y458" s="173"/>
      <c r="Z458" s="173"/>
      <c r="AA458" s="173"/>
      <c r="AB458" s="173"/>
    </row>
    <row r="459" spans="1:28" s="73" customFormat="1" ht="76.5" customHeight="1">
      <c r="A459" s="123"/>
      <c r="B459" s="578"/>
      <c r="C459" s="562"/>
      <c r="D459" s="568"/>
      <c r="E459" s="572"/>
      <c r="F459" s="568"/>
      <c r="G459" s="572"/>
      <c r="H459" s="568"/>
      <c r="I459" s="568"/>
      <c r="J459" s="568"/>
      <c r="K459" s="568"/>
      <c r="L459" s="568"/>
      <c r="M459" s="568"/>
      <c r="N459" s="564"/>
      <c r="O459" s="564"/>
      <c r="P459" s="564"/>
      <c r="Q459" s="564"/>
      <c r="R459" s="564"/>
      <c r="S459" s="564"/>
      <c r="T459" s="564"/>
      <c r="U459" s="564"/>
      <c r="V459" s="169" t="s">
        <v>79</v>
      </c>
      <c r="W459" s="174"/>
      <c r="X459" s="174"/>
      <c r="Y459" s="174"/>
      <c r="Z459" s="174"/>
      <c r="AA459" s="174"/>
      <c r="AB459" s="174"/>
    </row>
    <row r="460" spans="1:28" s="73" customFormat="1" ht="76.5" customHeight="1">
      <c r="A460" s="123"/>
      <c r="B460" s="577">
        <v>226</v>
      </c>
      <c r="C460" s="561" t="str">
        <f>担当者!$F$5</f>
        <v>○○高等学校</v>
      </c>
      <c r="D460" s="567"/>
      <c r="E460" s="571"/>
      <c r="F460" s="567"/>
      <c r="G460" s="571"/>
      <c r="H460" s="567"/>
      <c r="I460" s="567"/>
      <c r="J460" s="567"/>
      <c r="K460" s="567"/>
      <c r="L460" s="567"/>
      <c r="M460" s="567"/>
      <c r="N460" s="563"/>
      <c r="O460" s="563"/>
      <c r="P460" s="563"/>
      <c r="Q460" s="563"/>
      <c r="R460" s="563"/>
      <c r="S460" s="563"/>
      <c r="T460" s="563"/>
      <c r="U460" s="563"/>
      <c r="V460" s="163" t="s">
        <v>78</v>
      </c>
      <c r="W460" s="173"/>
      <c r="X460" s="173"/>
      <c r="Y460" s="173"/>
      <c r="Z460" s="173"/>
      <c r="AA460" s="173"/>
      <c r="AB460" s="173"/>
    </row>
    <row r="461" spans="1:28" s="73" customFormat="1" ht="76.5" customHeight="1">
      <c r="A461" s="123"/>
      <c r="B461" s="578"/>
      <c r="C461" s="562"/>
      <c r="D461" s="568"/>
      <c r="E461" s="572"/>
      <c r="F461" s="568"/>
      <c r="G461" s="572"/>
      <c r="H461" s="568"/>
      <c r="I461" s="568"/>
      <c r="J461" s="568"/>
      <c r="K461" s="568"/>
      <c r="L461" s="568"/>
      <c r="M461" s="568"/>
      <c r="N461" s="564"/>
      <c r="O461" s="564"/>
      <c r="P461" s="564"/>
      <c r="Q461" s="564"/>
      <c r="R461" s="564"/>
      <c r="S461" s="564"/>
      <c r="T461" s="564"/>
      <c r="U461" s="564"/>
      <c r="V461" s="169" t="s">
        <v>79</v>
      </c>
      <c r="W461" s="174"/>
      <c r="X461" s="174"/>
      <c r="Y461" s="174"/>
      <c r="Z461" s="174"/>
      <c r="AA461" s="174"/>
      <c r="AB461" s="174"/>
    </row>
    <row r="462" spans="1:28" s="73" customFormat="1" ht="76.5" customHeight="1">
      <c r="A462" s="123"/>
      <c r="B462" s="577">
        <v>227</v>
      </c>
      <c r="C462" s="561" t="str">
        <f>担当者!$F$5</f>
        <v>○○高等学校</v>
      </c>
      <c r="D462" s="567"/>
      <c r="E462" s="571"/>
      <c r="F462" s="567"/>
      <c r="G462" s="571"/>
      <c r="H462" s="567"/>
      <c r="I462" s="567"/>
      <c r="J462" s="567"/>
      <c r="K462" s="567"/>
      <c r="L462" s="567"/>
      <c r="M462" s="567"/>
      <c r="N462" s="563"/>
      <c r="O462" s="563"/>
      <c r="P462" s="563"/>
      <c r="Q462" s="563"/>
      <c r="R462" s="563"/>
      <c r="S462" s="563"/>
      <c r="T462" s="563"/>
      <c r="U462" s="563"/>
      <c r="V462" s="163" t="s">
        <v>78</v>
      </c>
      <c r="W462" s="173"/>
      <c r="X462" s="173"/>
      <c r="Y462" s="173"/>
      <c r="Z462" s="173"/>
      <c r="AA462" s="173"/>
      <c r="AB462" s="173"/>
    </row>
    <row r="463" spans="1:28" s="73" customFormat="1" ht="76.5" customHeight="1">
      <c r="A463" s="123"/>
      <c r="B463" s="578"/>
      <c r="C463" s="562"/>
      <c r="D463" s="568"/>
      <c r="E463" s="572"/>
      <c r="F463" s="568"/>
      <c r="G463" s="572"/>
      <c r="H463" s="568"/>
      <c r="I463" s="568"/>
      <c r="J463" s="568"/>
      <c r="K463" s="568"/>
      <c r="L463" s="568"/>
      <c r="M463" s="568"/>
      <c r="N463" s="564"/>
      <c r="O463" s="564"/>
      <c r="P463" s="564"/>
      <c r="Q463" s="564"/>
      <c r="R463" s="564"/>
      <c r="S463" s="564"/>
      <c r="T463" s="564"/>
      <c r="U463" s="564"/>
      <c r="V463" s="169" t="s">
        <v>79</v>
      </c>
      <c r="W463" s="174"/>
      <c r="X463" s="174"/>
      <c r="Y463" s="174"/>
      <c r="Z463" s="174"/>
      <c r="AA463" s="174"/>
      <c r="AB463" s="174"/>
    </row>
    <row r="464" spans="1:28" s="73" customFormat="1" ht="76.5" customHeight="1">
      <c r="A464" s="123"/>
      <c r="B464" s="577">
        <v>228</v>
      </c>
      <c r="C464" s="561" t="str">
        <f>担当者!$F$5</f>
        <v>○○高等学校</v>
      </c>
      <c r="D464" s="567"/>
      <c r="E464" s="571"/>
      <c r="F464" s="567"/>
      <c r="G464" s="571"/>
      <c r="H464" s="567"/>
      <c r="I464" s="567"/>
      <c r="J464" s="567"/>
      <c r="K464" s="567"/>
      <c r="L464" s="567"/>
      <c r="M464" s="567"/>
      <c r="N464" s="563"/>
      <c r="O464" s="563"/>
      <c r="P464" s="563"/>
      <c r="Q464" s="563"/>
      <c r="R464" s="563"/>
      <c r="S464" s="563"/>
      <c r="T464" s="563"/>
      <c r="U464" s="563"/>
      <c r="V464" s="163" t="s">
        <v>78</v>
      </c>
      <c r="W464" s="173"/>
      <c r="X464" s="173"/>
      <c r="Y464" s="173"/>
      <c r="Z464" s="173"/>
      <c r="AA464" s="173"/>
      <c r="AB464" s="173"/>
    </row>
    <row r="465" spans="1:28" s="73" customFormat="1" ht="76.5" customHeight="1">
      <c r="A465" s="123"/>
      <c r="B465" s="578"/>
      <c r="C465" s="562"/>
      <c r="D465" s="568"/>
      <c r="E465" s="572"/>
      <c r="F465" s="568"/>
      <c r="G465" s="572"/>
      <c r="H465" s="568"/>
      <c r="I465" s="568"/>
      <c r="J465" s="568"/>
      <c r="K465" s="568"/>
      <c r="L465" s="568"/>
      <c r="M465" s="568"/>
      <c r="N465" s="564"/>
      <c r="O465" s="564"/>
      <c r="P465" s="564"/>
      <c r="Q465" s="564"/>
      <c r="R465" s="564"/>
      <c r="S465" s="564"/>
      <c r="T465" s="564"/>
      <c r="U465" s="564"/>
      <c r="V465" s="169" t="s">
        <v>79</v>
      </c>
      <c r="W465" s="174"/>
      <c r="X465" s="174"/>
      <c r="Y465" s="174"/>
      <c r="Z465" s="174"/>
      <c r="AA465" s="174"/>
      <c r="AB465" s="174"/>
    </row>
    <row r="466" spans="1:28" s="73" customFormat="1" ht="76.5" customHeight="1">
      <c r="A466" s="123"/>
      <c r="B466" s="577">
        <v>229</v>
      </c>
      <c r="C466" s="561" t="str">
        <f>担当者!$F$5</f>
        <v>○○高等学校</v>
      </c>
      <c r="D466" s="567"/>
      <c r="E466" s="571"/>
      <c r="F466" s="567"/>
      <c r="G466" s="571"/>
      <c r="H466" s="567"/>
      <c r="I466" s="567"/>
      <c r="J466" s="567"/>
      <c r="K466" s="567"/>
      <c r="L466" s="567"/>
      <c r="M466" s="567"/>
      <c r="N466" s="563"/>
      <c r="O466" s="563"/>
      <c r="P466" s="563"/>
      <c r="Q466" s="563"/>
      <c r="R466" s="563"/>
      <c r="S466" s="563"/>
      <c r="T466" s="563"/>
      <c r="U466" s="563"/>
      <c r="V466" s="163" t="s">
        <v>78</v>
      </c>
      <c r="W466" s="173"/>
      <c r="X466" s="173"/>
      <c r="Y466" s="173"/>
      <c r="Z466" s="173"/>
      <c r="AA466" s="173"/>
      <c r="AB466" s="173"/>
    </row>
    <row r="467" spans="1:28" s="73" customFormat="1" ht="76.5" customHeight="1">
      <c r="A467" s="123"/>
      <c r="B467" s="578"/>
      <c r="C467" s="562"/>
      <c r="D467" s="568"/>
      <c r="E467" s="572"/>
      <c r="F467" s="568"/>
      <c r="G467" s="572"/>
      <c r="H467" s="568"/>
      <c r="I467" s="568"/>
      <c r="J467" s="568"/>
      <c r="K467" s="568"/>
      <c r="L467" s="568"/>
      <c r="M467" s="568"/>
      <c r="N467" s="564"/>
      <c r="O467" s="564"/>
      <c r="P467" s="564"/>
      <c r="Q467" s="564"/>
      <c r="R467" s="564"/>
      <c r="S467" s="564"/>
      <c r="T467" s="564"/>
      <c r="U467" s="564"/>
      <c r="V467" s="169" t="s">
        <v>79</v>
      </c>
      <c r="W467" s="174"/>
      <c r="X467" s="174"/>
      <c r="Y467" s="174"/>
      <c r="Z467" s="174"/>
      <c r="AA467" s="174"/>
      <c r="AB467" s="174"/>
    </row>
    <row r="468" spans="1:28" s="73" customFormat="1" ht="76.5" customHeight="1">
      <c r="A468" s="123"/>
      <c r="B468" s="577">
        <v>230</v>
      </c>
      <c r="C468" s="561" t="str">
        <f>担当者!$F$5</f>
        <v>○○高等学校</v>
      </c>
      <c r="D468" s="567"/>
      <c r="E468" s="571"/>
      <c r="F468" s="567"/>
      <c r="G468" s="571"/>
      <c r="H468" s="567"/>
      <c r="I468" s="567"/>
      <c r="J468" s="567"/>
      <c r="K468" s="567"/>
      <c r="L468" s="567"/>
      <c r="M468" s="567"/>
      <c r="N468" s="563"/>
      <c r="O468" s="563"/>
      <c r="P468" s="563"/>
      <c r="Q468" s="563"/>
      <c r="R468" s="563"/>
      <c r="S468" s="563"/>
      <c r="T468" s="563"/>
      <c r="U468" s="563"/>
      <c r="V468" s="163" t="s">
        <v>78</v>
      </c>
      <c r="W468" s="173"/>
      <c r="X468" s="173"/>
      <c r="Y468" s="173"/>
      <c r="Z468" s="173"/>
      <c r="AA468" s="173"/>
      <c r="AB468" s="173"/>
    </row>
    <row r="469" spans="1:28" s="73" customFormat="1" ht="76.5" customHeight="1">
      <c r="A469" s="123"/>
      <c r="B469" s="578"/>
      <c r="C469" s="562"/>
      <c r="D469" s="568"/>
      <c r="E469" s="572"/>
      <c r="F469" s="568"/>
      <c r="G469" s="572"/>
      <c r="H469" s="568"/>
      <c r="I469" s="568"/>
      <c r="J469" s="568"/>
      <c r="K469" s="568"/>
      <c r="L469" s="568"/>
      <c r="M469" s="568"/>
      <c r="N469" s="564"/>
      <c r="O469" s="564"/>
      <c r="P469" s="564"/>
      <c r="Q469" s="564"/>
      <c r="R469" s="564"/>
      <c r="S469" s="564"/>
      <c r="T469" s="564"/>
      <c r="U469" s="564"/>
      <c r="V469" s="169" t="s">
        <v>79</v>
      </c>
      <c r="W469" s="174"/>
      <c r="X469" s="174"/>
      <c r="Y469" s="174"/>
      <c r="Z469" s="174"/>
      <c r="AA469" s="174"/>
      <c r="AB469" s="174"/>
    </row>
    <row r="470" spans="1:28" s="73" customFormat="1" ht="76.5" customHeight="1">
      <c r="A470" s="123"/>
      <c r="B470" s="577">
        <v>231</v>
      </c>
      <c r="C470" s="561" t="str">
        <f>担当者!$F$5</f>
        <v>○○高等学校</v>
      </c>
      <c r="D470" s="567"/>
      <c r="E470" s="571"/>
      <c r="F470" s="567"/>
      <c r="G470" s="571"/>
      <c r="H470" s="567"/>
      <c r="I470" s="567"/>
      <c r="J470" s="567"/>
      <c r="K470" s="567"/>
      <c r="L470" s="567"/>
      <c r="M470" s="567"/>
      <c r="N470" s="563"/>
      <c r="O470" s="563"/>
      <c r="P470" s="563"/>
      <c r="Q470" s="563"/>
      <c r="R470" s="563"/>
      <c r="S470" s="563"/>
      <c r="T470" s="563"/>
      <c r="U470" s="563"/>
      <c r="V470" s="163" t="s">
        <v>78</v>
      </c>
      <c r="W470" s="173"/>
      <c r="X470" s="173"/>
      <c r="Y470" s="173"/>
      <c r="Z470" s="173"/>
      <c r="AA470" s="173"/>
      <c r="AB470" s="173"/>
    </row>
    <row r="471" spans="1:28" s="73" customFormat="1" ht="76.5" customHeight="1">
      <c r="A471" s="123"/>
      <c r="B471" s="578"/>
      <c r="C471" s="562"/>
      <c r="D471" s="568"/>
      <c r="E471" s="572"/>
      <c r="F471" s="568"/>
      <c r="G471" s="572"/>
      <c r="H471" s="568"/>
      <c r="I471" s="568"/>
      <c r="J471" s="568"/>
      <c r="K471" s="568"/>
      <c r="L471" s="568"/>
      <c r="M471" s="568"/>
      <c r="N471" s="564"/>
      <c r="O471" s="564"/>
      <c r="P471" s="564"/>
      <c r="Q471" s="564"/>
      <c r="R471" s="564"/>
      <c r="S471" s="564"/>
      <c r="T471" s="564"/>
      <c r="U471" s="564"/>
      <c r="V471" s="169" t="s">
        <v>79</v>
      </c>
      <c r="W471" s="174"/>
      <c r="X471" s="174"/>
      <c r="Y471" s="174"/>
      <c r="Z471" s="174"/>
      <c r="AA471" s="174"/>
      <c r="AB471" s="174"/>
    </row>
    <row r="472" spans="1:28" s="73" customFormat="1" ht="76.5" customHeight="1">
      <c r="A472" s="123"/>
      <c r="B472" s="577">
        <v>232</v>
      </c>
      <c r="C472" s="561" t="str">
        <f>担当者!$F$5</f>
        <v>○○高等学校</v>
      </c>
      <c r="D472" s="567"/>
      <c r="E472" s="571"/>
      <c r="F472" s="567"/>
      <c r="G472" s="571"/>
      <c r="H472" s="567"/>
      <c r="I472" s="567"/>
      <c r="J472" s="567"/>
      <c r="K472" s="567"/>
      <c r="L472" s="567"/>
      <c r="M472" s="567"/>
      <c r="N472" s="563"/>
      <c r="O472" s="563"/>
      <c r="P472" s="563"/>
      <c r="Q472" s="563"/>
      <c r="R472" s="563"/>
      <c r="S472" s="563"/>
      <c r="T472" s="563"/>
      <c r="U472" s="563"/>
      <c r="V472" s="163" t="s">
        <v>78</v>
      </c>
      <c r="W472" s="173"/>
      <c r="X472" s="173"/>
      <c r="Y472" s="173"/>
      <c r="Z472" s="173"/>
      <c r="AA472" s="173"/>
      <c r="AB472" s="173"/>
    </row>
    <row r="473" spans="1:28" s="73" customFormat="1" ht="76.5" customHeight="1">
      <c r="A473" s="123"/>
      <c r="B473" s="578"/>
      <c r="C473" s="562"/>
      <c r="D473" s="568"/>
      <c r="E473" s="572"/>
      <c r="F473" s="568"/>
      <c r="G473" s="572"/>
      <c r="H473" s="568"/>
      <c r="I473" s="568"/>
      <c r="J473" s="568"/>
      <c r="K473" s="568"/>
      <c r="L473" s="568"/>
      <c r="M473" s="568"/>
      <c r="N473" s="564"/>
      <c r="O473" s="564"/>
      <c r="P473" s="564"/>
      <c r="Q473" s="564"/>
      <c r="R473" s="564"/>
      <c r="S473" s="564"/>
      <c r="T473" s="564"/>
      <c r="U473" s="564"/>
      <c r="V473" s="169" t="s">
        <v>79</v>
      </c>
      <c r="W473" s="174"/>
      <c r="X473" s="174"/>
      <c r="Y473" s="174"/>
      <c r="Z473" s="174"/>
      <c r="AA473" s="174"/>
      <c r="AB473" s="174"/>
    </row>
    <row r="474" spans="1:28" s="73" customFormat="1" ht="76.5" customHeight="1">
      <c r="A474" s="123"/>
      <c r="B474" s="577">
        <v>233</v>
      </c>
      <c r="C474" s="561" t="str">
        <f>担当者!$F$5</f>
        <v>○○高等学校</v>
      </c>
      <c r="D474" s="567"/>
      <c r="E474" s="571"/>
      <c r="F474" s="567"/>
      <c r="G474" s="571"/>
      <c r="H474" s="567"/>
      <c r="I474" s="567"/>
      <c r="J474" s="567"/>
      <c r="K474" s="567"/>
      <c r="L474" s="567"/>
      <c r="M474" s="567"/>
      <c r="N474" s="563"/>
      <c r="O474" s="563"/>
      <c r="P474" s="563"/>
      <c r="Q474" s="563"/>
      <c r="R474" s="563"/>
      <c r="S474" s="563"/>
      <c r="T474" s="563"/>
      <c r="U474" s="563"/>
      <c r="V474" s="163" t="s">
        <v>78</v>
      </c>
      <c r="W474" s="173"/>
      <c r="X474" s="173"/>
      <c r="Y474" s="173"/>
      <c r="Z474" s="173"/>
      <c r="AA474" s="173"/>
      <c r="AB474" s="173"/>
    </row>
    <row r="475" spans="1:28" s="73" customFormat="1" ht="76.5" customHeight="1">
      <c r="A475" s="123"/>
      <c r="B475" s="578"/>
      <c r="C475" s="562"/>
      <c r="D475" s="568"/>
      <c r="E475" s="572"/>
      <c r="F475" s="568"/>
      <c r="G475" s="572"/>
      <c r="H475" s="568"/>
      <c r="I475" s="568"/>
      <c r="J475" s="568"/>
      <c r="K475" s="568"/>
      <c r="L475" s="568"/>
      <c r="M475" s="568"/>
      <c r="N475" s="564"/>
      <c r="O475" s="564"/>
      <c r="P475" s="564"/>
      <c r="Q475" s="564"/>
      <c r="R475" s="564"/>
      <c r="S475" s="564"/>
      <c r="T475" s="564"/>
      <c r="U475" s="564"/>
      <c r="V475" s="169" t="s">
        <v>79</v>
      </c>
      <c r="W475" s="174"/>
      <c r="X475" s="174"/>
      <c r="Y475" s="174"/>
      <c r="Z475" s="174"/>
      <c r="AA475" s="174"/>
      <c r="AB475" s="174"/>
    </row>
    <row r="476" spans="1:28" s="73" customFormat="1" ht="76.5" customHeight="1">
      <c r="A476" s="123"/>
      <c r="B476" s="577">
        <v>234</v>
      </c>
      <c r="C476" s="561" t="str">
        <f>担当者!$F$5</f>
        <v>○○高等学校</v>
      </c>
      <c r="D476" s="567"/>
      <c r="E476" s="571"/>
      <c r="F476" s="567"/>
      <c r="G476" s="571"/>
      <c r="H476" s="567"/>
      <c r="I476" s="567"/>
      <c r="J476" s="567"/>
      <c r="K476" s="567"/>
      <c r="L476" s="567"/>
      <c r="M476" s="567"/>
      <c r="N476" s="563"/>
      <c r="O476" s="563"/>
      <c r="P476" s="563"/>
      <c r="Q476" s="563"/>
      <c r="R476" s="563"/>
      <c r="S476" s="563"/>
      <c r="T476" s="563"/>
      <c r="U476" s="563"/>
      <c r="V476" s="163" t="s">
        <v>78</v>
      </c>
      <c r="W476" s="173"/>
      <c r="X476" s="173"/>
      <c r="Y476" s="173"/>
      <c r="Z476" s="173"/>
      <c r="AA476" s="173"/>
      <c r="AB476" s="173"/>
    </row>
    <row r="477" spans="1:28" s="73" customFormat="1" ht="76.5" customHeight="1">
      <c r="A477" s="123"/>
      <c r="B477" s="578"/>
      <c r="C477" s="562"/>
      <c r="D477" s="568"/>
      <c r="E477" s="572"/>
      <c r="F477" s="568"/>
      <c r="G477" s="572"/>
      <c r="H477" s="568"/>
      <c r="I477" s="568"/>
      <c r="J477" s="568"/>
      <c r="K477" s="568"/>
      <c r="L477" s="568"/>
      <c r="M477" s="568"/>
      <c r="N477" s="564"/>
      <c r="O477" s="564"/>
      <c r="P477" s="564"/>
      <c r="Q477" s="564"/>
      <c r="R477" s="564"/>
      <c r="S477" s="564"/>
      <c r="T477" s="564"/>
      <c r="U477" s="564"/>
      <c r="V477" s="169" t="s">
        <v>79</v>
      </c>
      <c r="W477" s="174"/>
      <c r="X477" s="174"/>
      <c r="Y477" s="174"/>
      <c r="Z477" s="174"/>
      <c r="AA477" s="174"/>
      <c r="AB477" s="174"/>
    </row>
    <row r="478" spans="1:28" s="73" customFormat="1" ht="76.5" customHeight="1">
      <c r="A478" s="123"/>
      <c r="B478" s="577">
        <v>235</v>
      </c>
      <c r="C478" s="561" t="str">
        <f>担当者!$F$5</f>
        <v>○○高等学校</v>
      </c>
      <c r="D478" s="567"/>
      <c r="E478" s="571"/>
      <c r="F478" s="567"/>
      <c r="G478" s="571"/>
      <c r="H478" s="567"/>
      <c r="I478" s="567"/>
      <c r="J478" s="567"/>
      <c r="K478" s="567"/>
      <c r="L478" s="567"/>
      <c r="M478" s="567"/>
      <c r="N478" s="563"/>
      <c r="O478" s="563"/>
      <c r="P478" s="563"/>
      <c r="Q478" s="563"/>
      <c r="R478" s="563"/>
      <c r="S478" s="563"/>
      <c r="T478" s="563"/>
      <c r="U478" s="563"/>
      <c r="V478" s="163" t="s">
        <v>78</v>
      </c>
      <c r="W478" s="173"/>
      <c r="X478" s="173"/>
      <c r="Y478" s="173"/>
      <c r="Z478" s="173"/>
      <c r="AA478" s="173"/>
      <c r="AB478" s="173"/>
    </row>
    <row r="479" spans="1:28" s="73" customFormat="1" ht="76.5" customHeight="1">
      <c r="A479" s="123"/>
      <c r="B479" s="578"/>
      <c r="C479" s="562"/>
      <c r="D479" s="568"/>
      <c r="E479" s="572"/>
      <c r="F479" s="568"/>
      <c r="G479" s="572"/>
      <c r="H479" s="568"/>
      <c r="I479" s="568"/>
      <c r="J479" s="568"/>
      <c r="K479" s="568"/>
      <c r="L479" s="568"/>
      <c r="M479" s="568"/>
      <c r="N479" s="564"/>
      <c r="O479" s="564"/>
      <c r="P479" s="564"/>
      <c r="Q479" s="564"/>
      <c r="R479" s="564"/>
      <c r="S479" s="564"/>
      <c r="T479" s="564"/>
      <c r="U479" s="564"/>
      <c r="V479" s="169" t="s">
        <v>79</v>
      </c>
      <c r="W479" s="174"/>
      <c r="X479" s="174"/>
      <c r="Y479" s="174"/>
      <c r="Z479" s="174"/>
      <c r="AA479" s="174"/>
      <c r="AB479" s="174"/>
    </row>
    <row r="480" spans="1:28" s="73" customFormat="1" ht="76.5" customHeight="1">
      <c r="A480" s="123"/>
      <c r="B480" s="577">
        <v>236</v>
      </c>
      <c r="C480" s="561" t="str">
        <f>担当者!$F$5</f>
        <v>○○高等学校</v>
      </c>
      <c r="D480" s="567"/>
      <c r="E480" s="571"/>
      <c r="F480" s="567"/>
      <c r="G480" s="571"/>
      <c r="H480" s="567"/>
      <c r="I480" s="567"/>
      <c r="J480" s="567"/>
      <c r="K480" s="567"/>
      <c r="L480" s="567"/>
      <c r="M480" s="567"/>
      <c r="N480" s="563"/>
      <c r="O480" s="563"/>
      <c r="P480" s="563"/>
      <c r="Q480" s="563"/>
      <c r="R480" s="563"/>
      <c r="S480" s="563"/>
      <c r="T480" s="563"/>
      <c r="U480" s="563"/>
      <c r="V480" s="163" t="s">
        <v>78</v>
      </c>
      <c r="W480" s="173"/>
      <c r="X480" s="173"/>
      <c r="Y480" s="173"/>
      <c r="Z480" s="173"/>
      <c r="AA480" s="173"/>
      <c r="AB480" s="173"/>
    </row>
    <row r="481" spans="1:28" s="73" customFormat="1" ht="76.5" customHeight="1">
      <c r="A481" s="123"/>
      <c r="B481" s="578"/>
      <c r="C481" s="562"/>
      <c r="D481" s="568"/>
      <c r="E481" s="572"/>
      <c r="F481" s="568"/>
      <c r="G481" s="572"/>
      <c r="H481" s="568"/>
      <c r="I481" s="568"/>
      <c r="J481" s="568"/>
      <c r="K481" s="568"/>
      <c r="L481" s="568"/>
      <c r="M481" s="568"/>
      <c r="N481" s="564"/>
      <c r="O481" s="564"/>
      <c r="P481" s="564"/>
      <c r="Q481" s="564"/>
      <c r="R481" s="564"/>
      <c r="S481" s="564"/>
      <c r="T481" s="564"/>
      <c r="U481" s="564"/>
      <c r="V481" s="169" t="s">
        <v>79</v>
      </c>
      <c r="W481" s="174"/>
      <c r="X481" s="174"/>
      <c r="Y481" s="174"/>
      <c r="Z481" s="174"/>
      <c r="AA481" s="174"/>
      <c r="AB481" s="174"/>
    </row>
    <row r="482" spans="1:28" s="73" customFormat="1" ht="76.5" customHeight="1">
      <c r="A482" s="123"/>
      <c r="B482" s="577">
        <v>237</v>
      </c>
      <c r="C482" s="561" t="str">
        <f>担当者!$F$5</f>
        <v>○○高等学校</v>
      </c>
      <c r="D482" s="567"/>
      <c r="E482" s="571"/>
      <c r="F482" s="567"/>
      <c r="G482" s="571"/>
      <c r="H482" s="567"/>
      <c r="I482" s="567"/>
      <c r="J482" s="567"/>
      <c r="K482" s="567"/>
      <c r="L482" s="567"/>
      <c r="M482" s="567"/>
      <c r="N482" s="563"/>
      <c r="O482" s="563"/>
      <c r="P482" s="563"/>
      <c r="Q482" s="563"/>
      <c r="R482" s="563"/>
      <c r="S482" s="563"/>
      <c r="T482" s="563"/>
      <c r="U482" s="563"/>
      <c r="V482" s="163" t="s">
        <v>78</v>
      </c>
      <c r="W482" s="173"/>
      <c r="X482" s="173"/>
      <c r="Y482" s="173"/>
      <c r="Z482" s="173"/>
      <c r="AA482" s="173"/>
      <c r="AB482" s="173"/>
    </row>
    <row r="483" spans="1:28" s="73" customFormat="1" ht="76.5" customHeight="1">
      <c r="A483" s="123"/>
      <c r="B483" s="578"/>
      <c r="C483" s="562"/>
      <c r="D483" s="568"/>
      <c r="E483" s="572"/>
      <c r="F483" s="568"/>
      <c r="G483" s="572"/>
      <c r="H483" s="568"/>
      <c r="I483" s="568"/>
      <c r="J483" s="568"/>
      <c r="K483" s="568"/>
      <c r="L483" s="568"/>
      <c r="M483" s="568"/>
      <c r="N483" s="564"/>
      <c r="O483" s="564"/>
      <c r="P483" s="564"/>
      <c r="Q483" s="564"/>
      <c r="R483" s="564"/>
      <c r="S483" s="564"/>
      <c r="T483" s="564"/>
      <c r="U483" s="564"/>
      <c r="V483" s="169" t="s">
        <v>79</v>
      </c>
      <c r="W483" s="174"/>
      <c r="X483" s="174"/>
      <c r="Y483" s="174"/>
      <c r="Z483" s="174"/>
      <c r="AA483" s="174"/>
      <c r="AB483" s="174"/>
    </row>
    <row r="484" spans="1:28" s="73" customFormat="1" ht="76.5" customHeight="1">
      <c r="A484" s="123"/>
      <c r="B484" s="577">
        <v>238</v>
      </c>
      <c r="C484" s="561" t="str">
        <f>担当者!$F$5</f>
        <v>○○高等学校</v>
      </c>
      <c r="D484" s="567"/>
      <c r="E484" s="571"/>
      <c r="F484" s="567"/>
      <c r="G484" s="571"/>
      <c r="H484" s="567"/>
      <c r="I484" s="567"/>
      <c r="J484" s="567"/>
      <c r="K484" s="567"/>
      <c r="L484" s="567"/>
      <c r="M484" s="567"/>
      <c r="N484" s="563"/>
      <c r="O484" s="563"/>
      <c r="P484" s="563"/>
      <c r="Q484" s="563"/>
      <c r="R484" s="563"/>
      <c r="S484" s="563"/>
      <c r="T484" s="563"/>
      <c r="U484" s="563"/>
      <c r="V484" s="163" t="s">
        <v>78</v>
      </c>
      <c r="W484" s="173"/>
      <c r="X484" s="173"/>
      <c r="Y484" s="173"/>
      <c r="Z484" s="173"/>
      <c r="AA484" s="173"/>
      <c r="AB484" s="173"/>
    </row>
    <row r="485" spans="1:28" s="73" customFormat="1" ht="76.5" customHeight="1">
      <c r="A485" s="123"/>
      <c r="B485" s="578"/>
      <c r="C485" s="562"/>
      <c r="D485" s="568"/>
      <c r="E485" s="572"/>
      <c r="F485" s="568"/>
      <c r="G485" s="572"/>
      <c r="H485" s="568"/>
      <c r="I485" s="568"/>
      <c r="J485" s="568"/>
      <c r="K485" s="568"/>
      <c r="L485" s="568"/>
      <c r="M485" s="568"/>
      <c r="N485" s="564"/>
      <c r="O485" s="564"/>
      <c r="P485" s="564"/>
      <c r="Q485" s="564"/>
      <c r="R485" s="564"/>
      <c r="S485" s="564"/>
      <c r="T485" s="564"/>
      <c r="U485" s="564"/>
      <c r="V485" s="169" t="s">
        <v>79</v>
      </c>
      <c r="W485" s="174"/>
      <c r="X485" s="174"/>
      <c r="Y485" s="174"/>
      <c r="Z485" s="174"/>
      <c r="AA485" s="174"/>
      <c r="AB485" s="174"/>
    </row>
    <row r="486" spans="1:28" s="73" customFormat="1" ht="76.5" customHeight="1">
      <c r="A486" s="123"/>
      <c r="B486" s="577">
        <v>239</v>
      </c>
      <c r="C486" s="561" t="str">
        <f>担当者!$F$5</f>
        <v>○○高等学校</v>
      </c>
      <c r="D486" s="567"/>
      <c r="E486" s="571"/>
      <c r="F486" s="567"/>
      <c r="G486" s="571"/>
      <c r="H486" s="567"/>
      <c r="I486" s="567"/>
      <c r="J486" s="567"/>
      <c r="K486" s="567"/>
      <c r="L486" s="567"/>
      <c r="M486" s="567"/>
      <c r="N486" s="563"/>
      <c r="O486" s="563"/>
      <c r="P486" s="563"/>
      <c r="Q486" s="563"/>
      <c r="R486" s="563"/>
      <c r="S486" s="563"/>
      <c r="T486" s="563"/>
      <c r="U486" s="563"/>
      <c r="V486" s="163" t="s">
        <v>78</v>
      </c>
      <c r="W486" s="173"/>
      <c r="X486" s="173"/>
      <c r="Y486" s="173"/>
      <c r="Z486" s="173"/>
      <c r="AA486" s="173"/>
      <c r="AB486" s="173"/>
    </row>
    <row r="487" spans="1:28" s="73" customFormat="1" ht="76.5" customHeight="1">
      <c r="A487" s="123"/>
      <c r="B487" s="578"/>
      <c r="C487" s="562"/>
      <c r="D487" s="568"/>
      <c r="E487" s="572"/>
      <c r="F487" s="568"/>
      <c r="G487" s="572"/>
      <c r="H487" s="568"/>
      <c r="I487" s="568"/>
      <c r="J487" s="568"/>
      <c r="K487" s="568"/>
      <c r="L487" s="568"/>
      <c r="M487" s="568"/>
      <c r="N487" s="564"/>
      <c r="O487" s="564"/>
      <c r="P487" s="564"/>
      <c r="Q487" s="564"/>
      <c r="R487" s="564"/>
      <c r="S487" s="564"/>
      <c r="T487" s="564"/>
      <c r="U487" s="564"/>
      <c r="V487" s="169" t="s">
        <v>79</v>
      </c>
      <c r="W487" s="174"/>
      <c r="X487" s="174"/>
      <c r="Y487" s="174"/>
      <c r="Z487" s="174"/>
      <c r="AA487" s="174"/>
      <c r="AB487" s="174"/>
    </row>
    <row r="488" spans="1:28" s="73" customFormat="1" ht="76.5" customHeight="1">
      <c r="A488" s="123"/>
      <c r="B488" s="577">
        <v>240</v>
      </c>
      <c r="C488" s="561" t="str">
        <f>担当者!$F$5</f>
        <v>○○高等学校</v>
      </c>
      <c r="D488" s="567"/>
      <c r="E488" s="571"/>
      <c r="F488" s="567"/>
      <c r="G488" s="571"/>
      <c r="H488" s="567"/>
      <c r="I488" s="567"/>
      <c r="J488" s="567"/>
      <c r="K488" s="567"/>
      <c r="L488" s="567"/>
      <c r="M488" s="567"/>
      <c r="N488" s="563"/>
      <c r="O488" s="563"/>
      <c r="P488" s="563"/>
      <c r="Q488" s="563"/>
      <c r="R488" s="563"/>
      <c r="S488" s="563"/>
      <c r="T488" s="563"/>
      <c r="U488" s="563"/>
      <c r="V488" s="163" t="s">
        <v>78</v>
      </c>
      <c r="W488" s="173"/>
      <c r="X488" s="173"/>
      <c r="Y488" s="173"/>
      <c r="Z488" s="173"/>
      <c r="AA488" s="173"/>
      <c r="AB488" s="173"/>
    </row>
    <row r="489" spans="1:28" s="73" customFormat="1" ht="76.5" customHeight="1">
      <c r="A489" s="123"/>
      <c r="B489" s="578"/>
      <c r="C489" s="562"/>
      <c r="D489" s="568"/>
      <c r="E489" s="572"/>
      <c r="F489" s="568"/>
      <c r="G489" s="572"/>
      <c r="H489" s="568"/>
      <c r="I489" s="568"/>
      <c r="J489" s="568"/>
      <c r="K489" s="568"/>
      <c r="L489" s="568"/>
      <c r="M489" s="568"/>
      <c r="N489" s="564"/>
      <c r="O489" s="564"/>
      <c r="P489" s="564"/>
      <c r="Q489" s="564"/>
      <c r="R489" s="564"/>
      <c r="S489" s="564"/>
      <c r="T489" s="564"/>
      <c r="U489" s="564"/>
      <c r="V489" s="169" t="s">
        <v>79</v>
      </c>
      <c r="W489" s="174"/>
      <c r="X489" s="174"/>
      <c r="Y489" s="174"/>
      <c r="Z489" s="174"/>
      <c r="AA489" s="174"/>
      <c r="AB489" s="174"/>
    </row>
    <row r="490" spans="1:28" s="73" customFormat="1" ht="76.5" customHeight="1">
      <c r="A490" s="123"/>
      <c r="B490" s="577">
        <v>241</v>
      </c>
      <c r="C490" s="561" t="str">
        <f>担当者!$F$5</f>
        <v>○○高等学校</v>
      </c>
      <c r="D490" s="567"/>
      <c r="E490" s="571"/>
      <c r="F490" s="567"/>
      <c r="G490" s="571"/>
      <c r="H490" s="567"/>
      <c r="I490" s="567"/>
      <c r="J490" s="567"/>
      <c r="K490" s="567"/>
      <c r="L490" s="567"/>
      <c r="M490" s="567"/>
      <c r="N490" s="563"/>
      <c r="O490" s="563"/>
      <c r="P490" s="563"/>
      <c r="Q490" s="563"/>
      <c r="R490" s="563"/>
      <c r="S490" s="563"/>
      <c r="T490" s="563"/>
      <c r="U490" s="563"/>
      <c r="V490" s="163" t="s">
        <v>78</v>
      </c>
      <c r="W490" s="173"/>
      <c r="X490" s="173"/>
      <c r="Y490" s="173"/>
      <c r="Z490" s="173"/>
      <c r="AA490" s="173"/>
      <c r="AB490" s="173"/>
    </row>
    <row r="491" spans="1:28" s="73" customFormat="1" ht="76.5" customHeight="1">
      <c r="A491" s="123"/>
      <c r="B491" s="578"/>
      <c r="C491" s="562"/>
      <c r="D491" s="568"/>
      <c r="E491" s="572"/>
      <c r="F491" s="568"/>
      <c r="G491" s="572"/>
      <c r="H491" s="568"/>
      <c r="I491" s="568"/>
      <c r="J491" s="568"/>
      <c r="K491" s="568"/>
      <c r="L491" s="568"/>
      <c r="M491" s="568"/>
      <c r="N491" s="564"/>
      <c r="O491" s="564"/>
      <c r="P491" s="564"/>
      <c r="Q491" s="564"/>
      <c r="R491" s="564"/>
      <c r="S491" s="564"/>
      <c r="T491" s="564"/>
      <c r="U491" s="564"/>
      <c r="V491" s="169" t="s">
        <v>79</v>
      </c>
      <c r="W491" s="174"/>
      <c r="X491" s="174"/>
      <c r="Y491" s="174"/>
      <c r="Z491" s="174"/>
      <c r="AA491" s="174"/>
      <c r="AB491" s="174"/>
    </row>
    <row r="492" spans="1:28" s="73" customFormat="1" ht="76.5" customHeight="1">
      <c r="A492" s="123"/>
      <c r="B492" s="577">
        <v>242</v>
      </c>
      <c r="C492" s="561" t="str">
        <f>担当者!$F$5</f>
        <v>○○高等学校</v>
      </c>
      <c r="D492" s="567"/>
      <c r="E492" s="571"/>
      <c r="F492" s="567"/>
      <c r="G492" s="571"/>
      <c r="H492" s="567"/>
      <c r="I492" s="567"/>
      <c r="J492" s="567"/>
      <c r="K492" s="567"/>
      <c r="L492" s="567"/>
      <c r="M492" s="567"/>
      <c r="N492" s="563"/>
      <c r="O492" s="563"/>
      <c r="P492" s="563"/>
      <c r="Q492" s="563"/>
      <c r="R492" s="563"/>
      <c r="S492" s="563"/>
      <c r="T492" s="563"/>
      <c r="U492" s="563"/>
      <c r="V492" s="163" t="s">
        <v>78</v>
      </c>
      <c r="W492" s="173"/>
      <c r="X492" s="173"/>
      <c r="Y492" s="173"/>
      <c r="Z492" s="173"/>
      <c r="AA492" s="173"/>
      <c r="AB492" s="173"/>
    </row>
    <row r="493" spans="1:28" s="73" customFormat="1" ht="76.5" customHeight="1">
      <c r="A493" s="123"/>
      <c r="B493" s="578"/>
      <c r="C493" s="562"/>
      <c r="D493" s="568"/>
      <c r="E493" s="572"/>
      <c r="F493" s="568"/>
      <c r="G493" s="572"/>
      <c r="H493" s="568"/>
      <c r="I493" s="568"/>
      <c r="J493" s="568"/>
      <c r="K493" s="568"/>
      <c r="L493" s="568"/>
      <c r="M493" s="568"/>
      <c r="N493" s="564"/>
      <c r="O493" s="564"/>
      <c r="P493" s="564"/>
      <c r="Q493" s="564"/>
      <c r="R493" s="564"/>
      <c r="S493" s="564"/>
      <c r="T493" s="564"/>
      <c r="U493" s="564"/>
      <c r="V493" s="169" t="s">
        <v>79</v>
      </c>
      <c r="W493" s="174"/>
      <c r="X493" s="174"/>
      <c r="Y493" s="174"/>
      <c r="Z493" s="174"/>
      <c r="AA493" s="174"/>
      <c r="AB493" s="174"/>
    </row>
    <row r="494" spans="1:28" s="73" customFormat="1" ht="76.5" customHeight="1">
      <c r="A494" s="123"/>
      <c r="B494" s="577">
        <v>243</v>
      </c>
      <c r="C494" s="561" t="str">
        <f>担当者!$F$5</f>
        <v>○○高等学校</v>
      </c>
      <c r="D494" s="567"/>
      <c r="E494" s="571"/>
      <c r="F494" s="567"/>
      <c r="G494" s="571"/>
      <c r="H494" s="567"/>
      <c r="I494" s="567"/>
      <c r="J494" s="567"/>
      <c r="K494" s="567"/>
      <c r="L494" s="567"/>
      <c r="M494" s="567"/>
      <c r="N494" s="563"/>
      <c r="O494" s="563"/>
      <c r="P494" s="563"/>
      <c r="Q494" s="563"/>
      <c r="R494" s="563"/>
      <c r="S494" s="563"/>
      <c r="T494" s="563"/>
      <c r="U494" s="563"/>
      <c r="V494" s="163" t="s">
        <v>78</v>
      </c>
      <c r="W494" s="173"/>
      <c r="X494" s="173"/>
      <c r="Y494" s="173"/>
      <c r="Z494" s="173"/>
      <c r="AA494" s="173"/>
      <c r="AB494" s="173"/>
    </row>
    <row r="495" spans="1:28" s="73" customFormat="1" ht="76.5" customHeight="1">
      <c r="A495" s="123"/>
      <c r="B495" s="578"/>
      <c r="C495" s="562"/>
      <c r="D495" s="568"/>
      <c r="E495" s="572"/>
      <c r="F495" s="568"/>
      <c r="G495" s="572"/>
      <c r="H495" s="568"/>
      <c r="I495" s="568"/>
      <c r="J495" s="568"/>
      <c r="K495" s="568"/>
      <c r="L495" s="568"/>
      <c r="M495" s="568"/>
      <c r="N495" s="564"/>
      <c r="O495" s="564"/>
      <c r="P495" s="564"/>
      <c r="Q495" s="564"/>
      <c r="R495" s="564"/>
      <c r="S495" s="564"/>
      <c r="T495" s="564"/>
      <c r="U495" s="564"/>
      <c r="V495" s="169" t="s">
        <v>79</v>
      </c>
      <c r="W495" s="174"/>
      <c r="X495" s="174"/>
      <c r="Y495" s="174"/>
      <c r="Z495" s="174"/>
      <c r="AA495" s="174"/>
      <c r="AB495" s="174"/>
    </row>
    <row r="496" spans="1:28" s="73" customFormat="1" ht="76.5" customHeight="1">
      <c r="A496" s="123"/>
      <c r="B496" s="577">
        <v>244</v>
      </c>
      <c r="C496" s="561" t="str">
        <f>担当者!$F$5</f>
        <v>○○高等学校</v>
      </c>
      <c r="D496" s="567"/>
      <c r="E496" s="571"/>
      <c r="F496" s="567"/>
      <c r="G496" s="571"/>
      <c r="H496" s="567"/>
      <c r="I496" s="567"/>
      <c r="J496" s="567"/>
      <c r="K496" s="567"/>
      <c r="L496" s="567"/>
      <c r="M496" s="567"/>
      <c r="N496" s="563"/>
      <c r="O496" s="563"/>
      <c r="P496" s="563"/>
      <c r="Q496" s="563"/>
      <c r="R496" s="563"/>
      <c r="S496" s="563"/>
      <c r="T496" s="563"/>
      <c r="U496" s="563"/>
      <c r="V496" s="163" t="s">
        <v>78</v>
      </c>
      <c r="W496" s="173"/>
      <c r="X496" s="173"/>
      <c r="Y496" s="173"/>
      <c r="Z496" s="173"/>
      <c r="AA496" s="173"/>
      <c r="AB496" s="173"/>
    </row>
    <row r="497" spans="1:28" s="73" customFormat="1" ht="76.5" customHeight="1">
      <c r="A497" s="123"/>
      <c r="B497" s="578"/>
      <c r="C497" s="562"/>
      <c r="D497" s="568"/>
      <c r="E497" s="572"/>
      <c r="F497" s="568"/>
      <c r="G497" s="572"/>
      <c r="H497" s="568"/>
      <c r="I497" s="568"/>
      <c r="J497" s="568"/>
      <c r="K497" s="568"/>
      <c r="L497" s="568"/>
      <c r="M497" s="568"/>
      <c r="N497" s="564"/>
      <c r="O497" s="564"/>
      <c r="P497" s="564"/>
      <c r="Q497" s="564"/>
      <c r="R497" s="564"/>
      <c r="S497" s="564"/>
      <c r="T497" s="564"/>
      <c r="U497" s="564"/>
      <c r="V497" s="169" t="s">
        <v>79</v>
      </c>
      <c r="W497" s="174"/>
      <c r="X497" s="174"/>
      <c r="Y497" s="174"/>
      <c r="Z497" s="174"/>
      <c r="AA497" s="174"/>
      <c r="AB497" s="174"/>
    </row>
    <row r="498" spans="1:28" s="73" customFormat="1" ht="76.5" customHeight="1">
      <c r="A498" s="123"/>
      <c r="B498" s="577">
        <v>245</v>
      </c>
      <c r="C498" s="561" t="str">
        <f>担当者!$F$5</f>
        <v>○○高等学校</v>
      </c>
      <c r="D498" s="567"/>
      <c r="E498" s="571"/>
      <c r="F498" s="567"/>
      <c r="G498" s="571"/>
      <c r="H498" s="567"/>
      <c r="I498" s="567"/>
      <c r="J498" s="567"/>
      <c r="K498" s="567"/>
      <c r="L498" s="567"/>
      <c r="M498" s="567"/>
      <c r="N498" s="563"/>
      <c r="O498" s="563"/>
      <c r="P498" s="563"/>
      <c r="Q498" s="563"/>
      <c r="R498" s="563"/>
      <c r="S498" s="563"/>
      <c r="T498" s="563"/>
      <c r="U498" s="563"/>
      <c r="V498" s="163" t="s">
        <v>78</v>
      </c>
      <c r="W498" s="173"/>
      <c r="X498" s="173"/>
      <c r="Y498" s="173"/>
      <c r="Z498" s="173"/>
      <c r="AA498" s="173"/>
      <c r="AB498" s="173"/>
    </row>
    <row r="499" spans="1:28" s="73" customFormat="1" ht="76.5" customHeight="1">
      <c r="A499" s="123"/>
      <c r="B499" s="578"/>
      <c r="C499" s="562"/>
      <c r="D499" s="568"/>
      <c r="E499" s="572"/>
      <c r="F499" s="568"/>
      <c r="G499" s="572"/>
      <c r="H499" s="568"/>
      <c r="I499" s="568"/>
      <c r="J499" s="568"/>
      <c r="K499" s="568"/>
      <c r="L499" s="568"/>
      <c r="M499" s="568"/>
      <c r="N499" s="564"/>
      <c r="O499" s="564"/>
      <c r="P499" s="564"/>
      <c r="Q499" s="564"/>
      <c r="R499" s="564"/>
      <c r="S499" s="564"/>
      <c r="T499" s="564"/>
      <c r="U499" s="564"/>
      <c r="V499" s="169" t="s">
        <v>79</v>
      </c>
      <c r="W499" s="174"/>
      <c r="X499" s="174"/>
      <c r="Y499" s="174"/>
      <c r="Z499" s="174"/>
      <c r="AA499" s="174"/>
      <c r="AB499" s="174"/>
    </row>
    <row r="500" spans="1:28" s="73" customFormat="1" ht="76.5" customHeight="1">
      <c r="A500" s="123"/>
      <c r="B500" s="577">
        <v>246</v>
      </c>
      <c r="C500" s="561" t="str">
        <f>担当者!$F$5</f>
        <v>○○高等学校</v>
      </c>
      <c r="D500" s="567"/>
      <c r="E500" s="571"/>
      <c r="F500" s="567"/>
      <c r="G500" s="571"/>
      <c r="H500" s="567"/>
      <c r="I500" s="567"/>
      <c r="J500" s="567"/>
      <c r="K500" s="567"/>
      <c r="L500" s="567"/>
      <c r="M500" s="567"/>
      <c r="N500" s="563"/>
      <c r="O500" s="563"/>
      <c r="P500" s="563"/>
      <c r="Q500" s="563"/>
      <c r="R500" s="563"/>
      <c r="S500" s="563"/>
      <c r="T500" s="563"/>
      <c r="U500" s="563"/>
      <c r="V500" s="163" t="s">
        <v>78</v>
      </c>
      <c r="W500" s="173"/>
      <c r="X500" s="173"/>
      <c r="Y500" s="173"/>
      <c r="Z500" s="173"/>
      <c r="AA500" s="173"/>
      <c r="AB500" s="173"/>
    </row>
    <row r="501" spans="1:28" s="73" customFormat="1" ht="76.5" customHeight="1">
      <c r="A501" s="123"/>
      <c r="B501" s="578"/>
      <c r="C501" s="562"/>
      <c r="D501" s="568"/>
      <c r="E501" s="572"/>
      <c r="F501" s="568"/>
      <c r="G501" s="572"/>
      <c r="H501" s="568"/>
      <c r="I501" s="568"/>
      <c r="J501" s="568"/>
      <c r="K501" s="568"/>
      <c r="L501" s="568"/>
      <c r="M501" s="568"/>
      <c r="N501" s="564"/>
      <c r="O501" s="564"/>
      <c r="P501" s="564"/>
      <c r="Q501" s="564"/>
      <c r="R501" s="564"/>
      <c r="S501" s="564"/>
      <c r="T501" s="564"/>
      <c r="U501" s="564"/>
      <c r="V501" s="169" t="s">
        <v>79</v>
      </c>
      <c r="W501" s="174"/>
      <c r="X501" s="174"/>
      <c r="Y501" s="174"/>
      <c r="Z501" s="174"/>
      <c r="AA501" s="174"/>
      <c r="AB501" s="174"/>
    </row>
    <row r="502" spans="1:28" s="73" customFormat="1" ht="76.5" customHeight="1">
      <c r="A502" s="123"/>
      <c r="B502" s="577">
        <v>247</v>
      </c>
      <c r="C502" s="561" t="str">
        <f>担当者!$F$5</f>
        <v>○○高等学校</v>
      </c>
      <c r="D502" s="567"/>
      <c r="E502" s="571"/>
      <c r="F502" s="567"/>
      <c r="G502" s="571"/>
      <c r="H502" s="567"/>
      <c r="I502" s="567"/>
      <c r="J502" s="567"/>
      <c r="K502" s="567"/>
      <c r="L502" s="567"/>
      <c r="M502" s="567"/>
      <c r="N502" s="563"/>
      <c r="O502" s="563"/>
      <c r="P502" s="563"/>
      <c r="Q502" s="563"/>
      <c r="R502" s="563"/>
      <c r="S502" s="563"/>
      <c r="T502" s="563"/>
      <c r="U502" s="563"/>
      <c r="V502" s="163" t="s">
        <v>78</v>
      </c>
      <c r="W502" s="173"/>
      <c r="X502" s="173"/>
      <c r="Y502" s="173"/>
      <c r="Z502" s="173"/>
      <c r="AA502" s="173"/>
      <c r="AB502" s="173"/>
    </row>
    <row r="503" spans="1:28" s="73" customFormat="1" ht="76.5" customHeight="1">
      <c r="A503" s="123"/>
      <c r="B503" s="578"/>
      <c r="C503" s="562"/>
      <c r="D503" s="568"/>
      <c r="E503" s="572"/>
      <c r="F503" s="568"/>
      <c r="G503" s="572"/>
      <c r="H503" s="568"/>
      <c r="I503" s="568"/>
      <c r="J503" s="568"/>
      <c r="K503" s="568"/>
      <c r="L503" s="568"/>
      <c r="M503" s="568"/>
      <c r="N503" s="564"/>
      <c r="O503" s="564"/>
      <c r="P503" s="564"/>
      <c r="Q503" s="564"/>
      <c r="R503" s="564"/>
      <c r="S503" s="564"/>
      <c r="T503" s="564"/>
      <c r="U503" s="564"/>
      <c r="V503" s="169" t="s">
        <v>79</v>
      </c>
      <c r="W503" s="174"/>
      <c r="X503" s="174"/>
      <c r="Y503" s="174"/>
      <c r="Z503" s="174"/>
      <c r="AA503" s="174"/>
      <c r="AB503" s="174"/>
    </row>
    <row r="504" spans="1:28" s="73" customFormat="1" ht="76.5" customHeight="1">
      <c r="A504" s="123"/>
      <c r="B504" s="577">
        <v>248</v>
      </c>
      <c r="C504" s="561" t="str">
        <f>担当者!$F$5</f>
        <v>○○高等学校</v>
      </c>
      <c r="D504" s="567"/>
      <c r="E504" s="571"/>
      <c r="F504" s="567"/>
      <c r="G504" s="571"/>
      <c r="H504" s="567"/>
      <c r="I504" s="567"/>
      <c r="J504" s="567"/>
      <c r="K504" s="567"/>
      <c r="L504" s="567"/>
      <c r="M504" s="567"/>
      <c r="N504" s="563"/>
      <c r="O504" s="563"/>
      <c r="P504" s="563"/>
      <c r="Q504" s="563"/>
      <c r="R504" s="563"/>
      <c r="S504" s="563"/>
      <c r="T504" s="563"/>
      <c r="U504" s="563"/>
      <c r="V504" s="163" t="s">
        <v>78</v>
      </c>
      <c r="W504" s="173"/>
      <c r="X504" s="173"/>
      <c r="Y504" s="173"/>
      <c r="Z504" s="173"/>
      <c r="AA504" s="173"/>
      <c r="AB504" s="173"/>
    </row>
    <row r="505" spans="1:28" s="73" customFormat="1" ht="76.5" customHeight="1">
      <c r="A505" s="123"/>
      <c r="B505" s="578"/>
      <c r="C505" s="562"/>
      <c r="D505" s="568"/>
      <c r="E505" s="572"/>
      <c r="F505" s="568"/>
      <c r="G505" s="572"/>
      <c r="H505" s="568"/>
      <c r="I505" s="568"/>
      <c r="J505" s="568"/>
      <c r="K505" s="568"/>
      <c r="L505" s="568"/>
      <c r="M505" s="568"/>
      <c r="N505" s="564"/>
      <c r="O505" s="564"/>
      <c r="P505" s="564"/>
      <c r="Q505" s="564"/>
      <c r="R505" s="564"/>
      <c r="S505" s="564"/>
      <c r="T505" s="564"/>
      <c r="U505" s="564"/>
      <c r="V505" s="169" t="s">
        <v>79</v>
      </c>
      <c r="W505" s="174"/>
      <c r="X505" s="174"/>
      <c r="Y505" s="174"/>
      <c r="Z505" s="174"/>
      <c r="AA505" s="174"/>
      <c r="AB505" s="174"/>
    </row>
    <row r="506" spans="1:28" s="73" customFormat="1" ht="76.5" customHeight="1">
      <c r="A506" s="123"/>
      <c r="B506" s="577">
        <v>249</v>
      </c>
      <c r="C506" s="561" t="str">
        <f>担当者!$F$5</f>
        <v>○○高等学校</v>
      </c>
      <c r="D506" s="567"/>
      <c r="E506" s="571"/>
      <c r="F506" s="567"/>
      <c r="G506" s="571"/>
      <c r="H506" s="567"/>
      <c r="I506" s="567"/>
      <c r="J506" s="567"/>
      <c r="K506" s="567"/>
      <c r="L506" s="567"/>
      <c r="M506" s="567"/>
      <c r="N506" s="563"/>
      <c r="O506" s="563"/>
      <c r="P506" s="563"/>
      <c r="Q506" s="563"/>
      <c r="R506" s="563"/>
      <c r="S506" s="563"/>
      <c r="T506" s="563"/>
      <c r="U506" s="563"/>
      <c r="V506" s="163" t="s">
        <v>78</v>
      </c>
      <c r="W506" s="173"/>
      <c r="X506" s="173"/>
      <c r="Y506" s="173"/>
      <c r="Z506" s="173"/>
      <c r="AA506" s="173"/>
      <c r="AB506" s="173"/>
    </row>
    <row r="507" spans="1:28" s="73" customFormat="1" ht="76.5" customHeight="1">
      <c r="A507" s="123"/>
      <c r="B507" s="578"/>
      <c r="C507" s="562"/>
      <c r="D507" s="568"/>
      <c r="E507" s="572"/>
      <c r="F507" s="568"/>
      <c r="G507" s="572"/>
      <c r="H507" s="568"/>
      <c r="I507" s="568"/>
      <c r="J507" s="568"/>
      <c r="K507" s="568"/>
      <c r="L507" s="568"/>
      <c r="M507" s="568"/>
      <c r="N507" s="564"/>
      <c r="O507" s="564"/>
      <c r="P507" s="564"/>
      <c r="Q507" s="564"/>
      <c r="R507" s="564"/>
      <c r="S507" s="564"/>
      <c r="T507" s="564"/>
      <c r="U507" s="564"/>
      <c r="V507" s="169" t="s">
        <v>79</v>
      </c>
      <c r="W507" s="174"/>
      <c r="X507" s="174"/>
      <c r="Y507" s="174"/>
      <c r="Z507" s="174"/>
      <c r="AA507" s="174"/>
      <c r="AB507" s="174"/>
    </row>
    <row r="508" spans="1:28" s="73" customFormat="1" ht="76.5" customHeight="1">
      <c r="A508" s="123"/>
      <c r="B508" s="577">
        <v>250</v>
      </c>
      <c r="C508" s="561" t="str">
        <f>担当者!$F$5</f>
        <v>○○高等学校</v>
      </c>
      <c r="D508" s="567"/>
      <c r="E508" s="571"/>
      <c r="F508" s="567"/>
      <c r="G508" s="571"/>
      <c r="H508" s="567"/>
      <c r="I508" s="567"/>
      <c r="J508" s="567"/>
      <c r="K508" s="567"/>
      <c r="L508" s="567"/>
      <c r="M508" s="567"/>
      <c r="N508" s="563"/>
      <c r="O508" s="563"/>
      <c r="P508" s="563"/>
      <c r="Q508" s="563"/>
      <c r="R508" s="563"/>
      <c r="S508" s="563"/>
      <c r="T508" s="563"/>
      <c r="U508" s="563"/>
      <c r="V508" s="163" t="s">
        <v>78</v>
      </c>
      <c r="W508" s="173"/>
      <c r="X508" s="173"/>
      <c r="Y508" s="173"/>
      <c r="Z508" s="173"/>
      <c r="AA508" s="173"/>
      <c r="AB508" s="173"/>
    </row>
    <row r="509" spans="1:28" s="73" customFormat="1" ht="76.5" customHeight="1">
      <c r="A509" s="123"/>
      <c r="B509" s="578"/>
      <c r="C509" s="562"/>
      <c r="D509" s="568"/>
      <c r="E509" s="572"/>
      <c r="F509" s="568"/>
      <c r="G509" s="572"/>
      <c r="H509" s="568"/>
      <c r="I509" s="568"/>
      <c r="J509" s="568"/>
      <c r="K509" s="568"/>
      <c r="L509" s="568"/>
      <c r="M509" s="568"/>
      <c r="N509" s="564"/>
      <c r="O509" s="564"/>
      <c r="P509" s="564"/>
      <c r="Q509" s="564"/>
      <c r="R509" s="564"/>
      <c r="S509" s="564"/>
      <c r="T509" s="564"/>
      <c r="U509" s="564"/>
      <c r="V509" s="169" t="s">
        <v>79</v>
      </c>
      <c r="W509" s="174"/>
      <c r="X509" s="174"/>
      <c r="Y509" s="174"/>
      <c r="Z509" s="174"/>
      <c r="AA509" s="174"/>
      <c r="AB509" s="174"/>
    </row>
    <row r="510" spans="1:28" s="73" customFormat="1" ht="76.5" customHeight="1">
      <c r="A510" s="123"/>
      <c r="B510" s="577">
        <v>251</v>
      </c>
      <c r="C510" s="561" t="str">
        <f>担当者!$F$5</f>
        <v>○○高等学校</v>
      </c>
      <c r="D510" s="567"/>
      <c r="E510" s="571"/>
      <c r="F510" s="567"/>
      <c r="G510" s="571"/>
      <c r="H510" s="567"/>
      <c r="I510" s="567"/>
      <c r="J510" s="567"/>
      <c r="K510" s="567"/>
      <c r="L510" s="567"/>
      <c r="M510" s="567"/>
      <c r="N510" s="563"/>
      <c r="O510" s="563"/>
      <c r="P510" s="563"/>
      <c r="Q510" s="563"/>
      <c r="R510" s="563"/>
      <c r="S510" s="563"/>
      <c r="T510" s="563"/>
      <c r="U510" s="563"/>
      <c r="V510" s="163" t="s">
        <v>78</v>
      </c>
      <c r="W510" s="173"/>
      <c r="X510" s="173"/>
      <c r="Y510" s="173"/>
      <c r="Z510" s="173"/>
      <c r="AA510" s="173"/>
      <c r="AB510" s="173"/>
    </row>
    <row r="511" spans="1:28" s="73" customFormat="1" ht="76.5" customHeight="1">
      <c r="A511" s="123"/>
      <c r="B511" s="578"/>
      <c r="C511" s="562"/>
      <c r="D511" s="568"/>
      <c r="E511" s="572"/>
      <c r="F511" s="568"/>
      <c r="G511" s="572"/>
      <c r="H511" s="568"/>
      <c r="I511" s="568"/>
      <c r="J511" s="568"/>
      <c r="K511" s="568"/>
      <c r="L511" s="568"/>
      <c r="M511" s="568"/>
      <c r="N511" s="564"/>
      <c r="O511" s="564"/>
      <c r="P511" s="564"/>
      <c r="Q511" s="564"/>
      <c r="R511" s="564"/>
      <c r="S511" s="564"/>
      <c r="T511" s="564"/>
      <c r="U511" s="564"/>
      <c r="V511" s="169" t="s">
        <v>79</v>
      </c>
      <c r="W511" s="174"/>
      <c r="X511" s="174"/>
      <c r="Y511" s="174"/>
      <c r="Z511" s="174"/>
      <c r="AA511" s="174"/>
      <c r="AB511" s="174"/>
    </row>
    <row r="512" spans="1:28" s="73" customFormat="1" ht="76.5" customHeight="1">
      <c r="A512" s="123"/>
      <c r="B512" s="577">
        <v>252</v>
      </c>
      <c r="C512" s="561" t="str">
        <f>担当者!$F$5</f>
        <v>○○高等学校</v>
      </c>
      <c r="D512" s="567"/>
      <c r="E512" s="571"/>
      <c r="F512" s="567"/>
      <c r="G512" s="571"/>
      <c r="H512" s="567"/>
      <c r="I512" s="567"/>
      <c r="J512" s="567"/>
      <c r="K512" s="567"/>
      <c r="L512" s="567"/>
      <c r="M512" s="567"/>
      <c r="N512" s="563"/>
      <c r="O512" s="563"/>
      <c r="P512" s="563"/>
      <c r="Q512" s="563"/>
      <c r="R512" s="563"/>
      <c r="S512" s="563"/>
      <c r="T512" s="563"/>
      <c r="U512" s="563"/>
      <c r="V512" s="163" t="s">
        <v>78</v>
      </c>
      <c r="W512" s="173"/>
      <c r="X512" s="173"/>
      <c r="Y512" s="173"/>
      <c r="Z512" s="173"/>
      <c r="AA512" s="173"/>
      <c r="AB512" s="173"/>
    </row>
    <row r="513" spans="1:28" s="73" customFormat="1" ht="76.5" customHeight="1">
      <c r="A513" s="123"/>
      <c r="B513" s="578"/>
      <c r="C513" s="562"/>
      <c r="D513" s="568"/>
      <c r="E513" s="572"/>
      <c r="F513" s="568"/>
      <c r="G513" s="572"/>
      <c r="H513" s="568"/>
      <c r="I513" s="568"/>
      <c r="J513" s="568"/>
      <c r="K513" s="568"/>
      <c r="L513" s="568"/>
      <c r="M513" s="568"/>
      <c r="N513" s="564"/>
      <c r="O513" s="564"/>
      <c r="P513" s="564"/>
      <c r="Q513" s="564"/>
      <c r="R513" s="564"/>
      <c r="S513" s="564"/>
      <c r="T513" s="564"/>
      <c r="U513" s="564"/>
      <c r="V513" s="169" t="s">
        <v>79</v>
      </c>
      <c r="W513" s="174"/>
      <c r="X513" s="174"/>
      <c r="Y513" s="174"/>
      <c r="Z513" s="174"/>
      <c r="AA513" s="174"/>
      <c r="AB513" s="174"/>
    </row>
    <row r="514" spans="1:28" s="73" customFormat="1" ht="76.5" customHeight="1">
      <c r="A514" s="123"/>
      <c r="B514" s="577">
        <v>253</v>
      </c>
      <c r="C514" s="561" t="str">
        <f>担当者!$F$5</f>
        <v>○○高等学校</v>
      </c>
      <c r="D514" s="567"/>
      <c r="E514" s="571"/>
      <c r="F514" s="567"/>
      <c r="G514" s="571"/>
      <c r="H514" s="567"/>
      <c r="I514" s="567"/>
      <c r="J514" s="567"/>
      <c r="K514" s="567"/>
      <c r="L514" s="567"/>
      <c r="M514" s="567"/>
      <c r="N514" s="563"/>
      <c r="O514" s="563"/>
      <c r="P514" s="563"/>
      <c r="Q514" s="563"/>
      <c r="R514" s="563"/>
      <c r="S514" s="563"/>
      <c r="T514" s="563"/>
      <c r="U514" s="563"/>
      <c r="V514" s="163" t="s">
        <v>78</v>
      </c>
      <c r="W514" s="173"/>
      <c r="X514" s="173"/>
      <c r="Y514" s="173"/>
      <c r="Z514" s="173"/>
      <c r="AA514" s="173"/>
      <c r="AB514" s="173"/>
    </row>
    <row r="515" spans="1:28" s="73" customFormat="1" ht="76.5" customHeight="1">
      <c r="A515" s="123"/>
      <c r="B515" s="578"/>
      <c r="C515" s="562"/>
      <c r="D515" s="568"/>
      <c r="E515" s="572"/>
      <c r="F515" s="568"/>
      <c r="G515" s="572"/>
      <c r="H515" s="568"/>
      <c r="I515" s="568"/>
      <c r="J515" s="568"/>
      <c r="K515" s="568"/>
      <c r="L515" s="568"/>
      <c r="M515" s="568"/>
      <c r="N515" s="564"/>
      <c r="O515" s="564"/>
      <c r="P515" s="564"/>
      <c r="Q515" s="564"/>
      <c r="R515" s="564"/>
      <c r="S515" s="564"/>
      <c r="T515" s="564"/>
      <c r="U515" s="564"/>
      <c r="V515" s="169" t="s">
        <v>79</v>
      </c>
      <c r="W515" s="174"/>
      <c r="X515" s="174"/>
      <c r="Y515" s="174"/>
      <c r="Z515" s="174"/>
      <c r="AA515" s="174"/>
      <c r="AB515" s="174"/>
    </row>
    <row r="516" spans="1:28" s="73" customFormat="1" ht="76.5" customHeight="1">
      <c r="A516" s="123"/>
      <c r="B516" s="577">
        <v>254</v>
      </c>
      <c r="C516" s="561" t="str">
        <f>担当者!$F$5</f>
        <v>○○高等学校</v>
      </c>
      <c r="D516" s="567"/>
      <c r="E516" s="571"/>
      <c r="F516" s="567"/>
      <c r="G516" s="571"/>
      <c r="H516" s="567"/>
      <c r="I516" s="567"/>
      <c r="J516" s="567"/>
      <c r="K516" s="567"/>
      <c r="L516" s="567"/>
      <c r="M516" s="567"/>
      <c r="N516" s="563"/>
      <c r="O516" s="563"/>
      <c r="P516" s="563"/>
      <c r="Q516" s="563"/>
      <c r="R516" s="563"/>
      <c r="S516" s="563"/>
      <c r="T516" s="563"/>
      <c r="U516" s="563"/>
      <c r="V516" s="163" t="s">
        <v>78</v>
      </c>
      <c r="W516" s="173"/>
      <c r="X516" s="173"/>
      <c r="Y516" s="173"/>
      <c r="Z516" s="173"/>
      <c r="AA516" s="173"/>
      <c r="AB516" s="173"/>
    </row>
    <row r="517" spans="1:28" s="73" customFormat="1" ht="76.5" customHeight="1">
      <c r="A517" s="123"/>
      <c r="B517" s="578"/>
      <c r="C517" s="562"/>
      <c r="D517" s="568"/>
      <c r="E517" s="572"/>
      <c r="F517" s="568"/>
      <c r="G517" s="572"/>
      <c r="H517" s="568"/>
      <c r="I517" s="568"/>
      <c r="J517" s="568"/>
      <c r="K517" s="568"/>
      <c r="L517" s="568"/>
      <c r="M517" s="568"/>
      <c r="N517" s="564"/>
      <c r="O517" s="564"/>
      <c r="P517" s="564"/>
      <c r="Q517" s="564"/>
      <c r="R517" s="564"/>
      <c r="S517" s="564"/>
      <c r="T517" s="564"/>
      <c r="U517" s="564"/>
      <c r="V517" s="169" t="s">
        <v>79</v>
      </c>
      <c r="W517" s="174"/>
      <c r="X517" s="174"/>
      <c r="Y517" s="174"/>
      <c r="Z517" s="174"/>
      <c r="AA517" s="174"/>
      <c r="AB517" s="174"/>
    </row>
    <row r="518" spans="1:28" s="73" customFormat="1" ht="76.5" customHeight="1">
      <c r="A518" s="123"/>
      <c r="B518" s="577">
        <v>255</v>
      </c>
      <c r="C518" s="561" t="str">
        <f>担当者!$F$5</f>
        <v>○○高等学校</v>
      </c>
      <c r="D518" s="567"/>
      <c r="E518" s="571"/>
      <c r="F518" s="567"/>
      <c r="G518" s="571"/>
      <c r="H518" s="567"/>
      <c r="I518" s="567"/>
      <c r="J518" s="567"/>
      <c r="K518" s="567"/>
      <c r="L518" s="567"/>
      <c r="M518" s="567"/>
      <c r="N518" s="563"/>
      <c r="O518" s="563"/>
      <c r="P518" s="563"/>
      <c r="Q518" s="563"/>
      <c r="R518" s="563"/>
      <c r="S518" s="563"/>
      <c r="T518" s="563"/>
      <c r="U518" s="563"/>
      <c r="V518" s="163" t="s">
        <v>78</v>
      </c>
      <c r="W518" s="173"/>
      <c r="X518" s="173"/>
      <c r="Y518" s="173"/>
      <c r="Z518" s="173"/>
      <c r="AA518" s="173"/>
      <c r="AB518" s="173"/>
    </row>
    <row r="519" spans="1:28" s="73" customFormat="1" ht="76.5" customHeight="1">
      <c r="A519" s="123"/>
      <c r="B519" s="578"/>
      <c r="C519" s="562"/>
      <c r="D519" s="568"/>
      <c r="E519" s="572"/>
      <c r="F519" s="568"/>
      <c r="G519" s="572"/>
      <c r="H519" s="568"/>
      <c r="I519" s="568"/>
      <c r="J519" s="568"/>
      <c r="K519" s="568"/>
      <c r="L519" s="568"/>
      <c r="M519" s="568"/>
      <c r="N519" s="564"/>
      <c r="O519" s="564"/>
      <c r="P519" s="564"/>
      <c r="Q519" s="564"/>
      <c r="R519" s="564"/>
      <c r="S519" s="564"/>
      <c r="T519" s="564"/>
      <c r="U519" s="564"/>
      <c r="V519" s="169" t="s">
        <v>79</v>
      </c>
      <c r="W519" s="174"/>
      <c r="X519" s="174"/>
      <c r="Y519" s="174"/>
      <c r="Z519" s="174"/>
      <c r="AA519" s="174"/>
      <c r="AB519" s="174"/>
    </row>
    <row r="520" spans="1:28" s="73" customFormat="1" ht="76.5" customHeight="1">
      <c r="A520" s="123"/>
      <c r="B520" s="577">
        <v>256</v>
      </c>
      <c r="C520" s="561" t="str">
        <f>担当者!$F$5</f>
        <v>○○高等学校</v>
      </c>
      <c r="D520" s="567"/>
      <c r="E520" s="571"/>
      <c r="F520" s="567"/>
      <c r="G520" s="571"/>
      <c r="H520" s="567"/>
      <c r="I520" s="567"/>
      <c r="J520" s="567"/>
      <c r="K520" s="567"/>
      <c r="L520" s="567"/>
      <c r="M520" s="567"/>
      <c r="N520" s="563"/>
      <c r="O520" s="563"/>
      <c r="P520" s="563"/>
      <c r="Q520" s="563"/>
      <c r="R520" s="563"/>
      <c r="S520" s="563"/>
      <c r="T520" s="563"/>
      <c r="U520" s="563"/>
      <c r="V520" s="163" t="s">
        <v>78</v>
      </c>
      <c r="W520" s="173"/>
      <c r="X520" s="173"/>
      <c r="Y520" s="173"/>
      <c r="Z520" s="173"/>
      <c r="AA520" s="173"/>
      <c r="AB520" s="173"/>
    </row>
    <row r="521" spans="1:28" s="73" customFormat="1" ht="76.5" customHeight="1">
      <c r="A521" s="123"/>
      <c r="B521" s="578"/>
      <c r="C521" s="562"/>
      <c r="D521" s="568"/>
      <c r="E521" s="572"/>
      <c r="F521" s="568"/>
      <c r="G521" s="572"/>
      <c r="H521" s="568"/>
      <c r="I521" s="568"/>
      <c r="J521" s="568"/>
      <c r="K521" s="568"/>
      <c r="L521" s="568"/>
      <c r="M521" s="568"/>
      <c r="N521" s="564"/>
      <c r="O521" s="564"/>
      <c r="P521" s="564"/>
      <c r="Q521" s="564"/>
      <c r="R521" s="564"/>
      <c r="S521" s="564"/>
      <c r="T521" s="564"/>
      <c r="U521" s="564"/>
      <c r="V521" s="169" t="s">
        <v>79</v>
      </c>
      <c r="W521" s="174"/>
      <c r="X521" s="174"/>
      <c r="Y521" s="174"/>
      <c r="Z521" s="174"/>
      <c r="AA521" s="174"/>
      <c r="AB521" s="174"/>
    </row>
    <row r="522" spans="1:28" s="73" customFormat="1" ht="76.5" customHeight="1">
      <c r="A522" s="123"/>
      <c r="B522" s="577">
        <v>257</v>
      </c>
      <c r="C522" s="561" t="str">
        <f>担当者!$F$5</f>
        <v>○○高等学校</v>
      </c>
      <c r="D522" s="567"/>
      <c r="E522" s="571"/>
      <c r="F522" s="567"/>
      <c r="G522" s="571"/>
      <c r="H522" s="567"/>
      <c r="I522" s="567"/>
      <c r="J522" s="567"/>
      <c r="K522" s="567"/>
      <c r="L522" s="567"/>
      <c r="M522" s="567"/>
      <c r="N522" s="563"/>
      <c r="O522" s="563"/>
      <c r="P522" s="563"/>
      <c r="Q522" s="563"/>
      <c r="R522" s="563"/>
      <c r="S522" s="563"/>
      <c r="T522" s="563"/>
      <c r="U522" s="563"/>
      <c r="V522" s="163" t="s">
        <v>78</v>
      </c>
      <c r="W522" s="173"/>
      <c r="X522" s="173"/>
      <c r="Y522" s="173"/>
      <c r="Z522" s="173"/>
      <c r="AA522" s="173"/>
      <c r="AB522" s="173"/>
    </row>
    <row r="523" spans="1:28" s="73" customFormat="1" ht="76.5" customHeight="1">
      <c r="A523" s="123"/>
      <c r="B523" s="578"/>
      <c r="C523" s="562"/>
      <c r="D523" s="568"/>
      <c r="E523" s="572"/>
      <c r="F523" s="568"/>
      <c r="G523" s="572"/>
      <c r="H523" s="568"/>
      <c r="I523" s="568"/>
      <c r="J523" s="568"/>
      <c r="K523" s="568"/>
      <c r="L523" s="568"/>
      <c r="M523" s="568"/>
      <c r="N523" s="564"/>
      <c r="O523" s="564"/>
      <c r="P523" s="564"/>
      <c r="Q523" s="564"/>
      <c r="R523" s="564"/>
      <c r="S523" s="564"/>
      <c r="T523" s="564"/>
      <c r="U523" s="564"/>
      <c r="V523" s="169" t="s">
        <v>79</v>
      </c>
      <c r="W523" s="174"/>
      <c r="X523" s="174"/>
      <c r="Y523" s="174"/>
      <c r="Z523" s="174"/>
      <c r="AA523" s="174"/>
      <c r="AB523" s="174"/>
    </row>
    <row r="524" spans="1:28" s="73" customFormat="1" ht="76.5" customHeight="1">
      <c r="A524" s="123"/>
      <c r="B524" s="577">
        <v>258</v>
      </c>
      <c r="C524" s="561" t="str">
        <f>担当者!$F$5</f>
        <v>○○高等学校</v>
      </c>
      <c r="D524" s="567"/>
      <c r="E524" s="571"/>
      <c r="F524" s="567"/>
      <c r="G524" s="571"/>
      <c r="H524" s="567"/>
      <c r="I524" s="567"/>
      <c r="J524" s="567"/>
      <c r="K524" s="567"/>
      <c r="L524" s="567"/>
      <c r="M524" s="567"/>
      <c r="N524" s="563"/>
      <c r="O524" s="563"/>
      <c r="P524" s="563"/>
      <c r="Q524" s="563"/>
      <c r="R524" s="563"/>
      <c r="S524" s="563"/>
      <c r="T524" s="563"/>
      <c r="U524" s="563"/>
      <c r="V524" s="163" t="s">
        <v>78</v>
      </c>
      <c r="W524" s="173"/>
      <c r="X524" s="173"/>
      <c r="Y524" s="173"/>
      <c r="Z524" s="173"/>
      <c r="AA524" s="173"/>
      <c r="AB524" s="173"/>
    </row>
    <row r="525" spans="1:28" s="73" customFormat="1" ht="76.5" customHeight="1">
      <c r="A525" s="123"/>
      <c r="B525" s="578"/>
      <c r="C525" s="562"/>
      <c r="D525" s="568"/>
      <c r="E525" s="572"/>
      <c r="F525" s="568"/>
      <c r="G525" s="572"/>
      <c r="H525" s="568"/>
      <c r="I525" s="568"/>
      <c r="J525" s="568"/>
      <c r="K525" s="568"/>
      <c r="L525" s="568"/>
      <c r="M525" s="568"/>
      <c r="N525" s="564"/>
      <c r="O525" s="564"/>
      <c r="P525" s="564"/>
      <c r="Q525" s="564"/>
      <c r="R525" s="564"/>
      <c r="S525" s="564"/>
      <c r="T525" s="564"/>
      <c r="U525" s="564"/>
      <c r="V525" s="169" t="s">
        <v>79</v>
      </c>
      <c r="W525" s="174"/>
      <c r="X525" s="174"/>
      <c r="Y525" s="174"/>
      <c r="Z525" s="174"/>
      <c r="AA525" s="174"/>
      <c r="AB525" s="174"/>
    </row>
    <row r="526" spans="1:28" s="73" customFormat="1" ht="76.5" customHeight="1">
      <c r="A526" s="123"/>
      <c r="B526" s="577">
        <v>259</v>
      </c>
      <c r="C526" s="561" t="str">
        <f>担当者!$F$5</f>
        <v>○○高等学校</v>
      </c>
      <c r="D526" s="567"/>
      <c r="E526" s="571"/>
      <c r="F526" s="567"/>
      <c r="G526" s="571"/>
      <c r="H526" s="567"/>
      <c r="I526" s="567"/>
      <c r="J526" s="567"/>
      <c r="K526" s="567"/>
      <c r="L526" s="567"/>
      <c r="M526" s="567"/>
      <c r="N526" s="563"/>
      <c r="O526" s="563"/>
      <c r="P526" s="563"/>
      <c r="Q526" s="563"/>
      <c r="R526" s="563"/>
      <c r="S526" s="563"/>
      <c r="T526" s="563"/>
      <c r="U526" s="563"/>
      <c r="V526" s="163" t="s">
        <v>78</v>
      </c>
      <c r="W526" s="173"/>
      <c r="X526" s="173"/>
      <c r="Y526" s="173"/>
      <c r="Z526" s="173"/>
      <c r="AA526" s="173"/>
      <c r="AB526" s="173"/>
    </row>
    <row r="527" spans="1:28" s="73" customFormat="1" ht="76.5" customHeight="1">
      <c r="A527" s="123"/>
      <c r="B527" s="578"/>
      <c r="C527" s="562"/>
      <c r="D527" s="568"/>
      <c r="E527" s="572"/>
      <c r="F527" s="568"/>
      <c r="G527" s="572"/>
      <c r="H527" s="568"/>
      <c r="I527" s="568"/>
      <c r="J527" s="568"/>
      <c r="K527" s="568"/>
      <c r="L527" s="568"/>
      <c r="M527" s="568"/>
      <c r="N527" s="564"/>
      <c r="O527" s="564"/>
      <c r="P527" s="564"/>
      <c r="Q527" s="564"/>
      <c r="R527" s="564"/>
      <c r="S527" s="564"/>
      <c r="T527" s="564"/>
      <c r="U527" s="564"/>
      <c r="V527" s="169" t="s">
        <v>79</v>
      </c>
      <c r="W527" s="174"/>
      <c r="X527" s="174"/>
      <c r="Y527" s="174"/>
      <c r="Z527" s="174"/>
      <c r="AA527" s="174"/>
      <c r="AB527" s="174"/>
    </row>
    <row r="528" spans="1:28" s="73" customFormat="1" ht="76.5" customHeight="1">
      <c r="A528" s="123"/>
      <c r="B528" s="577">
        <v>260</v>
      </c>
      <c r="C528" s="561" t="str">
        <f>担当者!$F$5</f>
        <v>○○高等学校</v>
      </c>
      <c r="D528" s="567"/>
      <c r="E528" s="571"/>
      <c r="F528" s="567"/>
      <c r="G528" s="571"/>
      <c r="H528" s="567"/>
      <c r="I528" s="567"/>
      <c r="J528" s="567"/>
      <c r="K528" s="567"/>
      <c r="L528" s="567"/>
      <c r="M528" s="567"/>
      <c r="N528" s="563"/>
      <c r="O528" s="563"/>
      <c r="P528" s="563"/>
      <c r="Q528" s="563"/>
      <c r="R528" s="563"/>
      <c r="S528" s="563"/>
      <c r="T528" s="563"/>
      <c r="U528" s="563"/>
      <c r="V528" s="163" t="s">
        <v>78</v>
      </c>
      <c r="W528" s="173"/>
      <c r="X528" s="173"/>
      <c r="Y528" s="173"/>
      <c r="Z528" s="173"/>
      <c r="AA528" s="173"/>
      <c r="AB528" s="173"/>
    </row>
    <row r="529" spans="1:28" s="73" customFormat="1" ht="76.5" customHeight="1">
      <c r="A529" s="123"/>
      <c r="B529" s="578"/>
      <c r="C529" s="562"/>
      <c r="D529" s="568"/>
      <c r="E529" s="572"/>
      <c r="F529" s="568"/>
      <c r="G529" s="572"/>
      <c r="H529" s="568"/>
      <c r="I529" s="568"/>
      <c r="J529" s="568"/>
      <c r="K529" s="568"/>
      <c r="L529" s="568"/>
      <c r="M529" s="568"/>
      <c r="N529" s="564"/>
      <c r="O529" s="564"/>
      <c r="P529" s="564"/>
      <c r="Q529" s="564"/>
      <c r="R529" s="564"/>
      <c r="S529" s="564"/>
      <c r="T529" s="564"/>
      <c r="U529" s="564"/>
      <c r="V529" s="169" t="s">
        <v>79</v>
      </c>
      <c r="W529" s="174"/>
      <c r="X529" s="174"/>
      <c r="Y529" s="174"/>
      <c r="Z529" s="174"/>
      <c r="AA529" s="174"/>
      <c r="AB529" s="174"/>
    </row>
    <row r="530" spans="1:28" s="73" customFormat="1" ht="76.5" customHeight="1">
      <c r="A530" s="123"/>
      <c r="B530" s="577">
        <v>261</v>
      </c>
      <c r="C530" s="561" t="str">
        <f>担当者!$F$5</f>
        <v>○○高等学校</v>
      </c>
      <c r="D530" s="567"/>
      <c r="E530" s="571"/>
      <c r="F530" s="567"/>
      <c r="G530" s="571"/>
      <c r="H530" s="567"/>
      <c r="I530" s="567"/>
      <c r="J530" s="567"/>
      <c r="K530" s="567"/>
      <c r="L530" s="567"/>
      <c r="M530" s="567"/>
      <c r="N530" s="563"/>
      <c r="O530" s="563"/>
      <c r="P530" s="563"/>
      <c r="Q530" s="563"/>
      <c r="R530" s="563"/>
      <c r="S530" s="563"/>
      <c r="T530" s="563"/>
      <c r="U530" s="563"/>
      <c r="V530" s="163" t="s">
        <v>78</v>
      </c>
      <c r="W530" s="173"/>
      <c r="X530" s="173"/>
      <c r="Y530" s="173"/>
      <c r="Z530" s="173"/>
      <c r="AA530" s="173"/>
      <c r="AB530" s="173"/>
    </row>
    <row r="531" spans="1:28" s="73" customFormat="1" ht="76.5" customHeight="1">
      <c r="A531" s="123"/>
      <c r="B531" s="578"/>
      <c r="C531" s="562"/>
      <c r="D531" s="568"/>
      <c r="E531" s="572"/>
      <c r="F531" s="568"/>
      <c r="G531" s="572"/>
      <c r="H531" s="568"/>
      <c r="I531" s="568"/>
      <c r="J531" s="568"/>
      <c r="K531" s="568"/>
      <c r="L531" s="568"/>
      <c r="M531" s="568"/>
      <c r="N531" s="564"/>
      <c r="O531" s="564"/>
      <c r="P531" s="564"/>
      <c r="Q531" s="564"/>
      <c r="R531" s="564"/>
      <c r="S531" s="564"/>
      <c r="T531" s="564"/>
      <c r="U531" s="564"/>
      <c r="V531" s="169" t="s">
        <v>79</v>
      </c>
      <c r="W531" s="174"/>
      <c r="X531" s="174"/>
      <c r="Y531" s="174"/>
      <c r="Z531" s="174"/>
      <c r="AA531" s="174"/>
      <c r="AB531" s="174"/>
    </row>
    <row r="532" spans="1:28" s="73" customFormat="1" ht="76.5" customHeight="1">
      <c r="A532" s="123"/>
      <c r="B532" s="577">
        <v>262</v>
      </c>
      <c r="C532" s="561" t="str">
        <f>担当者!$F$5</f>
        <v>○○高等学校</v>
      </c>
      <c r="D532" s="567"/>
      <c r="E532" s="571"/>
      <c r="F532" s="567"/>
      <c r="G532" s="571"/>
      <c r="H532" s="567"/>
      <c r="I532" s="567"/>
      <c r="J532" s="567"/>
      <c r="K532" s="567"/>
      <c r="L532" s="567"/>
      <c r="M532" s="567"/>
      <c r="N532" s="563"/>
      <c r="O532" s="563"/>
      <c r="P532" s="563"/>
      <c r="Q532" s="563"/>
      <c r="R532" s="563"/>
      <c r="S532" s="563"/>
      <c r="T532" s="563"/>
      <c r="U532" s="563"/>
      <c r="V532" s="163" t="s">
        <v>78</v>
      </c>
      <c r="W532" s="173"/>
      <c r="X532" s="173"/>
      <c r="Y532" s="173"/>
      <c r="Z532" s="173"/>
      <c r="AA532" s="173"/>
      <c r="AB532" s="173"/>
    </row>
    <row r="533" spans="1:28" s="73" customFormat="1" ht="76.5" customHeight="1">
      <c r="A533" s="123"/>
      <c r="B533" s="578"/>
      <c r="C533" s="562"/>
      <c r="D533" s="568"/>
      <c r="E533" s="572"/>
      <c r="F533" s="568"/>
      <c r="G533" s="572"/>
      <c r="H533" s="568"/>
      <c r="I533" s="568"/>
      <c r="J533" s="568"/>
      <c r="K533" s="568"/>
      <c r="L533" s="568"/>
      <c r="M533" s="568"/>
      <c r="N533" s="564"/>
      <c r="O533" s="564"/>
      <c r="P533" s="564"/>
      <c r="Q533" s="564"/>
      <c r="R533" s="564"/>
      <c r="S533" s="564"/>
      <c r="T533" s="564"/>
      <c r="U533" s="564"/>
      <c r="V533" s="169" t="s">
        <v>79</v>
      </c>
      <c r="W533" s="174"/>
      <c r="X533" s="174"/>
      <c r="Y533" s="174"/>
      <c r="Z533" s="174"/>
      <c r="AA533" s="174"/>
      <c r="AB533" s="174"/>
    </row>
    <row r="534" spans="1:28" s="73" customFormat="1" ht="76.5" customHeight="1">
      <c r="A534" s="123"/>
      <c r="B534" s="577">
        <v>263</v>
      </c>
      <c r="C534" s="561" t="str">
        <f>担当者!$F$5</f>
        <v>○○高等学校</v>
      </c>
      <c r="D534" s="567"/>
      <c r="E534" s="571"/>
      <c r="F534" s="567"/>
      <c r="G534" s="571"/>
      <c r="H534" s="567"/>
      <c r="I534" s="567"/>
      <c r="J534" s="567"/>
      <c r="K534" s="567"/>
      <c r="L534" s="567"/>
      <c r="M534" s="567"/>
      <c r="N534" s="563"/>
      <c r="O534" s="563"/>
      <c r="P534" s="563"/>
      <c r="Q534" s="563"/>
      <c r="R534" s="563"/>
      <c r="S534" s="563"/>
      <c r="T534" s="563"/>
      <c r="U534" s="563"/>
      <c r="V534" s="163" t="s">
        <v>78</v>
      </c>
      <c r="W534" s="173"/>
      <c r="X534" s="173"/>
      <c r="Y534" s="173"/>
      <c r="Z534" s="173"/>
      <c r="AA534" s="173"/>
      <c r="AB534" s="173"/>
    </row>
    <row r="535" spans="1:28" s="73" customFormat="1" ht="76.5" customHeight="1">
      <c r="A535" s="123"/>
      <c r="B535" s="578"/>
      <c r="C535" s="562"/>
      <c r="D535" s="568"/>
      <c r="E535" s="572"/>
      <c r="F535" s="568"/>
      <c r="G535" s="572"/>
      <c r="H535" s="568"/>
      <c r="I535" s="568"/>
      <c r="J535" s="568"/>
      <c r="K535" s="568"/>
      <c r="L535" s="568"/>
      <c r="M535" s="568"/>
      <c r="N535" s="564"/>
      <c r="O535" s="564"/>
      <c r="P535" s="564"/>
      <c r="Q535" s="564"/>
      <c r="R535" s="564"/>
      <c r="S535" s="564"/>
      <c r="T535" s="564"/>
      <c r="U535" s="564"/>
      <c r="V535" s="169" t="s">
        <v>79</v>
      </c>
      <c r="W535" s="174"/>
      <c r="X535" s="174"/>
      <c r="Y535" s="174"/>
      <c r="Z535" s="174"/>
      <c r="AA535" s="174"/>
      <c r="AB535" s="174"/>
    </row>
    <row r="536" spans="1:28" s="73" customFormat="1" ht="76.5" customHeight="1">
      <c r="A536" s="123"/>
      <c r="B536" s="577">
        <v>264</v>
      </c>
      <c r="C536" s="561" t="str">
        <f>担当者!$F$5</f>
        <v>○○高等学校</v>
      </c>
      <c r="D536" s="567"/>
      <c r="E536" s="571"/>
      <c r="F536" s="567"/>
      <c r="G536" s="571"/>
      <c r="H536" s="567"/>
      <c r="I536" s="567"/>
      <c r="J536" s="567"/>
      <c r="K536" s="567"/>
      <c r="L536" s="567"/>
      <c r="M536" s="567"/>
      <c r="N536" s="563"/>
      <c r="O536" s="563"/>
      <c r="P536" s="563"/>
      <c r="Q536" s="563"/>
      <c r="R536" s="563"/>
      <c r="S536" s="563"/>
      <c r="T536" s="563"/>
      <c r="U536" s="563"/>
      <c r="V536" s="163" t="s">
        <v>78</v>
      </c>
      <c r="W536" s="173"/>
      <c r="X536" s="173"/>
      <c r="Y536" s="173"/>
      <c r="Z536" s="173"/>
      <c r="AA536" s="173"/>
      <c r="AB536" s="173"/>
    </row>
    <row r="537" spans="1:28" s="73" customFormat="1" ht="76.5" customHeight="1">
      <c r="A537" s="123"/>
      <c r="B537" s="578"/>
      <c r="C537" s="562"/>
      <c r="D537" s="568"/>
      <c r="E537" s="572"/>
      <c r="F537" s="568"/>
      <c r="G537" s="572"/>
      <c r="H537" s="568"/>
      <c r="I537" s="568"/>
      <c r="J537" s="568"/>
      <c r="K537" s="568"/>
      <c r="L537" s="568"/>
      <c r="M537" s="568"/>
      <c r="N537" s="564"/>
      <c r="O537" s="564"/>
      <c r="P537" s="564"/>
      <c r="Q537" s="564"/>
      <c r="R537" s="564"/>
      <c r="S537" s="564"/>
      <c r="T537" s="564"/>
      <c r="U537" s="564"/>
      <c r="V537" s="169" t="s">
        <v>79</v>
      </c>
      <c r="W537" s="174"/>
      <c r="X537" s="174"/>
      <c r="Y537" s="174"/>
      <c r="Z537" s="174"/>
      <c r="AA537" s="174"/>
      <c r="AB537" s="174"/>
    </row>
    <row r="538" spans="1:28" s="73" customFormat="1" ht="76.5" customHeight="1">
      <c r="A538" s="123"/>
      <c r="B538" s="577">
        <v>265</v>
      </c>
      <c r="C538" s="561" t="str">
        <f>担当者!$F$5</f>
        <v>○○高等学校</v>
      </c>
      <c r="D538" s="567"/>
      <c r="E538" s="571"/>
      <c r="F538" s="567"/>
      <c r="G538" s="571"/>
      <c r="H538" s="567"/>
      <c r="I538" s="567"/>
      <c r="J538" s="567"/>
      <c r="K538" s="567"/>
      <c r="L538" s="567"/>
      <c r="M538" s="567"/>
      <c r="N538" s="563"/>
      <c r="O538" s="563"/>
      <c r="P538" s="563"/>
      <c r="Q538" s="563"/>
      <c r="R538" s="563"/>
      <c r="S538" s="563"/>
      <c r="T538" s="563"/>
      <c r="U538" s="563"/>
      <c r="V538" s="163" t="s">
        <v>78</v>
      </c>
      <c r="W538" s="173"/>
      <c r="X538" s="173"/>
      <c r="Y538" s="173"/>
      <c r="Z538" s="173"/>
      <c r="AA538" s="173"/>
      <c r="AB538" s="173"/>
    </row>
    <row r="539" spans="1:28" s="73" customFormat="1" ht="76.5" customHeight="1">
      <c r="A539" s="123"/>
      <c r="B539" s="578"/>
      <c r="C539" s="562"/>
      <c r="D539" s="568"/>
      <c r="E539" s="572"/>
      <c r="F539" s="568"/>
      <c r="G539" s="572"/>
      <c r="H539" s="568"/>
      <c r="I539" s="568"/>
      <c r="J539" s="568"/>
      <c r="K539" s="568"/>
      <c r="L539" s="568"/>
      <c r="M539" s="568"/>
      <c r="N539" s="564"/>
      <c r="O539" s="564"/>
      <c r="P539" s="564"/>
      <c r="Q539" s="564"/>
      <c r="R539" s="564"/>
      <c r="S539" s="564"/>
      <c r="T539" s="564"/>
      <c r="U539" s="564"/>
      <c r="V539" s="169" t="s">
        <v>79</v>
      </c>
      <c r="W539" s="174"/>
      <c r="X539" s="174"/>
      <c r="Y539" s="174"/>
      <c r="Z539" s="174"/>
      <c r="AA539" s="174"/>
      <c r="AB539" s="174"/>
    </row>
    <row r="540" spans="1:28" s="73" customFormat="1" ht="76.5" customHeight="1">
      <c r="A540" s="123"/>
      <c r="B540" s="577">
        <v>266</v>
      </c>
      <c r="C540" s="561" t="str">
        <f>担当者!$F$5</f>
        <v>○○高等学校</v>
      </c>
      <c r="D540" s="567"/>
      <c r="E540" s="571"/>
      <c r="F540" s="567"/>
      <c r="G540" s="571"/>
      <c r="H540" s="567"/>
      <c r="I540" s="567"/>
      <c r="J540" s="567"/>
      <c r="K540" s="567"/>
      <c r="L540" s="567"/>
      <c r="M540" s="567"/>
      <c r="N540" s="563"/>
      <c r="O540" s="563"/>
      <c r="P540" s="563"/>
      <c r="Q540" s="563"/>
      <c r="R540" s="563"/>
      <c r="S540" s="563"/>
      <c r="T540" s="563"/>
      <c r="U540" s="563"/>
      <c r="V540" s="163" t="s">
        <v>78</v>
      </c>
      <c r="W540" s="173"/>
      <c r="X540" s="173"/>
      <c r="Y540" s="173"/>
      <c r="Z540" s="173"/>
      <c r="AA540" s="173"/>
      <c r="AB540" s="173"/>
    </row>
    <row r="541" spans="1:28" s="73" customFormat="1" ht="76.5" customHeight="1">
      <c r="A541" s="123"/>
      <c r="B541" s="578"/>
      <c r="C541" s="562"/>
      <c r="D541" s="568"/>
      <c r="E541" s="572"/>
      <c r="F541" s="568"/>
      <c r="G541" s="572"/>
      <c r="H541" s="568"/>
      <c r="I541" s="568"/>
      <c r="J541" s="568"/>
      <c r="K541" s="568"/>
      <c r="L541" s="568"/>
      <c r="M541" s="568"/>
      <c r="N541" s="564"/>
      <c r="O541" s="564"/>
      <c r="P541" s="564"/>
      <c r="Q541" s="564"/>
      <c r="R541" s="564"/>
      <c r="S541" s="564"/>
      <c r="T541" s="564"/>
      <c r="U541" s="564"/>
      <c r="V541" s="169" t="s">
        <v>79</v>
      </c>
      <c r="W541" s="174"/>
      <c r="X541" s="174"/>
      <c r="Y541" s="174"/>
      <c r="Z541" s="174"/>
      <c r="AA541" s="174"/>
      <c r="AB541" s="174"/>
    </row>
    <row r="542" spans="1:28" s="73" customFormat="1" ht="76.5" customHeight="1">
      <c r="A542" s="123"/>
      <c r="B542" s="577">
        <v>267</v>
      </c>
      <c r="C542" s="561" t="str">
        <f>担当者!$F$5</f>
        <v>○○高等学校</v>
      </c>
      <c r="D542" s="567"/>
      <c r="E542" s="571"/>
      <c r="F542" s="567"/>
      <c r="G542" s="571"/>
      <c r="H542" s="567"/>
      <c r="I542" s="567"/>
      <c r="J542" s="567"/>
      <c r="K542" s="567"/>
      <c r="L542" s="567"/>
      <c r="M542" s="567"/>
      <c r="N542" s="563"/>
      <c r="O542" s="563"/>
      <c r="P542" s="563"/>
      <c r="Q542" s="563"/>
      <c r="R542" s="563"/>
      <c r="S542" s="563"/>
      <c r="T542" s="563"/>
      <c r="U542" s="563"/>
      <c r="V542" s="163" t="s">
        <v>78</v>
      </c>
      <c r="W542" s="173"/>
      <c r="X542" s="173"/>
      <c r="Y542" s="173"/>
      <c r="Z542" s="173"/>
      <c r="AA542" s="173"/>
      <c r="AB542" s="173"/>
    </row>
    <row r="543" spans="1:28" s="73" customFormat="1" ht="76.5" customHeight="1">
      <c r="A543" s="123"/>
      <c r="B543" s="578"/>
      <c r="C543" s="562"/>
      <c r="D543" s="568"/>
      <c r="E543" s="572"/>
      <c r="F543" s="568"/>
      <c r="G543" s="572"/>
      <c r="H543" s="568"/>
      <c r="I543" s="568"/>
      <c r="J543" s="568"/>
      <c r="K543" s="568"/>
      <c r="L543" s="568"/>
      <c r="M543" s="568"/>
      <c r="N543" s="564"/>
      <c r="O543" s="564"/>
      <c r="P543" s="564"/>
      <c r="Q543" s="564"/>
      <c r="R543" s="564"/>
      <c r="S543" s="564"/>
      <c r="T543" s="564"/>
      <c r="U543" s="564"/>
      <c r="V543" s="169" t="s">
        <v>79</v>
      </c>
      <c r="W543" s="174"/>
      <c r="X543" s="174"/>
      <c r="Y543" s="174"/>
      <c r="Z543" s="174"/>
      <c r="AA543" s="174"/>
      <c r="AB543" s="174"/>
    </row>
    <row r="544" spans="1:28" s="73" customFormat="1" ht="76.5" customHeight="1">
      <c r="A544" s="123"/>
      <c r="B544" s="577">
        <v>268</v>
      </c>
      <c r="C544" s="561" t="str">
        <f>担当者!$F$5</f>
        <v>○○高等学校</v>
      </c>
      <c r="D544" s="567"/>
      <c r="E544" s="571"/>
      <c r="F544" s="567"/>
      <c r="G544" s="571"/>
      <c r="H544" s="567"/>
      <c r="I544" s="567"/>
      <c r="J544" s="567"/>
      <c r="K544" s="567"/>
      <c r="L544" s="567"/>
      <c r="M544" s="567"/>
      <c r="N544" s="563"/>
      <c r="O544" s="563"/>
      <c r="P544" s="563"/>
      <c r="Q544" s="563"/>
      <c r="R544" s="563"/>
      <c r="S544" s="563"/>
      <c r="T544" s="563"/>
      <c r="U544" s="563"/>
      <c r="V544" s="163" t="s">
        <v>78</v>
      </c>
      <c r="W544" s="173"/>
      <c r="X544" s="173"/>
      <c r="Y544" s="173"/>
      <c r="Z544" s="173"/>
      <c r="AA544" s="173"/>
      <c r="AB544" s="173"/>
    </row>
    <row r="545" spans="1:28" s="73" customFormat="1" ht="76.5" customHeight="1">
      <c r="A545" s="123"/>
      <c r="B545" s="578"/>
      <c r="C545" s="562"/>
      <c r="D545" s="568"/>
      <c r="E545" s="572"/>
      <c r="F545" s="568"/>
      <c r="G545" s="572"/>
      <c r="H545" s="568"/>
      <c r="I545" s="568"/>
      <c r="J545" s="568"/>
      <c r="K545" s="568"/>
      <c r="L545" s="568"/>
      <c r="M545" s="568"/>
      <c r="N545" s="564"/>
      <c r="O545" s="564"/>
      <c r="P545" s="564"/>
      <c r="Q545" s="564"/>
      <c r="R545" s="564"/>
      <c r="S545" s="564"/>
      <c r="T545" s="564"/>
      <c r="U545" s="564"/>
      <c r="V545" s="169" t="s">
        <v>79</v>
      </c>
      <c r="W545" s="174"/>
      <c r="X545" s="174"/>
      <c r="Y545" s="174"/>
      <c r="Z545" s="174"/>
      <c r="AA545" s="174"/>
      <c r="AB545" s="174"/>
    </row>
    <row r="546" spans="1:28" s="73" customFormat="1" ht="76.5" customHeight="1">
      <c r="A546" s="123"/>
      <c r="B546" s="577">
        <v>269</v>
      </c>
      <c r="C546" s="561" t="str">
        <f>担当者!$F$5</f>
        <v>○○高等学校</v>
      </c>
      <c r="D546" s="567"/>
      <c r="E546" s="571"/>
      <c r="F546" s="567"/>
      <c r="G546" s="571"/>
      <c r="H546" s="567"/>
      <c r="I546" s="567"/>
      <c r="J546" s="567"/>
      <c r="K546" s="567"/>
      <c r="L546" s="567"/>
      <c r="M546" s="567"/>
      <c r="N546" s="563"/>
      <c r="O546" s="563"/>
      <c r="P546" s="563"/>
      <c r="Q546" s="563"/>
      <c r="R546" s="563"/>
      <c r="S546" s="563"/>
      <c r="T546" s="563"/>
      <c r="U546" s="563"/>
      <c r="V546" s="163" t="s">
        <v>78</v>
      </c>
      <c r="W546" s="173"/>
      <c r="X546" s="173"/>
      <c r="Y546" s="173"/>
      <c r="Z546" s="173"/>
      <c r="AA546" s="173"/>
      <c r="AB546" s="173"/>
    </row>
    <row r="547" spans="1:28" s="73" customFormat="1" ht="76.5" customHeight="1">
      <c r="A547" s="123"/>
      <c r="B547" s="578"/>
      <c r="C547" s="562"/>
      <c r="D547" s="568"/>
      <c r="E547" s="572"/>
      <c r="F547" s="568"/>
      <c r="G547" s="572"/>
      <c r="H547" s="568"/>
      <c r="I547" s="568"/>
      <c r="J547" s="568"/>
      <c r="K547" s="568"/>
      <c r="L547" s="568"/>
      <c r="M547" s="568"/>
      <c r="N547" s="564"/>
      <c r="O547" s="564"/>
      <c r="P547" s="564"/>
      <c r="Q547" s="564"/>
      <c r="R547" s="564"/>
      <c r="S547" s="564"/>
      <c r="T547" s="564"/>
      <c r="U547" s="564"/>
      <c r="V547" s="169" t="s">
        <v>79</v>
      </c>
      <c r="W547" s="174"/>
      <c r="X547" s="174"/>
      <c r="Y547" s="174"/>
      <c r="Z547" s="174"/>
      <c r="AA547" s="174"/>
      <c r="AB547" s="174"/>
    </row>
    <row r="548" spans="1:28" s="73" customFormat="1" ht="76.5" customHeight="1">
      <c r="A548" s="123"/>
      <c r="B548" s="577">
        <v>270</v>
      </c>
      <c r="C548" s="561" t="str">
        <f>担当者!$F$5</f>
        <v>○○高等学校</v>
      </c>
      <c r="D548" s="567"/>
      <c r="E548" s="571"/>
      <c r="F548" s="567"/>
      <c r="G548" s="571"/>
      <c r="H548" s="567"/>
      <c r="I548" s="567"/>
      <c r="J548" s="567"/>
      <c r="K548" s="567"/>
      <c r="L548" s="567"/>
      <c r="M548" s="567"/>
      <c r="N548" s="563"/>
      <c r="O548" s="563"/>
      <c r="P548" s="563"/>
      <c r="Q548" s="563"/>
      <c r="R548" s="563"/>
      <c r="S548" s="563"/>
      <c r="T548" s="563"/>
      <c r="U548" s="563"/>
      <c r="V548" s="163" t="s">
        <v>78</v>
      </c>
      <c r="W548" s="173"/>
      <c r="X548" s="173"/>
      <c r="Y548" s="173"/>
      <c r="Z548" s="173"/>
      <c r="AA548" s="173"/>
      <c r="AB548" s="173"/>
    </row>
    <row r="549" spans="1:28" s="73" customFormat="1" ht="76.5" customHeight="1">
      <c r="A549" s="123"/>
      <c r="B549" s="578"/>
      <c r="C549" s="562"/>
      <c r="D549" s="568"/>
      <c r="E549" s="572"/>
      <c r="F549" s="568"/>
      <c r="G549" s="572"/>
      <c r="H549" s="568"/>
      <c r="I549" s="568"/>
      <c r="J549" s="568"/>
      <c r="K549" s="568"/>
      <c r="L549" s="568"/>
      <c r="M549" s="568"/>
      <c r="N549" s="564"/>
      <c r="O549" s="564"/>
      <c r="P549" s="564"/>
      <c r="Q549" s="564"/>
      <c r="R549" s="564"/>
      <c r="S549" s="564"/>
      <c r="T549" s="564"/>
      <c r="U549" s="564"/>
      <c r="V549" s="169" t="s">
        <v>79</v>
      </c>
      <c r="W549" s="174"/>
      <c r="X549" s="174"/>
      <c r="Y549" s="174"/>
      <c r="Z549" s="174"/>
      <c r="AA549" s="174"/>
      <c r="AB549" s="174"/>
    </row>
    <row r="550" spans="1:28" s="73" customFormat="1" ht="76.5" customHeight="1">
      <c r="A550" s="123"/>
      <c r="B550" s="577">
        <v>271</v>
      </c>
      <c r="C550" s="561" t="str">
        <f>担当者!$F$5</f>
        <v>○○高等学校</v>
      </c>
      <c r="D550" s="567"/>
      <c r="E550" s="571"/>
      <c r="F550" s="567"/>
      <c r="G550" s="571"/>
      <c r="H550" s="567"/>
      <c r="I550" s="567"/>
      <c r="J550" s="567"/>
      <c r="K550" s="567"/>
      <c r="L550" s="567"/>
      <c r="M550" s="567"/>
      <c r="N550" s="563"/>
      <c r="O550" s="563"/>
      <c r="P550" s="563"/>
      <c r="Q550" s="563"/>
      <c r="R550" s="563"/>
      <c r="S550" s="563"/>
      <c r="T550" s="563"/>
      <c r="U550" s="563"/>
      <c r="V550" s="163" t="s">
        <v>78</v>
      </c>
      <c r="W550" s="173"/>
      <c r="X550" s="173"/>
      <c r="Y550" s="173"/>
      <c r="Z550" s="173"/>
      <c r="AA550" s="173"/>
      <c r="AB550" s="173"/>
    </row>
    <row r="551" spans="1:28" s="73" customFormat="1" ht="76.5" customHeight="1">
      <c r="A551" s="123"/>
      <c r="B551" s="578"/>
      <c r="C551" s="562"/>
      <c r="D551" s="568"/>
      <c r="E551" s="572"/>
      <c r="F551" s="568"/>
      <c r="G551" s="572"/>
      <c r="H551" s="568"/>
      <c r="I551" s="568"/>
      <c r="J551" s="568"/>
      <c r="K551" s="568"/>
      <c r="L551" s="568"/>
      <c r="M551" s="568"/>
      <c r="N551" s="564"/>
      <c r="O551" s="564"/>
      <c r="P551" s="564"/>
      <c r="Q551" s="564"/>
      <c r="R551" s="564"/>
      <c r="S551" s="564"/>
      <c r="T551" s="564"/>
      <c r="U551" s="564"/>
      <c r="V551" s="169" t="s">
        <v>79</v>
      </c>
      <c r="W551" s="174"/>
      <c r="X551" s="174"/>
      <c r="Y551" s="174"/>
      <c r="Z551" s="174"/>
      <c r="AA551" s="174"/>
      <c r="AB551" s="174"/>
    </row>
    <row r="552" spans="1:28" s="73" customFormat="1" ht="76.5" customHeight="1">
      <c r="A552" s="123"/>
      <c r="B552" s="577">
        <v>272</v>
      </c>
      <c r="C552" s="561" t="str">
        <f>担当者!$F$5</f>
        <v>○○高等学校</v>
      </c>
      <c r="D552" s="567"/>
      <c r="E552" s="571"/>
      <c r="F552" s="567"/>
      <c r="G552" s="571"/>
      <c r="H552" s="567"/>
      <c r="I552" s="567"/>
      <c r="J552" s="567"/>
      <c r="K552" s="567"/>
      <c r="L552" s="567"/>
      <c r="M552" s="567"/>
      <c r="N552" s="563"/>
      <c r="O552" s="563"/>
      <c r="P552" s="563"/>
      <c r="Q552" s="563"/>
      <c r="R552" s="563"/>
      <c r="S552" s="563"/>
      <c r="T552" s="563"/>
      <c r="U552" s="563"/>
      <c r="V552" s="163" t="s">
        <v>78</v>
      </c>
      <c r="W552" s="173"/>
      <c r="X552" s="173"/>
      <c r="Y552" s="173"/>
      <c r="Z552" s="173"/>
      <c r="AA552" s="173"/>
      <c r="AB552" s="173"/>
    </row>
    <row r="553" spans="1:28" s="73" customFormat="1" ht="76.5" customHeight="1">
      <c r="A553" s="123"/>
      <c r="B553" s="578"/>
      <c r="C553" s="562"/>
      <c r="D553" s="568"/>
      <c r="E553" s="572"/>
      <c r="F553" s="568"/>
      <c r="G553" s="572"/>
      <c r="H553" s="568"/>
      <c r="I553" s="568"/>
      <c r="J553" s="568"/>
      <c r="K553" s="568"/>
      <c r="L553" s="568"/>
      <c r="M553" s="568"/>
      <c r="N553" s="564"/>
      <c r="O553" s="564"/>
      <c r="P553" s="564"/>
      <c r="Q553" s="564"/>
      <c r="R553" s="564"/>
      <c r="S553" s="564"/>
      <c r="T553" s="564"/>
      <c r="U553" s="564"/>
      <c r="V553" s="169" t="s">
        <v>79</v>
      </c>
      <c r="W553" s="174"/>
      <c r="X553" s="174"/>
      <c r="Y553" s="174"/>
      <c r="Z553" s="174"/>
      <c r="AA553" s="174"/>
      <c r="AB553" s="174"/>
    </row>
    <row r="554" spans="1:28" s="73" customFormat="1" ht="76.5" customHeight="1">
      <c r="A554" s="123"/>
      <c r="B554" s="577">
        <v>273</v>
      </c>
      <c r="C554" s="561" t="str">
        <f>担当者!$F$5</f>
        <v>○○高等学校</v>
      </c>
      <c r="D554" s="567"/>
      <c r="E554" s="571"/>
      <c r="F554" s="567"/>
      <c r="G554" s="571"/>
      <c r="H554" s="567"/>
      <c r="I554" s="567"/>
      <c r="J554" s="567"/>
      <c r="K554" s="567"/>
      <c r="L554" s="567"/>
      <c r="M554" s="567"/>
      <c r="N554" s="563"/>
      <c r="O554" s="563"/>
      <c r="P554" s="563"/>
      <c r="Q554" s="563"/>
      <c r="R554" s="563"/>
      <c r="S554" s="563"/>
      <c r="T554" s="563"/>
      <c r="U554" s="563"/>
      <c r="V554" s="163" t="s">
        <v>78</v>
      </c>
      <c r="W554" s="173"/>
      <c r="X554" s="173"/>
      <c r="Y554" s="173"/>
      <c r="Z554" s="173"/>
      <c r="AA554" s="173"/>
      <c r="AB554" s="173"/>
    </row>
    <row r="555" spans="1:28" s="73" customFormat="1" ht="76.5" customHeight="1">
      <c r="A555" s="123"/>
      <c r="B555" s="578"/>
      <c r="C555" s="562"/>
      <c r="D555" s="568"/>
      <c r="E555" s="572"/>
      <c r="F555" s="568"/>
      <c r="G555" s="572"/>
      <c r="H555" s="568"/>
      <c r="I555" s="568"/>
      <c r="J555" s="568"/>
      <c r="K555" s="568"/>
      <c r="L555" s="568"/>
      <c r="M555" s="568"/>
      <c r="N555" s="564"/>
      <c r="O555" s="564"/>
      <c r="P555" s="564"/>
      <c r="Q555" s="564"/>
      <c r="R555" s="564"/>
      <c r="S555" s="564"/>
      <c r="T555" s="564"/>
      <c r="U555" s="564"/>
      <c r="V555" s="169" t="s">
        <v>79</v>
      </c>
      <c r="W555" s="174"/>
      <c r="X555" s="174"/>
      <c r="Y555" s="174"/>
      <c r="Z555" s="174"/>
      <c r="AA555" s="174"/>
      <c r="AB555" s="174"/>
    </row>
    <row r="556" spans="1:28" s="73" customFormat="1" ht="76.5" customHeight="1">
      <c r="A556" s="123"/>
      <c r="B556" s="577">
        <v>274</v>
      </c>
      <c r="C556" s="561" t="str">
        <f>担当者!$F$5</f>
        <v>○○高等学校</v>
      </c>
      <c r="D556" s="567"/>
      <c r="E556" s="571"/>
      <c r="F556" s="567"/>
      <c r="G556" s="571"/>
      <c r="H556" s="567"/>
      <c r="I556" s="567"/>
      <c r="J556" s="567"/>
      <c r="K556" s="567"/>
      <c r="L556" s="567"/>
      <c r="M556" s="567"/>
      <c r="N556" s="563"/>
      <c r="O556" s="563"/>
      <c r="P556" s="563"/>
      <c r="Q556" s="563"/>
      <c r="R556" s="563"/>
      <c r="S556" s="563"/>
      <c r="T556" s="563"/>
      <c r="U556" s="563"/>
      <c r="V556" s="163" t="s">
        <v>78</v>
      </c>
      <c r="W556" s="173"/>
      <c r="X556" s="173"/>
      <c r="Y556" s="173"/>
      <c r="Z556" s="173"/>
      <c r="AA556" s="173"/>
      <c r="AB556" s="173"/>
    </row>
    <row r="557" spans="1:28" s="73" customFormat="1" ht="76.5" customHeight="1">
      <c r="A557" s="123"/>
      <c r="B557" s="578"/>
      <c r="C557" s="562"/>
      <c r="D557" s="568"/>
      <c r="E557" s="572"/>
      <c r="F557" s="568"/>
      <c r="G557" s="572"/>
      <c r="H557" s="568"/>
      <c r="I557" s="568"/>
      <c r="J557" s="568"/>
      <c r="K557" s="568"/>
      <c r="L557" s="568"/>
      <c r="M557" s="568"/>
      <c r="N557" s="564"/>
      <c r="O557" s="564"/>
      <c r="P557" s="564"/>
      <c r="Q557" s="564"/>
      <c r="R557" s="564"/>
      <c r="S557" s="564"/>
      <c r="T557" s="564"/>
      <c r="U557" s="564"/>
      <c r="V557" s="169" t="s">
        <v>79</v>
      </c>
      <c r="W557" s="174"/>
      <c r="X557" s="174"/>
      <c r="Y557" s="174"/>
      <c r="Z557" s="174"/>
      <c r="AA557" s="174"/>
      <c r="AB557" s="174"/>
    </row>
    <row r="558" spans="1:28" s="73" customFormat="1" ht="76.5" customHeight="1">
      <c r="A558" s="123"/>
      <c r="B558" s="577">
        <v>275</v>
      </c>
      <c r="C558" s="561" t="str">
        <f>担当者!$F$5</f>
        <v>○○高等学校</v>
      </c>
      <c r="D558" s="567"/>
      <c r="E558" s="571"/>
      <c r="F558" s="567"/>
      <c r="G558" s="571"/>
      <c r="H558" s="567"/>
      <c r="I558" s="567"/>
      <c r="J558" s="567"/>
      <c r="K558" s="567"/>
      <c r="L558" s="567"/>
      <c r="M558" s="567"/>
      <c r="N558" s="563"/>
      <c r="O558" s="563"/>
      <c r="P558" s="563"/>
      <c r="Q558" s="563"/>
      <c r="R558" s="563"/>
      <c r="S558" s="563"/>
      <c r="T558" s="563"/>
      <c r="U558" s="563"/>
      <c r="V558" s="163" t="s">
        <v>78</v>
      </c>
      <c r="W558" s="173"/>
      <c r="X558" s="173"/>
      <c r="Y558" s="173"/>
      <c r="Z558" s="173"/>
      <c r="AA558" s="173"/>
      <c r="AB558" s="173"/>
    </row>
    <row r="559" spans="1:28" s="73" customFormat="1" ht="76.5" customHeight="1">
      <c r="A559" s="123"/>
      <c r="B559" s="578"/>
      <c r="C559" s="562"/>
      <c r="D559" s="568"/>
      <c r="E559" s="572"/>
      <c r="F559" s="568"/>
      <c r="G559" s="572"/>
      <c r="H559" s="568"/>
      <c r="I559" s="568"/>
      <c r="J559" s="568"/>
      <c r="K559" s="568"/>
      <c r="L559" s="568"/>
      <c r="M559" s="568"/>
      <c r="N559" s="564"/>
      <c r="O559" s="564"/>
      <c r="P559" s="564"/>
      <c r="Q559" s="564"/>
      <c r="R559" s="564"/>
      <c r="S559" s="564"/>
      <c r="T559" s="564"/>
      <c r="U559" s="564"/>
      <c r="V559" s="169" t="s">
        <v>79</v>
      </c>
      <c r="W559" s="174"/>
      <c r="X559" s="174"/>
      <c r="Y559" s="174"/>
      <c r="Z559" s="174"/>
      <c r="AA559" s="174"/>
      <c r="AB559" s="174"/>
    </row>
    <row r="560" spans="1:28" s="73" customFormat="1" ht="76.5" customHeight="1">
      <c r="A560" s="123"/>
      <c r="B560" s="577">
        <v>276</v>
      </c>
      <c r="C560" s="561" t="str">
        <f>担当者!$F$5</f>
        <v>○○高等学校</v>
      </c>
      <c r="D560" s="567"/>
      <c r="E560" s="571"/>
      <c r="F560" s="567"/>
      <c r="G560" s="571"/>
      <c r="H560" s="567"/>
      <c r="I560" s="567"/>
      <c r="J560" s="567"/>
      <c r="K560" s="567"/>
      <c r="L560" s="567"/>
      <c r="M560" s="567"/>
      <c r="N560" s="563"/>
      <c r="O560" s="563"/>
      <c r="P560" s="563"/>
      <c r="Q560" s="563"/>
      <c r="R560" s="563"/>
      <c r="S560" s="563"/>
      <c r="T560" s="563"/>
      <c r="U560" s="563"/>
      <c r="V560" s="163" t="s">
        <v>78</v>
      </c>
      <c r="W560" s="173"/>
      <c r="X560" s="173"/>
      <c r="Y560" s="173"/>
      <c r="Z560" s="173"/>
      <c r="AA560" s="173"/>
      <c r="AB560" s="173"/>
    </row>
    <row r="561" spans="1:28" s="73" customFormat="1" ht="76.5" customHeight="1">
      <c r="A561" s="123"/>
      <c r="B561" s="578"/>
      <c r="C561" s="562"/>
      <c r="D561" s="568"/>
      <c r="E561" s="572"/>
      <c r="F561" s="568"/>
      <c r="G561" s="572"/>
      <c r="H561" s="568"/>
      <c r="I561" s="568"/>
      <c r="J561" s="568"/>
      <c r="K561" s="568"/>
      <c r="L561" s="568"/>
      <c r="M561" s="568"/>
      <c r="N561" s="564"/>
      <c r="O561" s="564"/>
      <c r="P561" s="564"/>
      <c r="Q561" s="564"/>
      <c r="R561" s="564"/>
      <c r="S561" s="564"/>
      <c r="T561" s="564"/>
      <c r="U561" s="564"/>
      <c r="V561" s="169" t="s">
        <v>79</v>
      </c>
      <c r="W561" s="174"/>
      <c r="X561" s="174"/>
      <c r="Y561" s="174"/>
      <c r="Z561" s="174"/>
      <c r="AA561" s="174"/>
      <c r="AB561" s="174"/>
    </row>
    <row r="562" spans="1:28" s="73" customFormat="1" ht="76.5" customHeight="1">
      <c r="A562" s="123"/>
      <c r="B562" s="577">
        <v>277</v>
      </c>
      <c r="C562" s="561" t="str">
        <f>担当者!$F$5</f>
        <v>○○高等学校</v>
      </c>
      <c r="D562" s="567"/>
      <c r="E562" s="571"/>
      <c r="F562" s="567"/>
      <c r="G562" s="571"/>
      <c r="H562" s="567"/>
      <c r="I562" s="567"/>
      <c r="J562" s="567"/>
      <c r="K562" s="567"/>
      <c r="L562" s="567"/>
      <c r="M562" s="567"/>
      <c r="N562" s="563"/>
      <c r="O562" s="563"/>
      <c r="P562" s="563"/>
      <c r="Q562" s="563"/>
      <c r="R562" s="563"/>
      <c r="S562" s="563"/>
      <c r="T562" s="563"/>
      <c r="U562" s="563"/>
      <c r="V562" s="163" t="s">
        <v>78</v>
      </c>
      <c r="W562" s="173"/>
      <c r="X562" s="173"/>
      <c r="Y562" s="173"/>
      <c r="Z562" s="173"/>
      <c r="AA562" s="173"/>
      <c r="AB562" s="173"/>
    </row>
    <row r="563" spans="1:28" s="73" customFormat="1" ht="76.5" customHeight="1">
      <c r="A563" s="123"/>
      <c r="B563" s="578"/>
      <c r="C563" s="562"/>
      <c r="D563" s="568"/>
      <c r="E563" s="572"/>
      <c r="F563" s="568"/>
      <c r="G563" s="572"/>
      <c r="H563" s="568"/>
      <c r="I563" s="568"/>
      <c r="J563" s="568"/>
      <c r="K563" s="568"/>
      <c r="L563" s="568"/>
      <c r="M563" s="568"/>
      <c r="N563" s="564"/>
      <c r="O563" s="564"/>
      <c r="P563" s="564"/>
      <c r="Q563" s="564"/>
      <c r="R563" s="564"/>
      <c r="S563" s="564"/>
      <c r="T563" s="564"/>
      <c r="U563" s="564"/>
      <c r="V563" s="169" t="s">
        <v>79</v>
      </c>
      <c r="W563" s="174"/>
      <c r="X563" s="174"/>
      <c r="Y563" s="174"/>
      <c r="Z563" s="174"/>
      <c r="AA563" s="174"/>
      <c r="AB563" s="174"/>
    </row>
    <row r="564" spans="1:28" s="73" customFormat="1" ht="76.5" customHeight="1">
      <c r="A564" s="123"/>
      <c r="B564" s="577">
        <v>278</v>
      </c>
      <c r="C564" s="561" t="str">
        <f>担当者!$F$5</f>
        <v>○○高等学校</v>
      </c>
      <c r="D564" s="567"/>
      <c r="E564" s="571"/>
      <c r="F564" s="567"/>
      <c r="G564" s="571"/>
      <c r="H564" s="567"/>
      <c r="I564" s="567"/>
      <c r="J564" s="567"/>
      <c r="K564" s="567"/>
      <c r="L564" s="567"/>
      <c r="M564" s="567"/>
      <c r="N564" s="563"/>
      <c r="O564" s="563"/>
      <c r="P564" s="563"/>
      <c r="Q564" s="563"/>
      <c r="R564" s="563"/>
      <c r="S564" s="563"/>
      <c r="T564" s="563"/>
      <c r="U564" s="563"/>
      <c r="V564" s="163" t="s">
        <v>78</v>
      </c>
      <c r="W564" s="173"/>
      <c r="X564" s="173"/>
      <c r="Y564" s="173"/>
      <c r="Z564" s="173"/>
      <c r="AA564" s="173"/>
      <c r="AB564" s="173"/>
    </row>
    <row r="565" spans="1:28" s="73" customFormat="1" ht="76.5" customHeight="1">
      <c r="A565" s="123"/>
      <c r="B565" s="578"/>
      <c r="C565" s="562"/>
      <c r="D565" s="568"/>
      <c r="E565" s="572"/>
      <c r="F565" s="568"/>
      <c r="G565" s="572"/>
      <c r="H565" s="568"/>
      <c r="I565" s="568"/>
      <c r="J565" s="568"/>
      <c r="K565" s="568"/>
      <c r="L565" s="568"/>
      <c r="M565" s="568"/>
      <c r="N565" s="564"/>
      <c r="O565" s="564"/>
      <c r="P565" s="564"/>
      <c r="Q565" s="564"/>
      <c r="R565" s="564"/>
      <c r="S565" s="564"/>
      <c r="T565" s="564"/>
      <c r="U565" s="564"/>
      <c r="V565" s="169" t="s">
        <v>79</v>
      </c>
      <c r="W565" s="174"/>
      <c r="X565" s="174"/>
      <c r="Y565" s="174"/>
      <c r="Z565" s="174"/>
      <c r="AA565" s="174"/>
      <c r="AB565" s="174"/>
    </row>
    <row r="566" spans="1:28" s="73" customFormat="1" ht="76.5" customHeight="1">
      <c r="A566" s="123"/>
      <c r="B566" s="577">
        <v>279</v>
      </c>
      <c r="C566" s="561" t="str">
        <f>担当者!$F$5</f>
        <v>○○高等学校</v>
      </c>
      <c r="D566" s="567"/>
      <c r="E566" s="571"/>
      <c r="F566" s="567"/>
      <c r="G566" s="571"/>
      <c r="H566" s="567"/>
      <c r="I566" s="567"/>
      <c r="J566" s="567"/>
      <c r="K566" s="567"/>
      <c r="L566" s="567"/>
      <c r="M566" s="567"/>
      <c r="N566" s="563"/>
      <c r="O566" s="563"/>
      <c r="P566" s="563"/>
      <c r="Q566" s="563"/>
      <c r="R566" s="563"/>
      <c r="S566" s="563"/>
      <c r="T566" s="563"/>
      <c r="U566" s="563"/>
      <c r="V566" s="163" t="s">
        <v>78</v>
      </c>
      <c r="W566" s="173"/>
      <c r="X566" s="173"/>
      <c r="Y566" s="173"/>
      <c r="Z566" s="173"/>
      <c r="AA566" s="173"/>
      <c r="AB566" s="173"/>
    </row>
    <row r="567" spans="1:28" s="73" customFormat="1" ht="76.5" customHeight="1">
      <c r="A567" s="123"/>
      <c r="B567" s="578"/>
      <c r="C567" s="562"/>
      <c r="D567" s="568"/>
      <c r="E567" s="572"/>
      <c r="F567" s="568"/>
      <c r="G567" s="572"/>
      <c r="H567" s="568"/>
      <c r="I567" s="568"/>
      <c r="J567" s="568"/>
      <c r="K567" s="568"/>
      <c r="L567" s="568"/>
      <c r="M567" s="568"/>
      <c r="N567" s="564"/>
      <c r="O567" s="564"/>
      <c r="P567" s="564"/>
      <c r="Q567" s="564"/>
      <c r="R567" s="564"/>
      <c r="S567" s="564"/>
      <c r="T567" s="564"/>
      <c r="U567" s="564"/>
      <c r="V567" s="169" t="s">
        <v>79</v>
      </c>
      <c r="W567" s="174"/>
      <c r="X567" s="174"/>
      <c r="Y567" s="174"/>
      <c r="Z567" s="174"/>
      <c r="AA567" s="174"/>
      <c r="AB567" s="174"/>
    </row>
    <row r="568" spans="1:28" s="73" customFormat="1" ht="76.5" customHeight="1">
      <c r="A568" s="123"/>
      <c r="B568" s="577">
        <v>280</v>
      </c>
      <c r="C568" s="561" t="str">
        <f>担当者!$F$5</f>
        <v>○○高等学校</v>
      </c>
      <c r="D568" s="567"/>
      <c r="E568" s="571"/>
      <c r="F568" s="567"/>
      <c r="G568" s="571"/>
      <c r="H568" s="567"/>
      <c r="I568" s="567"/>
      <c r="J568" s="567"/>
      <c r="K568" s="567"/>
      <c r="L568" s="567"/>
      <c r="M568" s="567"/>
      <c r="N568" s="563"/>
      <c r="O568" s="563"/>
      <c r="P568" s="563"/>
      <c r="Q568" s="563"/>
      <c r="R568" s="563"/>
      <c r="S568" s="563"/>
      <c r="T568" s="563"/>
      <c r="U568" s="563"/>
      <c r="V568" s="163" t="s">
        <v>78</v>
      </c>
      <c r="W568" s="173"/>
      <c r="X568" s="173"/>
      <c r="Y568" s="173"/>
      <c r="Z568" s="173"/>
      <c r="AA568" s="173"/>
      <c r="AB568" s="173"/>
    </row>
    <row r="569" spans="1:28" s="73" customFormat="1" ht="76.5" customHeight="1">
      <c r="A569" s="123"/>
      <c r="B569" s="578"/>
      <c r="C569" s="562"/>
      <c r="D569" s="568"/>
      <c r="E569" s="572"/>
      <c r="F569" s="568"/>
      <c r="G569" s="572"/>
      <c r="H569" s="568"/>
      <c r="I569" s="568"/>
      <c r="J569" s="568"/>
      <c r="K569" s="568"/>
      <c r="L569" s="568"/>
      <c r="M569" s="568"/>
      <c r="N569" s="564"/>
      <c r="O569" s="564"/>
      <c r="P569" s="564"/>
      <c r="Q569" s="564"/>
      <c r="R569" s="564"/>
      <c r="S569" s="564"/>
      <c r="T569" s="564"/>
      <c r="U569" s="564"/>
      <c r="V569" s="169" t="s">
        <v>79</v>
      </c>
      <c r="W569" s="174"/>
      <c r="X569" s="174"/>
      <c r="Y569" s="174"/>
      <c r="Z569" s="174"/>
      <c r="AA569" s="174"/>
      <c r="AB569" s="174"/>
    </row>
    <row r="570" spans="1:28" s="73" customFormat="1" ht="76.5" customHeight="1">
      <c r="A570" s="123"/>
      <c r="B570" s="577">
        <v>281</v>
      </c>
      <c r="C570" s="561" t="str">
        <f>担当者!$F$5</f>
        <v>○○高等学校</v>
      </c>
      <c r="D570" s="567"/>
      <c r="E570" s="571"/>
      <c r="F570" s="567"/>
      <c r="G570" s="571"/>
      <c r="H570" s="567"/>
      <c r="I570" s="567"/>
      <c r="J570" s="567"/>
      <c r="K570" s="567"/>
      <c r="L570" s="567"/>
      <c r="M570" s="567"/>
      <c r="N570" s="563"/>
      <c r="O570" s="563"/>
      <c r="P570" s="563"/>
      <c r="Q570" s="563"/>
      <c r="R570" s="563"/>
      <c r="S570" s="563"/>
      <c r="T570" s="563"/>
      <c r="U570" s="563"/>
      <c r="V570" s="163" t="s">
        <v>78</v>
      </c>
      <c r="W570" s="173"/>
      <c r="X570" s="173"/>
      <c r="Y570" s="173"/>
      <c r="Z570" s="173"/>
      <c r="AA570" s="173"/>
      <c r="AB570" s="173"/>
    </row>
    <row r="571" spans="1:28" s="73" customFormat="1" ht="76.5" customHeight="1">
      <c r="A571" s="123"/>
      <c r="B571" s="578"/>
      <c r="C571" s="562"/>
      <c r="D571" s="568"/>
      <c r="E571" s="572"/>
      <c r="F571" s="568"/>
      <c r="G571" s="572"/>
      <c r="H571" s="568"/>
      <c r="I571" s="568"/>
      <c r="J571" s="568"/>
      <c r="K571" s="568"/>
      <c r="L571" s="568"/>
      <c r="M571" s="568"/>
      <c r="N571" s="564"/>
      <c r="O571" s="564"/>
      <c r="P571" s="564"/>
      <c r="Q571" s="564"/>
      <c r="R571" s="564"/>
      <c r="S571" s="564"/>
      <c r="T571" s="564"/>
      <c r="U571" s="564"/>
      <c r="V571" s="169" t="s">
        <v>79</v>
      </c>
      <c r="W571" s="174"/>
      <c r="X571" s="174"/>
      <c r="Y571" s="174"/>
      <c r="Z571" s="174"/>
      <c r="AA571" s="174"/>
      <c r="AB571" s="174"/>
    </row>
    <row r="572" spans="1:28" s="73" customFormat="1" ht="76.5" customHeight="1">
      <c r="A572" s="123"/>
      <c r="B572" s="577">
        <v>282</v>
      </c>
      <c r="C572" s="561" t="str">
        <f>担当者!$F$5</f>
        <v>○○高等学校</v>
      </c>
      <c r="D572" s="567"/>
      <c r="E572" s="571"/>
      <c r="F572" s="567"/>
      <c r="G572" s="571"/>
      <c r="H572" s="567"/>
      <c r="I572" s="567"/>
      <c r="J572" s="567"/>
      <c r="K572" s="567"/>
      <c r="L572" s="567"/>
      <c r="M572" s="567"/>
      <c r="N572" s="563"/>
      <c r="O572" s="563"/>
      <c r="P572" s="563"/>
      <c r="Q572" s="563"/>
      <c r="R572" s="563"/>
      <c r="S572" s="563"/>
      <c r="T572" s="563"/>
      <c r="U572" s="563"/>
      <c r="V572" s="163" t="s">
        <v>78</v>
      </c>
      <c r="W572" s="173"/>
      <c r="X572" s="173"/>
      <c r="Y572" s="173"/>
      <c r="Z572" s="173"/>
      <c r="AA572" s="173"/>
      <c r="AB572" s="173"/>
    </row>
    <row r="573" spans="1:28" s="73" customFormat="1" ht="76.5" customHeight="1">
      <c r="A573" s="123"/>
      <c r="B573" s="578"/>
      <c r="C573" s="562"/>
      <c r="D573" s="568"/>
      <c r="E573" s="572"/>
      <c r="F573" s="568"/>
      <c r="G573" s="572"/>
      <c r="H573" s="568"/>
      <c r="I573" s="568"/>
      <c r="J573" s="568"/>
      <c r="K573" s="568"/>
      <c r="L573" s="568"/>
      <c r="M573" s="568"/>
      <c r="N573" s="564"/>
      <c r="O573" s="564"/>
      <c r="P573" s="564"/>
      <c r="Q573" s="564"/>
      <c r="R573" s="564"/>
      <c r="S573" s="564"/>
      <c r="T573" s="564"/>
      <c r="U573" s="564"/>
      <c r="V573" s="169" t="s">
        <v>79</v>
      </c>
      <c r="W573" s="174"/>
      <c r="X573" s="174"/>
      <c r="Y573" s="174"/>
      <c r="Z573" s="174"/>
      <c r="AA573" s="174"/>
      <c r="AB573" s="174"/>
    </row>
    <row r="574" spans="1:28" s="73" customFormat="1" ht="76.5" customHeight="1">
      <c r="A574" s="123"/>
      <c r="B574" s="577">
        <v>283</v>
      </c>
      <c r="C574" s="561" t="str">
        <f>担当者!$F$5</f>
        <v>○○高等学校</v>
      </c>
      <c r="D574" s="567"/>
      <c r="E574" s="571"/>
      <c r="F574" s="567"/>
      <c r="G574" s="571"/>
      <c r="H574" s="567"/>
      <c r="I574" s="567"/>
      <c r="J574" s="567"/>
      <c r="K574" s="567"/>
      <c r="L574" s="567"/>
      <c r="M574" s="567"/>
      <c r="N574" s="563"/>
      <c r="O574" s="563"/>
      <c r="P574" s="563"/>
      <c r="Q574" s="563"/>
      <c r="R574" s="563"/>
      <c r="S574" s="563"/>
      <c r="T574" s="563"/>
      <c r="U574" s="563"/>
      <c r="V574" s="163" t="s">
        <v>78</v>
      </c>
      <c r="W574" s="173"/>
      <c r="X574" s="173"/>
      <c r="Y574" s="173"/>
      <c r="Z574" s="173"/>
      <c r="AA574" s="173"/>
      <c r="AB574" s="173"/>
    </row>
    <row r="575" spans="1:28" s="73" customFormat="1" ht="76.5" customHeight="1">
      <c r="A575" s="123"/>
      <c r="B575" s="578"/>
      <c r="C575" s="562"/>
      <c r="D575" s="568"/>
      <c r="E575" s="572"/>
      <c r="F575" s="568"/>
      <c r="G575" s="572"/>
      <c r="H575" s="568"/>
      <c r="I575" s="568"/>
      <c r="J575" s="568"/>
      <c r="K575" s="568"/>
      <c r="L575" s="568"/>
      <c r="M575" s="568"/>
      <c r="N575" s="564"/>
      <c r="O575" s="564"/>
      <c r="P575" s="564"/>
      <c r="Q575" s="564"/>
      <c r="R575" s="564"/>
      <c r="S575" s="564"/>
      <c r="T575" s="564"/>
      <c r="U575" s="564"/>
      <c r="V575" s="169" t="s">
        <v>79</v>
      </c>
      <c r="W575" s="174"/>
      <c r="X575" s="174"/>
      <c r="Y575" s="174"/>
      <c r="Z575" s="174"/>
      <c r="AA575" s="174"/>
      <c r="AB575" s="174"/>
    </row>
    <row r="576" spans="1:28" s="73" customFormat="1" ht="76.5" customHeight="1">
      <c r="A576" s="123"/>
      <c r="B576" s="577">
        <v>284</v>
      </c>
      <c r="C576" s="561" t="str">
        <f>担当者!$F$5</f>
        <v>○○高等学校</v>
      </c>
      <c r="D576" s="567"/>
      <c r="E576" s="571"/>
      <c r="F576" s="567"/>
      <c r="G576" s="571"/>
      <c r="H576" s="567"/>
      <c r="I576" s="567"/>
      <c r="J576" s="567"/>
      <c r="K576" s="567"/>
      <c r="L576" s="567"/>
      <c r="M576" s="567"/>
      <c r="N576" s="563"/>
      <c r="O576" s="563"/>
      <c r="P576" s="563"/>
      <c r="Q576" s="563"/>
      <c r="R576" s="563"/>
      <c r="S576" s="563"/>
      <c r="T576" s="563"/>
      <c r="U576" s="563"/>
      <c r="V576" s="163" t="s">
        <v>78</v>
      </c>
      <c r="W576" s="173"/>
      <c r="X576" s="173"/>
      <c r="Y576" s="173"/>
      <c r="Z576" s="173"/>
      <c r="AA576" s="173"/>
      <c r="AB576" s="173"/>
    </row>
    <row r="577" spans="1:28" s="73" customFormat="1" ht="76.5" customHeight="1">
      <c r="A577" s="123"/>
      <c r="B577" s="578"/>
      <c r="C577" s="562"/>
      <c r="D577" s="568"/>
      <c r="E577" s="572"/>
      <c r="F577" s="568"/>
      <c r="G577" s="572"/>
      <c r="H577" s="568"/>
      <c r="I577" s="568"/>
      <c r="J577" s="568"/>
      <c r="K577" s="568"/>
      <c r="L577" s="568"/>
      <c r="M577" s="568"/>
      <c r="N577" s="564"/>
      <c r="O577" s="564"/>
      <c r="P577" s="564"/>
      <c r="Q577" s="564"/>
      <c r="R577" s="564"/>
      <c r="S577" s="564"/>
      <c r="T577" s="564"/>
      <c r="U577" s="564"/>
      <c r="V577" s="169" t="s">
        <v>79</v>
      </c>
      <c r="W577" s="174"/>
      <c r="X577" s="174"/>
      <c r="Y577" s="174"/>
      <c r="Z577" s="174"/>
      <c r="AA577" s="174"/>
      <c r="AB577" s="174"/>
    </row>
    <row r="578" spans="1:28" s="73" customFormat="1" ht="76.5" customHeight="1">
      <c r="A578" s="123"/>
      <c r="B578" s="577">
        <v>285</v>
      </c>
      <c r="C578" s="561" t="str">
        <f>担当者!$F$5</f>
        <v>○○高等学校</v>
      </c>
      <c r="D578" s="567"/>
      <c r="E578" s="571"/>
      <c r="F578" s="567"/>
      <c r="G578" s="571"/>
      <c r="H578" s="567"/>
      <c r="I578" s="567"/>
      <c r="J578" s="567"/>
      <c r="K578" s="567"/>
      <c r="L578" s="567"/>
      <c r="M578" s="567"/>
      <c r="N578" s="563"/>
      <c r="O578" s="563"/>
      <c r="P578" s="563"/>
      <c r="Q578" s="563"/>
      <c r="R578" s="563"/>
      <c r="S578" s="563"/>
      <c r="T578" s="563"/>
      <c r="U578" s="563"/>
      <c r="V578" s="163" t="s">
        <v>78</v>
      </c>
      <c r="W578" s="173"/>
      <c r="X578" s="173"/>
      <c r="Y578" s="173"/>
      <c r="Z578" s="173"/>
      <c r="AA578" s="173"/>
      <c r="AB578" s="173"/>
    </row>
    <row r="579" spans="1:28" s="73" customFormat="1" ht="76.5" customHeight="1">
      <c r="A579" s="123"/>
      <c r="B579" s="578"/>
      <c r="C579" s="562"/>
      <c r="D579" s="568"/>
      <c r="E579" s="572"/>
      <c r="F579" s="568"/>
      <c r="G579" s="572"/>
      <c r="H579" s="568"/>
      <c r="I579" s="568"/>
      <c r="J579" s="568"/>
      <c r="K579" s="568"/>
      <c r="L579" s="568"/>
      <c r="M579" s="568"/>
      <c r="N579" s="564"/>
      <c r="O579" s="564"/>
      <c r="P579" s="564"/>
      <c r="Q579" s="564"/>
      <c r="R579" s="564"/>
      <c r="S579" s="564"/>
      <c r="T579" s="564"/>
      <c r="U579" s="564"/>
      <c r="V579" s="169" t="s">
        <v>79</v>
      </c>
      <c r="W579" s="174"/>
      <c r="X579" s="174"/>
      <c r="Y579" s="174"/>
      <c r="Z579" s="174"/>
      <c r="AA579" s="174"/>
      <c r="AB579" s="174"/>
    </row>
    <row r="580" spans="1:28" s="73" customFormat="1" ht="76.5" customHeight="1">
      <c r="A580" s="123"/>
      <c r="B580" s="577">
        <v>286</v>
      </c>
      <c r="C580" s="561" t="str">
        <f>担当者!$F$5</f>
        <v>○○高等学校</v>
      </c>
      <c r="D580" s="567"/>
      <c r="E580" s="571"/>
      <c r="F580" s="567"/>
      <c r="G580" s="571"/>
      <c r="H580" s="567"/>
      <c r="I580" s="567"/>
      <c r="J580" s="567"/>
      <c r="K580" s="567"/>
      <c r="L580" s="567"/>
      <c r="M580" s="567"/>
      <c r="N580" s="563"/>
      <c r="O580" s="563"/>
      <c r="P580" s="563"/>
      <c r="Q580" s="563"/>
      <c r="R580" s="563"/>
      <c r="S580" s="563"/>
      <c r="T580" s="563"/>
      <c r="U580" s="563"/>
      <c r="V580" s="163" t="s">
        <v>78</v>
      </c>
      <c r="W580" s="173"/>
      <c r="X580" s="173"/>
      <c r="Y580" s="173"/>
      <c r="Z580" s="173"/>
      <c r="AA580" s="173"/>
      <c r="AB580" s="173"/>
    </row>
    <row r="581" spans="1:28" s="73" customFormat="1" ht="76.5" customHeight="1">
      <c r="A581" s="123"/>
      <c r="B581" s="578"/>
      <c r="C581" s="562"/>
      <c r="D581" s="568"/>
      <c r="E581" s="572"/>
      <c r="F581" s="568"/>
      <c r="G581" s="572"/>
      <c r="H581" s="568"/>
      <c r="I581" s="568"/>
      <c r="J581" s="568"/>
      <c r="K581" s="568"/>
      <c r="L581" s="568"/>
      <c r="M581" s="568"/>
      <c r="N581" s="564"/>
      <c r="O581" s="564"/>
      <c r="P581" s="564"/>
      <c r="Q581" s="564"/>
      <c r="R581" s="564"/>
      <c r="S581" s="564"/>
      <c r="T581" s="564"/>
      <c r="U581" s="564"/>
      <c r="V581" s="169" t="s">
        <v>79</v>
      </c>
      <c r="W581" s="174"/>
      <c r="X581" s="174"/>
      <c r="Y581" s="174"/>
      <c r="Z581" s="174"/>
      <c r="AA581" s="174"/>
      <c r="AB581" s="174"/>
    </row>
    <row r="582" spans="1:28" s="73" customFormat="1" ht="76.5" customHeight="1">
      <c r="A582" s="123"/>
      <c r="B582" s="577">
        <v>287</v>
      </c>
      <c r="C582" s="561" t="str">
        <f>担当者!$F$5</f>
        <v>○○高等学校</v>
      </c>
      <c r="D582" s="567"/>
      <c r="E582" s="571"/>
      <c r="F582" s="567"/>
      <c r="G582" s="571"/>
      <c r="H582" s="567"/>
      <c r="I582" s="567"/>
      <c r="J582" s="567"/>
      <c r="K582" s="567"/>
      <c r="L582" s="567"/>
      <c r="M582" s="567"/>
      <c r="N582" s="563"/>
      <c r="O582" s="563"/>
      <c r="P582" s="563"/>
      <c r="Q582" s="563"/>
      <c r="R582" s="563"/>
      <c r="S582" s="563"/>
      <c r="T582" s="563"/>
      <c r="U582" s="563"/>
      <c r="V582" s="163" t="s">
        <v>78</v>
      </c>
      <c r="W582" s="173"/>
      <c r="X582" s="173"/>
      <c r="Y582" s="173"/>
      <c r="Z582" s="173"/>
      <c r="AA582" s="173"/>
      <c r="AB582" s="173"/>
    </row>
    <row r="583" spans="1:28" s="73" customFormat="1" ht="76.5" customHeight="1">
      <c r="A583" s="123"/>
      <c r="B583" s="578"/>
      <c r="C583" s="562"/>
      <c r="D583" s="568"/>
      <c r="E583" s="572"/>
      <c r="F583" s="568"/>
      <c r="G583" s="572"/>
      <c r="H583" s="568"/>
      <c r="I583" s="568"/>
      <c r="J583" s="568"/>
      <c r="K583" s="568"/>
      <c r="L583" s="568"/>
      <c r="M583" s="568"/>
      <c r="N583" s="564"/>
      <c r="O583" s="564"/>
      <c r="P583" s="564"/>
      <c r="Q583" s="564"/>
      <c r="R583" s="564"/>
      <c r="S583" s="564"/>
      <c r="T583" s="564"/>
      <c r="U583" s="564"/>
      <c r="V583" s="169" t="s">
        <v>79</v>
      </c>
      <c r="W583" s="174"/>
      <c r="X583" s="174"/>
      <c r="Y583" s="174"/>
      <c r="Z583" s="174"/>
      <c r="AA583" s="174"/>
      <c r="AB583" s="174"/>
    </row>
    <row r="584" spans="1:28" s="73" customFormat="1" ht="76.5" customHeight="1">
      <c r="A584" s="123"/>
      <c r="B584" s="577">
        <v>288</v>
      </c>
      <c r="C584" s="561" t="str">
        <f>担当者!$F$5</f>
        <v>○○高等学校</v>
      </c>
      <c r="D584" s="567"/>
      <c r="E584" s="571"/>
      <c r="F584" s="567"/>
      <c r="G584" s="571"/>
      <c r="H584" s="567"/>
      <c r="I584" s="567"/>
      <c r="J584" s="567"/>
      <c r="K584" s="567"/>
      <c r="L584" s="567"/>
      <c r="M584" s="567"/>
      <c r="N584" s="563"/>
      <c r="O584" s="563"/>
      <c r="P584" s="563"/>
      <c r="Q584" s="563"/>
      <c r="R584" s="563"/>
      <c r="S584" s="563"/>
      <c r="T584" s="563"/>
      <c r="U584" s="563"/>
      <c r="V584" s="163" t="s">
        <v>78</v>
      </c>
      <c r="W584" s="173"/>
      <c r="X584" s="173"/>
      <c r="Y584" s="173"/>
      <c r="Z584" s="173"/>
      <c r="AA584" s="173"/>
      <c r="AB584" s="173"/>
    </row>
    <row r="585" spans="1:28" s="73" customFormat="1" ht="76.5" customHeight="1">
      <c r="A585" s="123"/>
      <c r="B585" s="578"/>
      <c r="C585" s="562"/>
      <c r="D585" s="568"/>
      <c r="E585" s="572"/>
      <c r="F585" s="568"/>
      <c r="G585" s="572"/>
      <c r="H585" s="568"/>
      <c r="I585" s="568"/>
      <c r="J585" s="568"/>
      <c r="K585" s="568"/>
      <c r="L585" s="568"/>
      <c r="M585" s="568"/>
      <c r="N585" s="564"/>
      <c r="O585" s="564"/>
      <c r="P585" s="564"/>
      <c r="Q585" s="564"/>
      <c r="R585" s="564"/>
      <c r="S585" s="564"/>
      <c r="T585" s="564"/>
      <c r="U585" s="564"/>
      <c r="V585" s="169" t="s">
        <v>79</v>
      </c>
      <c r="W585" s="174"/>
      <c r="X585" s="174"/>
      <c r="Y585" s="174"/>
      <c r="Z585" s="174"/>
      <c r="AA585" s="174"/>
      <c r="AB585" s="174"/>
    </row>
    <row r="586" spans="1:28" s="73" customFormat="1" ht="76.5" customHeight="1">
      <c r="A586" s="123"/>
      <c r="B586" s="577">
        <v>289</v>
      </c>
      <c r="C586" s="561" t="str">
        <f>担当者!$F$5</f>
        <v>○○高等学校</v>
      </c>
      <c r="D586" s="567"/>
      <c r="E586" s="571"/>
      <c r="F586" s="567"/>
      <c r="G586" s="571"/>
      <c r="H586" s="567"/>
      <c r="I586" s="567"/>
      <c r="J586" s="567"/>
      <c r="K586" s="567"/>
      <c r="L586" s="567"/>
      <c r="M586" s="567"/>
      <c r="N586" s="563"/>
      <c r="O586" s="563"/>
      <c r="P586" s="563"/>
      <c r="Q586" s="563"/>
      <c r="R586" s="563"/>
      <c r="S586" s="563"/>
      <c r="T586" s="563"/>
      <c r="U586" s="563"/>
      <c r="V586" s="163" t="s">
        <v>78</v>
      </c>
      <c r="W586" s="173"/>
      <c r="X586" s="173"/>
      <c r="Y586" s="173"/>
      <c r="Z586" s="173"/>
      <c r="AA586" s="173"/>
      <c r="AB586" s="173"/>
    </row>
    <row r="587" spans="1:28" s="73" customFormat="1" ht="76.5" customHeight="1">
      <c r="A587" s="123"/>
      <c r="B587" s="578"/>
      <c r="C587" s="562"/>
      <c r="D587" s="568"/>
      <c r="E587" s="572"/>
      <c r="F587" s="568"/>
      <c r="G587" s="572"/>
      <c r="H587" s="568"/>
      <c r="I587" s="568"/>
      <c r="J587" s="568"/>
      <c r="K587" s="568"/>
      <c r="L587" s="568"/>
      <c r="M587" s="568"/>
      <c r="N587" s="564"/>
      <c r="O587" s="564"/>
      <c r="P587" s="564"/>
      <c r="Q587" s="564"/>
      <c r="R587" s="564"/>
      <c r="S587" s="564"/>
      <c r="T587" s="564"/>
      <c r="U587" s="564"/>
      <c r="V587" s="169" t="s">
        <v>79</v>
      </c>
      <c r="W587" s="174"/>
      <c r="X587" s="174"/>
      <c r="Y587" s="174"/>
      <c r="Z587" s="174"/>
      <c r="AA587" s="174"/>
      <c r="AB587" s="174"/>
    </row>
    <row r="588" spans="1:28" s="73" customFormat="1" ht="76.5" customHeight="1">
      <c r="A588" s="123"/>
      <c r="B588" s="577">
        <v>290</v>
      </c>
      <c r="C588" s="561" t="str">
        <f>担当者!$F$5</f>
        <v>○○高等学校</v>
      </c>
      <c r="D588" s="567"/>
      <c r="E588" s="571"/>
      <c r="F588" s="567"/>
      <c r="G588" s="571"/>
      <c r="H588" s="567"/>
      <c r="I588" s="567"/>
      <c r="J588" s="567"/>
      <c r="K588" s="567"/>
      <c r="L588" s="567"/>
      <c r="M588" s="567"/>
      <c r="N588" s="563"/>
      <c r="O588" s="563"/>
      <c r="P588" s="563"/>
      <c r="Q588" s="563"/>
      <c r="R588" s="563"/>
      <c r="S588" s="563"/>
      <c r="T588" s="563"/>
      <c r="U588" s="563"/>
      <c r="V588" s="163" t="s">
        <v>78</v>
      </c>
      <c r="W588" s="173"/>
      <c r="X588" s="173"/>
      <c r="Y588" s="173"/>
      <c r="Z588" s="173"/>
      <c r="AA588" s="173"/>
      <c r="AB588" s="173"/>
    </row>
    <row r="589" spans="1:28" s="73" customFormat="1" ht="76.5" customHeight="1">
      <c r="A589" s="123"/>
      <c r="B589" s="578"/>
      <c r="C589" s="562"/>
      <c r="D589" s="568"/>
      <c r="E589" s="572"/>
      <c r="F589" s="568"/>
      <c r="G589" s="572"/>
      <c r="H589" s="568"/>
      <c r="I589" s="568"/>
      <c r="J589" s="568"/>
      <c r="K589" s="568"/>
      <c r="L589" s="568"/>
      <c r="M589" s="568"/>
      <c r="N589" s="564"/>
      <c r="O589" s="564"/>
      <c r="P589" s="564"/>
      <c r="Q589" s="564"/>
      <c r="R589" s="564"/>
      <c r="S589" s="564"/>
      <c r="T589" s="564"/>
      <c r="U589" s="564"/>
      <c r="V589" s="169" t="s">
        <v>79</v>
      </c>
      <c r="W589" s="174"/>
      <c r="X589" s="174"/>
      <c r="Y589" s="174"/>
      <c r="Z589" s="174"/>
      <c r="AA589" s="174"/>
      <c r="AB589" s="174"/>
    </row>
    <row r="590" spans="1:28" s="73" customFormat="1" ht="76.5" customHeight="1">
      <c r="A590" s="123"/>
      <c r="B590" s="577">
        <v>291</v>
      </c>
      <c r="C590" s="561" t="str">
        <f>担当者!$F$5</f>
        <v>○○高等学校</v>
      </c>
      <c r="D590" s="567"/>
      <c r="E590" s="571"/>
      <c r="F590" s="567"/>
      <c r="G590" s="571"/>
      <c r="H590" s="567"/>
      <c r="I590" s="567"/>
      <c r="J590" s="567"/>
      <c r="K590" s="567"/>
      <c r="L590" s="567"/>
      <c r="M590" s="567"/>
      <c r="N590" s="563"/>
      <c r="O590" s="563"/>
      <c r="P590" s="563"/>
      <c r="Q590" s="563"/>
      <c r="R590" s="563"/>
      <c r="S590" s="563"/>
      <c r="T590" s="563"/>
      <c r="U590" s="563"/>
      <c r="V590" s="163" t="s">
        <v>78</v>
      </c>
      <c r="W590" s="173"/>
      <c r="X590" s="173"/>
      <c r="Y590" s="173"/>
      <c r="Z590" s="173"/>
      <c r="AA590" s="173"/>
      <c r="AB590" s="173"/>
    </row>
    <row r="591" spans="1:28" s="73" customFormat="1" ht="76.5" customHeight="1">
      <c r="A591" s="123"/>
      <c r="B591" s="578"/>
      <c r="C591" s="562"/>
      <c r="D591" s="568"/>
      <c r="E591" s="572"/>
      <c r="F591" s="568"/>
      <c r="G591" s="572"/>
      <c r="H591" s="568"/>
      <c r="I591" s="568"/>
      <c r="J591" s="568"/>
      <c r="K591" s="568"/>
      <c r="L591" s="568"/>
      <c r="M591" s="568"/>
      <c r="N591" s="564"/>
      <c r="O591" s="564"/>
      <c r="P591" s="564"/>
      <c r="Q591" s="564"/>
      <c r="R591" s="564"/>
      <c r="S591" s="564"/>
      <c r="T591" s="564"/>
      <c r="U591" s="564"/>
      <c r="V591" s="169" t="s">
        <v>79</v>
      </c>
      <c r="W591" s="174"/>
      <c r="X591" s="174"/>
      <c r="Y591" s="174"/>
      <c r="Z591" s="174"/>
      <c r="AA591" s="174"/>
      <c r="AB591" s="174"/>
    </row>
    <row r="592" spans="1:28" s="73" customFormat="1" ht="76.5" customHeight="1">
      <c r="A592" s="123"/>
      <c r="B592" s="577">
        <v>292</v>
      </c>
      <c r="C592" s="561" t="str">
        <f>担当者!$F$5</f>
        <v>○○高等学校</v>
      </c>
      <c r="D592" s="567"/>
      <c r="E592" s="571"/>
      <c r="F592" s="567"/>
      <c r="G592" s="571"/>
      <c r="H592" s="567"/>
      <c r="I592" s="567"/>
      <c r="J592" s="567"/>
      <c r="K592" s="567"/>
      <c r="L592" s="567"/>
      <c r="M592" s="567"/>
      <c r="N592" s="563"/>
      <c r="O592" s="563"/>
      <c r="P592" s="563"/>
      <c r="Q592" s="563"/>
      <c r="R592" s="563"/>
      <c r="S592" s="563"/>
      <c r="T592" s="563"/>
      <c r="U592" s="563"/>
      <c r="V592" s="163" t="s">
        <v>78</v>
      </c>
      <c r="W592" s="173"/>
      <c r="X592" s="173"/>
      <c r="Y592" s="173"/>
      <c r="Z592" s="173"/>
      <c r="AA592" s="173"/>
      <c r="AB592" s="173"/>
    </row>
    <row r="593" spans="1:28" s="73" customFormat="1" ht="76.5" customHeight="1">
      <c r="A593" s="123"/>
      <c r="B593" s="578"/>
      <c r="C593" s="562"/>
      <c r="D593" s="568"/>
      <c r="E593" s="572"/>
      <c r="F593" s="568"/>
      <c r="G593" s="572"/>
      <c r="H593" s="568"/>
      <c r="I593" s="568"/>
      <c r="J593" s="568"/>
      <c r="K593" s="568"/>
      <c r="L593" s="568"/>
      <c r="M593" s="568"/>
      <c r="N593" s="564"/>
      <c r="O593" s="564"/>
      <c r="P593" s="564"/>
      <c r="Q593" s="564"/>
      <c r="R593" s="564"/>
      <c r="S593" s="564"/>
      <c r="T593" s="564"/>
      <c r="U593" s="564"/>
      <c r="V593" s="169" t="s">
        <v>79</v>
      </c>
      <c r="W593" s="174"/>
      <c r="X593" s="174"/>
      <c r="Y593" s="174"/>
      <c r="Z593" s="174"/>
      <c r="AA593" s="174"/>
      <c r="AB593" s="174"/>
    </row>
    <row r="594" spans="1:28" s="73" customFormat="1" ht="76.5" customHeight="1">
      <c r="A594" s="123"/>
      <c r="B594" s="577">
        <v>293</v>
      </c>
      <c r="C594" s="561" t="str">
        <f>担当者!$F$5</f>
        <v>○○高等学校</v>
      </c>
      <c r="D594" s="567"/>
      <c r="E594" s="571"/>
      <c r="F594" s="567"/>
      <c r="G594" s="571"/>
      <c r="H594" s="567"/>
      <c r="I594" s="567"/>
      <c r="J594" s="567"/>
      <c r="K594" s="567"/>
      <c r="L594" s="567"/>
      <c r="M594" s="567"/>
      <c r="N594" s="563"/>
      <c r="O594" s="563"/>
      <c r="P594" s="563"/>
      <c r="Q594" s="563"/>
      <c r="R594" s="563"/>
      <c r="S594" s="563"/>
      <c r="T594" s="563"/>
      <c r="U594" s="563"/>
      <c r="V594" s="163" t="s">
        <v>78</v>
      </c>
      <c r="W594" s="173"/>
      <c r="X594" s="173"/>
      <c r="Y594" s="173"/>
      <c r="Z594" s="173"/>
      <c r="AA594" s="173"/>
      <c r="AB594" s="173"/>
    </row>
    <row r="595" spans="1:28" s="73" customFormat="1" ht="76.5" customHeight="1">
      <c r="A595" s="123"/>
      <c r="B595" s="578"/>
      <c r="C595" s="562"/>
      <c r="D595" s="568"/>
      <c r="E595" s="572"/>
      <c r="F595" s="568"/>
      <c r="G595" s="572"/>
      <c r="H595" s="568"/>
      <c r="I595" s="568"/>
      <c r="J595" s="568"/>
      <c r="K595" s="568"/>
      <c r="L595" s="568"/>
      <c r="M595" s="568"/>
      <c r="N595" s="564"/>
      <c r="O595" s="564"/>
      <c r="P595" s="564"/>
      <c r="Q595" s="564"/>
      <c r="R595" s="564"/>
      <c r="S595" s="564"/>
      <c r="T595" s="564"/>
      <c r="U595" s="564"/>
      <c r="V595" s="169" t="s">
        <v>79</v>
      </c>
      <c r="W595" s="174"/>
      <c r="X595" s="174"/>
      <c r="Y595" s="174"/>
      <c r="Z595" s="174"/>
      <c r="AA595" s="174"/>
      <c r="AB595" s="174"/>
    </row>
    <row r="596" spans="1:28" s="73" customFormat="1" ht="76.5" customHeight="1">
      <c r="A596" s="123"/>
      <c r="B596" s="577">
        <v>294</v>
      </c>
      <c r="C596" s="561" t="str">
        <f>担当者!$F$5</f>
        <v>○○高等学校</v>
      </c>
      <c r="D596" s="567"/>
      <c r="E596" s="571"/>
      <c r="F596" s="567"/>
      <c r="G596" s="571"/>
      <c r="H596" s="567"/>
      <c r="I596" s="567"/>
      <c r="J596" s="567"/>
      <c r="K596" s="567"/>
      <c r="L596" s="567"/>
      <c r="M596" s="567"/>
      <c r="N596" s="563"/>
      <c r="O596" s="563"/>
      <c r="P596" s="563"/>
      <c r="Q596" s="563"/>
      <c r="R596" s="563"/>
      <c r="S596" s="563"/>
      <c r="T596" s="563"/>
      <c r="U596" s="563"/>
      <c r="V596" s="163" t="s">
        <v>78</v>
      </c>
      <c r="W596" s="173"/>
      <c r="X596" s="173"/>
      <c r="Y596" s="173"/>
      <c r="Z596" s="173"/>
      <c r="AA596" s="173"/>
      <c r="AB596" s="173"/>
    </row>
    <row r="597" spans="1:28" s="73" customFormat="1" ht="76.5" customHeight="1">
      <c r="A597" s="123"/>
      <c r="B597" s="578"/>
      <c r="C597" s="562"/>
      <c r="D597" s="568"/>
      <c r="E597" s="572"/>
      <c r="F597" s="568"/>
      <c r="G597" s="572"/>
      <c r="H597" s="568"/>
      <c r="I597" s="568"/>
      <c r="J597" s="568"/>
      <c r="K597" s="568"/>
      <c r="L597" s="568"/>
      <c r="M597" s="568"/>
      <c r="N597" s="564"/>
      <c r="O597" s="564"/>
      <c r="P597" s="564"/>
      <c r="Q597" s="564"/>
      <c r="R597" s="564"/>
      <c r="S597" s="564"/>
      <c r="T597" s="564"/>
      <c r="U597" s="564"/>
      <c r="V597" s="169" t="s">
        <v>79</v>
      </c>
      <c r="W597" s="174"/>
      <c r="X597" s="174"/>
      <c r="Y597" s="174"/>
      <c r="Z597" s="174"/>
      <c r="AA597" s="174"/>
      <c r="AB597" s="174"/>
    </row>
    <row r="598" spans="1:28" s="73" customFormat="1" ht="76.5" customHeight="1">
      <c r="A598" s="123"/>
      <c r="B598" s="577">
        <v>295</v>
      </c>
      <c r="C598" s="561" t="str">
        <f>担当者!$F$5</f>
        <v>○○高等学校</v>
      </c>
      <c r="D598" s="567"/>
      <c r="E598" s="571"/>
      <c r="F598" s="567"/>
      <c r="G598" s="571"/>
      <c r="H598" s="567"/>
      <c r="I598" s="567"/>
      <c r="J598" s="567"/>
      <c r="K598" s="567"/>
      <c r="L598" s="567"/>
      <c r="M598" s="567"/>
      <c r="N598" s="563"/>
      <c r="O598" s="563"/>
      <c r="P598" s="563"/>
      <c r="Q598" s="563"/>
      <c r="R598" s="563"/>
      <c r="S598" s="563"/>
      <c r="T598" s="563"/>
      <c r="U598" s="563"/>
      <c r="V598" s="163" t="s">
        <v>78</v>
      </c>
      <c r="W598" s="173"/>
      <c r="X598" s="173"/>
      <c r="Y598" s="173"/>
      <c r="Z598" s="173"/>
      <c r="AA598" s="173"/>
      <c r="AB598" s="173"/>
    </row>
    <row r="599" spans="1:28" s="73" customFormat="1" ht="76.5" customHeight="1">
      <c r="A599" s="123"/>
      <c r="B599" s="578"/>
      <c r="C599" s="562"/>
      <c r="D599" s="568"/>
      <c r="E599" s="572"/>
      <c r="F599" s="568"/>
      <c r="G599" s="572"/>
      <c r="H599" s="568"/>
      <c r="I599" s="568"/>
      <c r="J599" s="568"/>
      <c r="K599" s="568"/>
      <c r="L599" s="568"/>
      <c r="M599" s="568"/>
      <c r="N599" s="564"/>
      <c r="O599" s="564"/>
      <c r="P599" s="564"/>
      <c r="Q599" s="564"/>
      <c r="R599" s="564"/>
      <c r="S599" s="564"/>
      <c r="T599" s="564"/>
      <c r="U599" s="564"/>
      <c r="V599" s="169" t="s">
        <v>79</v>
      </c>
      <c r="W599" s="174"/>
      <c r="X599" s="174"/>
      <c r="Y599" s="174"/>
      <c r="Z599" s="174"/>
      <c r="AA599" s="174"/>
      <c r="AB599" s="174"/>
    </row>
    <row r="600" spans="1:28" s="73" customFormat="1" ht="76.5" customHeight="1">
      <c r="A600" s="123"/>
      <c r="B600" s="577">
        <v>296</v>
      </c>
      <c r="C600" s="561" t="str">
        <f>担当者!$F$5</f>
        <v>○○高等学校</v>
      </c>
      <c r="D600" s="567"/>
      <c r="E600" s="571"/>
      <c r="F600" s="567"/>
      <c r="G600" s="571"/>
      <c r="H600" s="567"/>
      <c r="I600" s="567"/>
      <c r="J600" s="567"/>
      <c r="K600" s="567"/>
      <c r="L600" s="567"/>
      <c r="M600" s="567"/>
      <c r="N600" s="563"/>
      <c r="O600" s="563"/>
      <c r="P600" s="563"/>
      <c r="Q600" s="563"/>
      <c r="R600" s="563"/>
      <c r="S600" s="563"/>
      <c r="T600" s="563"/>
      <c r="U600" s="563"/>
      <c r="V600" s="163" t="s">
        <v>78</v>
      </c>
      <c r="W600" s="173"/>
      <c r="X600" s="173"/>
      <c r="Y600" s="173"/>
      <c r="Z600" s="173"/>
      <c r="AA600" s="173"/>
      <c r="AB600" s="173"/>
    </row>
    <row r="601" spans="1:28" s="73" customFormat="1" ht="76.5" customHeight="1">
      <c r="A601" s="123"/>
      <c r="B601" s="578"/>
      <c r="C601" s="562"/>
      <c r="D601" s="568"/>
      <c r="E601" s="572"/>
      <c r="F601" s="568"/>
      <c r="G601" s="572"/>
      <c r="H601" s="568"/>
      <c r="I601" s="568"/>
      <c r="J601" s="568"/>
      <c r="K601" s="568"/>
      <c r="L601" s="568"/>
      <c r="M601" s="568"/>
      <c r="N601" s="564"/>
      <c r="O601" s="564"/>
      <c r="P601" s="564"/>
      <c r="Q601" s="564"/>
      <c r="R601" s="564"/>
      <c r="S601" s="564"/>
      <c r="T601" s="564"/>
      <c r="U601" s="564"/>
      <c r="V601" s="169" t="s">
        <v>79</v>
      </c>
      <c r="W601" s="174"/>
      <c r="X601" s="174"/>
      <c r="Y601" s="174"/>
      <c r="Z601" s="174"/>
      <c r="AA601" s="174"/>
      <c r="AB601" s="174"/>
    </row>
    <row r="602" spans="1:28" s="73" customFormat="1" ht="76.5" customHeight="1">
      <c r="A602" s="123"/>
      <c r="B602" s="577">
        <v>297</v>
      </c>
      <c r="C602" s="561" t="str">
        <f>担当者!$F$5</f>
        <v>○○高等学校</v>
      </c>
      <c r="D602" s="567"/>
      <c r="E602" s="571"/>
      <c r="F602" s="567"/>
      <c r="G602" s="571"/>
      <c r="H602" s="567"/>
      <c r="I602" s="567"/>
      <c r="J602" s="567"/>
      <c r="K602" s="567"/>
      <c r="L602" s="567"/>
      <c r="M602" s="567"/>
      <c r="N602" s="563"/>
      <c r="O602" s="563"/>
      <c r="P602" s="563"/>
      <c r="Q602" s="563"/>
      <c r="R602" s="563"/>
      <c r="S602" s="563"/>
      <c r="T602" s="563"/>
      <c r="U602" s="563"/>
      <c r="V602" s="163" t="s">
        <v>78</v>
      </c>
      <c r="W602" s="173"/>
      <c r="X602" s="173"/>
      <c r="Y602" s="173"/>
      <c r="Z602" s="173"/>
      <c r="AA602" s="173"/>
      <c r="AB602" s="173"/>
    </row>
    <row r="603" spans="1:28" s="73" customFormat="1" ht="76.5" customHeight="1">
      <c r="A603" s="123"/>
      <c r="B603" s="578"/>
      <c r="C603" s="562"/>
      <c r="D603" s="568"/>
      <c r="E603" s="572"/>
      <c r="F603" s="568"/>
      <c r="G603" s="572"/>
      <c r="H603" s="568"/>
      <c r="I603" s="568"/>
      <c r="J603" s="568"/>
      <c r="K603" s="568"/>
      <c r="L603" s="568"/>
      <c r="M603" s="568"/>
      <c r="N603" s="564"/>
      <c r="O603" s="564"/>
      <c r="P603" s="564"/>
      <c r="Q603" s="564"/>
      <c r="R603" s="564"/>
      <c r="S603" s="564"/>
      <c r="T603" s="564"/>
      <c r="U603" s="564"/>
      <c r="V603" s="169" t="s">
        <v>79</v>
      </c>
      <c r="W603" s="174"/>
      <c r="X603" s="174"/>
      <c r="Y603" s="174"/>
      <c r="Z603" s="174"/>
      <c r="AA603" s="174"/>
      <c r="AB603" s="174"/>
    </row>
    <row r="604" spans="1:28" s="73" customFormat="1" ht="76.5" customHeight="1">
      <c r="A604" s="123"/>
      <c r="B604" s="577">
        <v>298</v>
      </c>
      <c r="C604" s="561" t="str">
        <f>担当者!$F$5</f>
        <v>○○高等学校</v>
      </c>
      <c r="D604" s="567"/>
      <c r="E604" s="571"/>
      <c r="F604" s="567"/>
      <c r="G604" s="571"/>
      <c r="H604" s="567"/>
      <c r="I604" s="567"/>
      <c r="J604" s="567"/>
      <c r="K604" s="567"/>
      <c r="L604" s="567"/>
      <c r="M604" s="567"/>
      <c r="N604" s="563"/>
      <c r="O604" s="563"/>
      <c r="P604" s="563"/>
      <c r="Q604" s="563"/>
      <c r="R604" s="563"/>
      <c r="S604" s="563"/>
      <c r="T604" s="563"/>
      <c r="U604" s="563"/>
      <c r="V604" s="163" t="s">
        <v>78</v>
      </c>
      <c r="W604" s="173"/>
      <c r="X604" s="173"/>
      <c r="Y604" s="173"/>
      <c r="Z604" s="173"/>
      <c r="AA604" s="173"/>
      <c r="AB604" s="173"/>
    </row>
    <row r="605" spans="1:28" s="73" customFormat="1" ht="76.5" customHeight="1">
      <c r="A605" s="123"/>
      <c r="B605" s="578"/>
      <c r="C605" s="562"/>
      <c r="D605" s="568"/>
      <c r="E605" s="572"/>
      <c r="F605" s="568"/>
      <c r="G605" s="572"/>
      <c r="H605" s="568"/>
      <c r="I605" s="568"/>
      <c r="J605" s="568"/>
      <c r="K605" s="568"/>
      <c r="L605" s="568"/>
      <c r="M605" s="568"/>
      <c r="N605" s="564"/>
      <c r="O605" s="564"/>
      <c r="P605" s="564"/>
      <c r="Q605" s="564"/>
      <c r="R605" s="564"/>
      <c r="S605" s="564"/>
      <c r="T605" s="564"/>
      <c r="U605" s="564"/>
      <c r="V605" s="169" t="s">
        <v>79</v>
      </c>
      <c r="W605" s="174"/>
      <c r="X605" s="174"/>
      <c r="Y605" s="174"/>
      <c r="Z605" s="174"/>
      <c r="AA605" s="174"/>
      <c r="AB605" s="174"/>
    </row>
    <row r="606" spans="1:28" s="73" customFormat="1" ht="76.5" customHeight="1">
      <c r="A606" s="123"/>
      <c r="B606" s="577">
        <v>299</v>
      </c>
      <c r="C606" s="561" t="str">
        <f>担当者!$F$5</f>
        <v>○○高等学校</v>
      </c>
      <c r="D606" s="567"/>
      <c r="E606" s="571"/>
      <c r="F606" s="567"/>
      <c r="G606" s="571"/>
      <c r="H606" s="567"/>
      <c r="I606" s="567"/>
      <c r="J606" s="567"/>
      <c r="K606" s="567"/>
      <c r="L606" s="567"/>
      <c r="M606" s="567"/>
      <c r="N606" s="563"/>
      <c r="O606" s="563"/>
      <c r="P606" s="563"/>
      <c r="Q606" s="563"/>
      <c r="R606" s="563"/>
      <c r="S606" s="563"/>
      <c r="T606" s="563"/>
      <c r="U606" s="563"/>
      <c r="V606" s="163" t="s">
        <v>78</v>
      </c>
      <c r="W606" s="173"/>
      <c r="X606" s="173"/>
      <c r="Y606" s="173"/>
      <c r="Z606" s="173"/>
      <c r="AA606" s="173"/>
      <c r="AB606" s="173"/>
    </row>
    <row r="607" spans="1:28" s="73" customFormat="1" ht="76.5" customHeight="1">
      <c r="A607" s="123"/>
      <c r="B607" s="578"/>
      <c r="C607" s="562"/>
      <c r="D607" s="568"/>
      <c r="E607" s="572"/>
      <c r="F607" s="568"/>
      <c r="G607" s="572"/>
      <c r="H607" s="568"/>
      <c r="I607" s="568"/>
      <c r="J607" s="568"/>
      <c r="K607" s="568"/>
      <c r="L607" s="568"/>
      <c r="M607" s="568"/>
      <c r="N607" s="564"/>
      <c r="O607" s="564"/>
      <c r="P607" s="564"/>
      <c r="Q607" s="564"/>
      <c r="R607" s="564"/>
      <c r="S607" s="564"/>
      <c r="T607" s="564"/>
      <c r="U607" s="564"/>
      <c r="V607" s="169" t="s">
        <v>79</v>
      </c>
      <c r="W607" s="174"/>
      <c r="X607" s="174"/>
      <c r="Y607" s="174"/>
      <c r="Z607" s="174"/>
      <c r="AA607" s="174"/>
      <c r="AB607" s="174"/>
    </row>
    <row r="608" spans="1:28" s="73" customFormat="1" ht="76.5" customHeight="1">
      <c r="A608" s="123"/>
      <c r="B608" s="577">
        <v>300</v>
      </c>
      <c r="C608" s="561" t="str">
        <f>担当者!$F$5</f>
        <v>○○高等学校</v>
      </c>
      <c r="D608" s="567"/>
      <c r="E608" s="571"/>
      <c r="F608" s="567"/>
      <c r="G608" s="571"/>
      <c r="H608" s="567"/>
      <c r="I608" s="567"/>
      <c r="J608" s="567"/>
      <c r="K608" s="567"/>
      <c r="L608" s="567"/>
      <c r="M608" s="567"/>
      <c r="N608" s="563"/>
      <c r="O608" s="563"/>
      <c r="P608" s="563"/>
      <c r="Q608" s="563"/>
      <c r="R608" s="563"/>
      <c r="S608" s="563"/>
      <c r="T608" s="563"/>
      <c r="U608" s="563"/>
      <c r="V608" s="163" t="s">
        <v>78</v>
      </c>
      <c r="W608" s="173"/>
      <c r="X608" s="173"/>
      <c r="Y608" s="173"/>
      <c r="Z608" s="173"/>
      <c r="AA608" s="173"/>
      <c r="AB608" s="173"/>
    </row>
    <row r="609" spans="1:28" s="73" customFormat="1" ht="76.5" customHeight="1">
      <c r="A609" s="123"/>
      <c r="B609" s="578"/>
      <c r="C609" s="562"/>
      <c r="D609" s="568"/>
      <c r="E609" s="572"/>
      <c r="F609" s="568"/>
      <c r="G609" s="572"/>
      <c r="H609" s="568"/>
      <c r="I609" s="568"/>
      <c r="J609" s="568"/>
      <c r="K609" s="568"/>
      <c r="L609" s="568"/>
      <c r="M609" s="568"/>
      <c r="N609" s="564"/>
      <c r="O609" s="564"/>
      <c r="P609" s="564"/>
      <c r="Q609" s="564"/>
      <c r="R609" s="564"/>
      <c r="S609" s="564"/>
      <c r="T609" s="564"/>
      <c r="U609" s="564"/>
      <c r="V609" s="169" t="s">
        <v>79</v>
      </c>
      <c r="W609" s="174"/>
      <c r="X609" s="174"/>
      <c r="Y609" s="174"/>
      <c r="Z609" s="174"/>
      <c r="AA609" s="174"/>
      <c r="AB609" s="174"/>
    </row>
    <row r="610" spans="1:28" s="73" customFormat="1" ht="76.5" customHeight="1">
      <c r="A610" s="123"/>
      <c r="B610" s="577">
        <v>301</v>
      </c>
      <c r="C610" s="561" t="str">
        <f>担当者!$F$5</f>
        <v>○○高等学校</v>
      </c>
      <c r="D610" s="567"/>
      <c r="E610" s="571"/>
      <c r="F610" s="567"/>
      <c r="G610" s="571"/>
      <c r="H610" s="567"/>
      <c r="I610" s="567"/>
      <c r="J610" s="567"/>
      <c r="K610" s="567"/>
      <c r="L610" s="567"/>
      <c r="M610" s="567"/>
      <c r="N610" s="563"/>
      <c r="O610" s="563"/>
      <c r="P610" s="563"/>
      <c r="Q610" s="563"/>
      <c r="R610" s="563"/>
      <c r="S610" s="563"/>
      <c r="T610" s="563"/>
      <c r="U610" s="563"/>
      <c r="V610" s="163" t="s">
        <v>78</v>
      </c>
      <c r="W610" s="173"/>
      <c r="X610" s="173"/>
      <c r="Y610" s="173"/>
      <c r="Z610" s="173"/>
      <c r="AA610" s="173"/>
      <c r="AB610" s="173"/>
    </row>
    <row r="611" spans="1:28" s="73" customFormat="1" ht="76.5" customHeight="1">
      <c r="A611" s="123"/>
      <c r="B611" s="578"/>
      <c r="C611" s="562"/>
      <c r="D611" s="568"/>
      <c r="E611" s="572"/>
      <c r="F611" s="568"/>
      <c r="G611" s="572"/>
      <c r="H611" s="568"/>
      <c r="I611" s="568"/>
      <c r="J611" s="568"/>
      <c r="K611" s="568"/>
      <c r="L611" s="568"/>
      <c r="M611" s="568"/>
      <c r="N611" s="564"/>
      <c r="O611" s="564"/>
      <c r="P611" s="564"/>
      <c r="Q611" s="564"/>
      <c r="R611" s="564"/>
      <c r="S611" s="564"/>
      <c r="T611" s="564"/>
      <c r="U611" s="564"/>
      <c r="V611" s="169" t="s">
        <v>79</v>
      </c>
      <c r="W611" s="174"/>
      <c r="X611" s="174"/>
      <c r="Y611" s="174"/>
      <c r="Z611" s="174"/>
      <c r="AA611" s="174"/>
      <c r="AB611" s="174"/>
    </row>
    <row r="612" spans="1:28" s="73" customFormat="1" ht="76.5" customHeight="1">
      <c r="A612" s="123"/>
      <c r="B612" s="577">
        <v>302</v>
      </c>
      <c r="C612" s="561" t="str">
        <f>担当者!$F$5</f>
        <v>○○高等学校</v>
      </c>
      <c r="D612" s="567"/>
      <c r="E612" s="571"/>
      <c r="F612" s="567"/>
      <c r="G612" s="571"/>
      <c r="H612" s="567"/>
      <c r="I612" s="567"/>
      <c r="J612" s="567"/>
      <c r="K612" s="567"/>
      <c r="L612" s="567"/>
      <c r="M612" s="567"/>
      <c r="N612" s="563"/>
      <c r="O612" s="563"/>
      <c r="P612" s="563"/>
      <c r="Q612" s="563"/>
      <c r="R612" s="563"/>
      <c r="S612" s="563"/>
      <c r="T612" s="563"/>
      <c r="U612" s="563"/>
      <c r="V612" s="163" t="s">
        <v>78</v>
      </c>
      <c r="W612" s="173"/>
      <c r="X612" s="173"/>
      <c r="Y612" s="173"/>
      <c r="Z612" s="173"/>
      <c r="AA612" s="173"/>
      <c r="AB612" s="173"/>
    </row>
    <row r="613" spans="1:28" s="73" customFormat="1" ht="76.5" customHeight="1">
      <c r="A613" s="123"/>
      <c r="B613" s="578"/>
      <c r="C613" s="562"/>
      <c r="D613" s="568"/>
      <c r="E613" s="572"/>
      <c r="F613" s="568"/>
      <c r="G613" s="572"/>
      <c r="H613" s="568"/>
      <c r="I613" s="568"/>
      <c r="J613" s="568"/>
      <c r="K613" s="568"/>
      <c r="L613" s="568"/>
      <c r="M613" s="568"/>
      <c r="N613" s="564"/>
      <c r="O613" s="564"/>
      <c r="P613" s="564"/>
      <c r="Q613" s="564"/>
      <c r="R613" s="564"/>
      <c r="S613" s="564"/>
      <c r="T613" s="564"/>
      <c r="U613" s="564"/>
      <c r="V613" s="169" t="s">
        <v>79</v>
      </c>
      <c r="W613" s="174"/>
      <c r="X613" s="174"/>
      <c r="Y613" s="174"/>
      <c r="Z613" s="174"/>
      <c r="AA613" s="174"/>
      <c r="AB613" s="174"/>
    </row>
    <row r="614" spans="1:28" s="73" customFormat="1" ht="76.5" customHeight="1">
      <c r="A614" s="123"/>
      <c r="B614" s="577">
        <v>303</v>
      </c>
      <c r="C614" s="561" t="str">
        <f>担当者!$F$5</f>
        <v>○○高等学校</v>
      </c>
      <c r="D614" s="567"/>
      <c r="E614" s="571"/>
      <c r="F614" s="567"/>
      <c r="G614" s="571"/>
      <c r="H614" s="567"/>
      <c r="I614" s="567"/>
      <c r="J614" s="567"/>
      <c r="K614" s="567"/>
      <c r="L614" s="567"/>
      <c r="M614" s="567"/>
      <c r="N614" s="563"/>
      <c r="O614" s="563"/>
      <c r="P614" s="563"/>
      <c r="Q614" s="563"/>
      <c r="R614" s="563"/>
      <c r="S614" s="563"/>
      <c r="T614" s="563"/>
      <c r="U614" s="563"/>
      <c r="V614" s="163" t="s">
        <v>78</v>
      </c>
      <c r="W614" s="173"/>
      <c r="X614" s="173"/>
      <c r="Y614" s="173"/>
      <c r="Z614" s="173"/>
      <c r="AA614" s="173"/>
      <c r="AB614" s="173"/>
    </row>
    <row r="615" spans="1:28" s="73" customFormat="1" ht="76.5" customHeight="1">
      <c r="A615" s="123"/>
      <c r="B615" s="578"/>
      <c r="C615" s="562"/>
      <c r="D615" s="568"/>
      <c r="E615" s="572"/>
      <c r="F615" s="568"/>
      <c r="G615" s="572"/>
      <c r="H615" s="568"/>
      <c r="I615" s="568"/>
      <c r="J615" s="568"/>
      <c r="K615" s="568"/>
      <c r="L615" s="568"/>
      <c r="M615" s="568"/>
      <c r="N615" s="564"/>
      <c r="O615" s="564"/>
      <c r="P615" s="564"/>
      <c r="Q615" s="564"/>
      <c r="R615" s="564"/>
      <c r="S615" s="564"/>
      <c r="T615" s="564"/>
      <c r="U615" s="564"/>
      <c r="V615" s="169" t="s">
        <v>79</v>
      </c>
      <c r="W615" s="174"/>
      <c r="X615" s="174"/>
      <c r="Y615" s="174"/>
      <c r="Z615" s="174"/>
      <c r="AA615" s="174"/>
      <c r="AB615" s="174"/>
    </row>
    <row r="616" spans="1:28" s="73" customFormat="1" ht="76.5" customHeight="1">
      <c r="A616" s="123"/>
      <c r="B616" s="577">
        <v>304</v>
      </c>
      <c r="C616" s="561" t="str">
        <f>担当者!$F$5</f>
        <v>○○高等学校</v>
      </c>
      <c r="D616" s="567"/>
      <c r="E616" s="571"/>
      <c r="F616" s="567"/>
      <c r="G616" s="571"/>
      <c r="H616" s="567"/>
      <c r="I616" s="567"/>
      <c r="J616" s="567"/>
      <c r="K616" s="567"/>
      <c r="L616" s="567"/>
      <c r="M616" s="567"/>
      <c r="N616" s="563"/>
      <c r="O616" s="563"/>
      <c r="P616" s="563"/>
      <c r="Q616" s="563"/>
      <c r="R616" s="563"/>
      <c r="S616" s="563"/>
      <c r="T616" s="563"/>
      <c r="U616" s="563"/>
      <c r="V616" s="163" t="s">
        <v>78</v>
      </c>
      <c r="W616" s="173"/>
      <c r="X616" s="173"/>
      <c r="Y616" s="173"/>
      <c r="Z616" s="173"/>
      <c r="AA616" s="173"/>
      <c r="AB616" s="173"/>
    </row>
    <row r="617" spans="1:28" s="73" customFormat="1" ht="76.5" customHeight="1">
      <c r="A617" s="123"/>
      <c r="B617" s="578"/>
      <c r="C617" s="562"/>
      <c r="D617" s="568"/>
      <c r="E617" s="572"/>
      <c r="F617" s="568"/>
      <c r="G617" s="572"/>
      <c r="H617" s="568"/>
      <c r="I617" s="568"/>
      <c r="J617" s="568"/>
      <c r="K617" s="568"/>
      <c r="L617" s="568"/>
      <c r="M617" s="568"/>
      <c r="N617" s="564"/>
      <c r="O617" s="564"/>
      <c r="P617" s="564"/>
      <c r="Q617" s="564"/>
      <c r="R617" s="564"/>
      <c r="S617" s="564"/>
      <c r="T617" s="564"/>
      <c r="U617" s="564"/>
      <c r="V617" s="169" t="s">
        <v>79</v>
      </c>
      <c r="W617" s="174"/>
      <c r="X617" s="174"/>
      <c r="Y617" s="174"/>
      <c r="Z617" s="174"/>
      <c r="AA617" s="174"/>
      <c r="AB617" s="174"/>
    </row>
    <row r="618" spans="1:28" s="73" customFormat="1" ht="76.5" customHeight="1">
      <c r="A618" s="123"/>
      <c r="B618" s="577">
        <v>305</v>
      </c>
      <c r="C618" s="561" t="str">
        <f>担当者!$F$5</f>
        <v>○○高等学校</v>
      </c>
      <c r="D618" s="567"/>
      <c r="E618" s="571"/>
      <c r="F618" s="567"/>
      <c r="G618" s="571"/>
      <c r="H618" s="567"/>
      <c r="I618" s="567"/>
      <c r="J618" s="567"/>
      <c r="K618" s="567"/>
      <c r="L618" s="567"/>
      <c r="M618" s="567"/>
      <c r="N618" s="563"/>
      <c r="O618" s="563"/>
      <c r="P618" s="563"/>
      <c r="Q618" s="563"/>
      <c r="R618" s="563"/>
      <c r="S618" s="563"/>
      <c r="T618" s="563"/>
      <c r="U618" s="563"/>
      <c r="V618" s="163" t="s">
        <v>78</v>
      </c>
      <c r="W618" s="173"/>
      <c r="X618" s="173"/>
      <c r="Y618" s="173"/>
      <c r="Z618" s="173"/>
      <c r="AA618" s="173"/>
      <c r="AB618" s="173"/>
    </row>
    <row r="619" spans="1:28" s="73" customFormat="1" ht="76.5" customHeight="1">
      <c r="A619" s="123"/>
      <c r="B619" s="578"/>
      <c r="C619" s="562"/>
      <c r="D619" s="568"/>
      <c r="E619" s="572"/>
      <c r="F619" s="568"/>
      <c r="G619" s="572"/>
      <c r="H619" s="568"/>
      <c r="I619" s="568"/>
      <c r="J619" s="568"/>
      <c r="K619" s="568"/>
      <c r="L619" s="568"/>
      <c r="M619" s="568"/>
      <c r="N619" s="564"/>
      <c r="O619" s="564"/>
      <c r="P619" s="564"/>
      <c r="Q619" s="564"/>
      <c r="R619" s="564"/>
      <c r="S619" s="564"/>
      <c r="T619" s="564"/>
      <c r="U619" s="564"/>
      <c r="V619" s="169" t="s">
        <v>79</v>
      </c>
      <c r="W619" s="174"/>
      <c r="X619" s="174"/>
      <c r="Y619" s="174"/>
      <c r="Z619" s="174"/>
      <c r="AA619" s="174"/>
      <c r="AB619" s="174"/>
    </row>
    <row r="620" spans="1:28" s="73" customFormat="1" ht="76.5" customHeight="1">
      <c r="A620" s="123"/>
      <c r="B620" s="577">
        <v>306</v>
      </c>
      <c r="C620" s="561" t="str">
        <f>担当者!$F$5</f>
        <v>○○高等学校</v>
      </c>
      <c r="D620" s="567"/>
      <c r="E620" s="571"/>
      <c r="F620" s="567"/>
      <c r="G620" s="571"/>
      <c r="H620" s="567"/>
      <c r="I620" s="567"/>
      <c r="J620" s="567"/>
      <c r="K620" s="567"/>
      <c r="L620" s="567"/>
      <c r="M620" s="567"/>
      <c r="N620" s="563"/>
      <c r="O620" s="563"/>
      <c r="P620" s="563"/>
      <c r="Q620" s="563"/>
      <c r="R620" s="563"/>
      <c r="S620" s="563"/>
      <c r="T620" s="563"/>
      <c r="U620" s="563"/>
      <c r="V620" s="163" t="s">
        <v>78</v>
      </c>
      <c r="W620" s="173"/>
      <c r="X620" s="173"/>
      <c r="Y620" s="173"/>
      <c r="Z620" s="173"/>
      <c r="AA620" s="173"/>
      <c r="AB620" s="173"/>
    </row>
    <row r="621" spans="1:28" s="73" customFormat="1" ht="76.5" customHeight="1">
      <c r="A621" s="123"/>
      <c r="B621" s="578"/>
      <c r="C621" s="562"/>
      <c r="D621" s="568"/>
      <c r="E621" s="572"/>
      <c r="F621" s="568"/>
      <c r="G621" s="572"/>
      <c r="H621" s="568"/>
      <c r="I621" s="568"/>
      <c r="J621" s="568"/>
      <c r="K621" s="568"/>
      <c r="L621" s="568"/>
      <c r="M621" s="568"/>
      <c r="N621" s="564"/>
      <c r="O621" s="564"/>
      <c r="P621" s="564"/>
      <c r="Q621" s="564"/>
      <c r="R621" s="564"/>
      <c r="S621" s="564"/>
      <c r="T621" s="564"/>
      <c r="U621" s="564"/>
      <c r="V621" s="169" t="s">
        <v>79</v>
      </c>
      <c r="W621" s="174"/>
      <c r="X621" s="174"/>
      <c r="Y621" s="174"/>
      <c r="Z621" s="174"/>
      <c r="AA621" s="174"/>
      <c r="AB621" s="174"/>
    </row>
    <row r="622" spans="1:28" s="73" customFormat="1" ht="76.5" customHeight="1">
      <c r="A622" s="123"/>
      <c r="B622" s="577">
        <v>307</v>
      </c>
      <c r="C622" s="561" t="str">
        <f>担当者!$F$5</f>
        <v>○○高等学校</v>
      </c>
      <c r="D622" s="567"/>
      <c r="E622" s="571"/>
      <c r="F622" s="567"/>
      <c r="G622" s="571"/>
      <c r="H622" s="567"/>
      <c r="I622" s="567"/>
      <c r="J622" s="567"/>
      <c r="K622" s="567"/>
      <c r="L622" s="567"/>
      <c r="M622" s="567"/>
      <c r="N622" s="563"/>
      <c r="O622" s="563"/>
      <c r="P622" s="563"/>
      <c r="Q622" s="563"/>
      <c r="R622" s="563"/>
      <c r="S622" s="563"/>
      <c r="T622" s="563"/>
      <c r="U622" s="563"/>
      <c r="V622" s="163" t="s">
        <v>78</v>
      </c>
      <c r="W622" s="173"/>
      <c r="X622" s="173"/>
      <c r="Y622" s="173"/>
      <c r="Z622" s="173"/>
      <c r="AA622" s="173"/>
      <c r="AB622" s="173"/>
    </row>
    <row r="623" spans="1:28" s="73" customFormat="1" ht="76.5" customHeight="1">
      <c r="A623" s="123"/>
      <c r="B623" s="578"/>
      <c r="C623" s="562"/>
      <c r="D623" s="568"/>
      <c r="E623" s="572"/>
      <c r="F623" s="568"/>
      <c r="G623" s="572"/>
      <c r="H623" s="568"/>
      <c r="I623" s="568"/>
      <c r="J623" s="568"/>
      <c r="K623" s="568"/>
      <c r="L623" s="568"/>
      <c r="M623" s="568"/>
      <c r="N623" s="564"/>
      <c r="O623" s="564"/>
      <c r="P623" s="564"/>
      <c r="Q623" s="564"/>
      <c r="R623" s="564"/>
      <c r="S623" s="564"/>
      <c r="T623" s="564"/>
      <c r="U623" s="564"/>
      <c r="V623" s="169" t="s">
        <v>79</v>
      </c>
      <c r="W623" s="174"/>
      <c r="X623" s="174"/>
      <c r="Y623" s="174"/>
      <c r="Z623" s="174"/>
      <c r="AA623" s="174"/>
      <c r="AB623" s="174"/>
    </row>
    <row r="624" spans="1:28" s="73" customFormat="1" ht="76.5" customHeight="1">
      <c r="A624" s="123"/>
      <c r="B624" s="577">
        <v>308</v>
      </c>
      <c r="C624" s="561" t="str">
        <f>担当者!$F$5</f>
        <v>○○高等学校</v>
      </c>
      <c r="D624" s="567"/>
      <c r="E624" s="571"/>
      <c r="F624" s="567"/>
      <c r="G624" s="571"/>
      <c r="H624" s="567"/>
      <c r="I624" s="567"/>
      <c r="J624" s="567"/>
      <c r="K624" s="567"/>
      <c r="L624" s="567"/>
      <c r="M624" s="567"/>
      <c r="N624" s="563"/>
      <c r="O624" s="563"/>
      <c r="P624" s="563"/>
      <c r="Q624" s="563"/>
      <c r="R624" s="563"/>
      <c r="S624" s="563"/>
      <c r="T624" s="563"/>
      <c r="U624" s="563"/>
      <c r="V624" s="163" t="s">
        <v>78</v>
      </c>
      <c r="W624" s="173"/>
      <c r="X624" s="173"/>
      <c r="Y624" s="173"/>
      <c r="Z624" s="173"/>
      <c r="AA624" s="173"/>
      <c r="AB624" s="173"/>
    </row>
    <row r="625" spans="1:28" s="73" customFormat="1" ht="76.5" customHeight="1">
      <c r="A625" s="123"/>
      <c r="B625" s="578"/>
      <c r="C625" s="562"/>
      <c r="D625" s="568"/>
      <c r="E625" s="572"/>
      <c r="F625" s="568"/>
      <c r="G625" s="572"/>
      <c r="H625" s="568"/>
      <c r="I625" s="568"/>
      <c r="J625" s="568"/>
      <c r="K625" s="568"/>
      <c r="L625" s="568"/>
      <c r="M625" s="568"/>
      <c r="N625" s="564"/>
      <c r="O625" s="564"/>
      <c r="P625" s="564"/>
      <c r="Q625" s="564"/>
      <c r="R625" s="564"/>
      <c r="S625" s="564"/>
      <c r="T625" s="564"/>
      <c r="U625" s="564"/>
      <c r="V625" s="169" t="s">
        <v>79</v>
      </c>
      <c r="W625" s="174"/>
      <c r="X625" s="174"/>
      <c r="Y625" s="174"/>
      <c r="Z625" s="174"/>
      <c r="AA625" s="174"/>
      <c r="AB625" s="174"/>
    </row>
    <row r="626" spans="1:28" s="73" customFormat="1" ht="76.5" customHeight="1">
      <c r="A626" s="123"/>
      <c r="B626" s="577">
        <v>309</v>
      </c>
      <c r="C626" s="561" t="str">
        <f>担当者!$F$5</f>
        <v>○○高等学校</v>
      </c>
      <c r="D626" s="567"/>
      <c r="E626" s="571"/>
      <c r="F626" s="567"/>
      <c r="G626" s="571"/>
      <c r="H626" s="567"/>
      <c r="I626" s="567"/>
      <c r="J626" s="567"/>
      <c r="K626" s="567"/>
      <c r="L626" s="567"/>
      <c r="M626" s="567"/>
      <c r="N626" s="563"/>
      <c r="O626" s="563"/>
      <c r="P626" s="563"/>
      <c r="Q626" s="563"/>
      <c r="R626" s="563"/>
      <c r="S626" s="563"/>
      <c r="T626" s="563"/>
      <c r="U626" s="563"/>
      <c r="V626" s="163" t="s">
        <v>78</v>
      </c>
      <c r="W626" s="173"/>
      <c r="X626" s="173"/>
      <c r="Y626" s="173"/>
      <c r="Z626" s="173"/>
      <c r="AA626" s="173"/>
      <c r="AB626" s="173"/>
    </row>
    <row r="627" spans="1:28" s="73" customFormat="1" ht="76.5" customHeight="1">
      <c r="A627" s="123"/>
      <c r="B627" s="578"/>
      <c r="C627" s="562"/>
      <c r="D627" s="568"/>
      <c r="E627" s="572"/>
      <c r="F627" s="568"/>
      <c r="G627" s="572"/>
      <c r="H627" s="568"/>
      <c r="I627" s="568"/>
      <c r="J627" s="568"/>
      <c r="K627" s="568"/>
      <c r="L627" s="568"/>
      <c r="M627" s="568"/>
      <c r="N627" s="564"/>
      <c r="O627" s="564"/>
      <c r="P627" s="564"/>
      <c r="Q627" s="564"/>
      <c r="R627" s="564"/>
      <c r="S627" s="564"/>
      <c r="T627" s="564"/>
      <c r="U627" s="564"/>
      <c r="V627" s="169" t="s">
        <v>79</v>
      </c>
      <c r="W627" s="174"/>
      <c r="X627" s="174"/>
      <c r="Y627" s="174"/>
      <c r="Z627" s="174"/>
      <c r="AA627" s="174"/>
      <c r="AB627" s="174"/>
    </row>
    <row r="628" spans="1:28" s="73" customFormat="1" ht="76.5" customHeight="1">
      <c r="A628" s="123"/>
      <c r="B628" s="577">
        <v>310</v>
      </c>
      <c r="C628" s="561" t="str">
        <f>担当者!$F$5</f>
        <v>○○高等学校</v>
      </c>
      <c r="D628" s="567"/>
      <c r="E628" s="571"/>
      <c r="F628" s="567"/>
      <c r="G628" s="571"/>
      <c r="H628" s="567"/>
      <c r="I628" s="567"/>
      <c r="J628" s="567"/>
      <c r="K628" s="567"/>
      <c r="L628" s="567"/>
      <c r="M628" s="567"/>
      <c r="N628" s="563"/>
      <c r="O628" s="563"/>
      <c r="P628" s="563"/>
      <c r="Q628" s="563"/>
      <c r="R628" s="563"/>
      <c r="S628" s="563"/>
      <c r="T628" s="563"/>
      <c r="U628" s="563"/>
      <c r="V628" s="163" t="s">
        <v>78</v>
      </c>
      <c r="W628" s="173"/>
      <c r="X628" s="173"/>
      <c r="Y628" s="173"/>
      <c r="Z628" s="173"/>
      <c r="AA628" s="173"/>
      <c r="AB628" s="173"/>
    </row>
    <row r="629" spans="1:28" s="73" customFormat="1" ht="76.5" customHeight="1">
      <c r="A629" s="123"/>
      <c r="B629" s="578"/>
      <c r="C629" s="562"/>
      <c r="D629" s="568"/>
      <c r="E629" s="572"/>
      <c r="F629" s="568"/>
      <c r="G629" s="572"/>
      <c r="H629" s="568"/>
      <c r="I629" s="568"/>
      <c r="J629" s="568"/>
      <c r="K629" s="568"/>
      <c r="L629" s="568"/>
      <c r="M629" s="568"/>
      <c r="N629" s="564"/>
      <c r="O629" s="564"/>
      <c r="P629" s="564"/>
      <c r="Q629" s="564"/>
      <c r="R629" s="564"/>
      <c r="S629" s="564"/>
      <c r="T629" s="564"/>
      <c r="U629" s="564"/>
      <c r="V629" s="169" t="s">
        <v>79</v>
      </c>
      <c r="W629" s="174"/>
      <c r="X629" s="174"/>
      <c r="Y629" s="174"/>
      <c r="Z629" s="174"/>
      <c r="AA629" s="174"/>
      <c r="AB629" s="174"/>
    </row>
    <row r="630" spans="1:28" s="73" customFormat="1" ht="76.5" customHeight="1">
      <c r="A630" s="123"/>
      <c r="B630" s="577">
        <v>311</v>
      </c>
      <c r="C630" s="561" t="str">
        <f>担当者!$F$5</f>
        <v>○○高等学校</v>
      </c>
      <c r="D630" s="567"/>
      <c r="E630" s="571"/>
      <c r="F630" s="567"/>
      <c r="G630" s="571"/>
      <c r="H630" s="567"/>
      <c r="I630" s="567"/>
      <c r="J630" s="567"/>
      <c r="K630" s="567"/>
      <c r="L630" s="567"/>
      <c r="M630" s="567"/>
      <c r="N630" s="563"/>
      <c r="O630" s="563"/>
      <c r="P630" s="563"/>
      <c r="Q630" s="563"/>
      <c r="R630" s="563"/>
      <c r="S630" s="563"/>
      <c r="T630" s="563"/>
      <c r="U630" s="563"/>
      <c r="V630" s="163" t="s">
        <v>78</v>
      </c>
      <c r="W630" s="173"/>
      <c r="X630" s="173"/>
      <c r="Y630" s="173"/>
      <c r="Z630" s="173"/>
      <c r="AA630" s="173"/>
      <c r="AB630" s="173"/>
    </row>
    <row r="631" spans="1:28" s="73" customFormat="1" ht="76.5" customHeight="1">
      <c r="A631" s="123"/>
      <c r="B631" s="578"/>
      <c r="C631" s="562"/>
      <c r="D631" s="568"/>
      <c r="E631" s="572"/>
      <c r="F631" s="568"/>
      <c r="G631" s="572"/>
      <c r="H631" s="568"/>
      <c r="I631" s="568"/>
      <c r="J631" s="568"/>
      <c r="K631" s="568"/>
      <c r="L631" s="568"/>
      <c r="M631" s="568"/>
      <c r="N631" s="564"/>
      <c r="O631" s="564"/>
      <c r="P631" s="564"/>
      <c r="Q631" s="564"/>
      <c r="R631" s="564"/>
      <c r="S631" s="564"/>
      <c r="T631" s="564"/>
      <c r="U631" s="564"/>
      <c r="V631" s="169" t="s">
        <v>79</v>
      </c>
      <c r="W631" s="174"/>
      <c r="X631" s="174"/>
      <c r="Y631" s="174"/>
      <c r="Z631" s="174"/>
      <c r="AA631" s="174"/>
      <c r="AB631" s="174"/>
    </row>
    <row r="632" spans="1:28" s="73" customFormat="1" ht="76.5" customHeight="1">
      <c r="A632" s="123"/>
      <c r="B632" s="577">
        <v>312</v>
      </c>
      <c r="C632" s="561" t="str">
        <f>担当者!$F$5</f>
        <v>○○高等学校</v>
      </c>
      <c r="D632" s="567"/>
      <c r="E632" s="571"/>
      <c r="F632" s="567"/>
      <c r="G632" s="571"/>
      <c r="H632" s="567"/>
      <c r="I632" s="567"/>
      <c r="J632" s="567"/>
      <c r="K632" s="567"/>
      <c r="L632" s="567"/>
      <c r="M632" s="567"/>
      <c r="N632" s="563"/>
      <c r="O632" s="563"/>
      <c r="P632" s="563"/>
      <c r="Q632" s="563"/>
      <c r="R632" s="563"/>
      <c r="S632" s="563"/>
      <c r="T632" s="563"/>
      <c r="U632" s="563"/>
      <c r="V632" s="163" t="s">
        <v>78</v>
      </c>
      <c r="W632" s="173"/>
      <c r="X632" s="173"/>
      <c r="Y632" s="173"/>
      <c r="Z632" s="173"/>
      <c r="AA632" s="173"/>
      <c r="AB632" s="173"/>
    </row>
    <row r="633" spans="1:28" s="73" customFormat="1" ht="76.5" customHeight="1">
      <c r="A633" s="123"/>
      <c r="B633" s="578"/>
      <c r="C633" s="562"/>
      <c r="D633" s="568"/>
      <c r="E633" s="572"/>
      <c r="F633" s="568"/>
      <c r="G633" s="572"/>
      <c r="H633" s="568"/>
      <c r="I633" s="568"/>
      <c r="J633" s="568"/>
      <c r="K633" s="568"/>
      <c r="L633" s="568"/>
      <c r="M633" s="568"/>
      <c r="N633" s="564"/>
      <c r="O633" s="564"/>
      <c r="P633" s="564"/>
      <c r="Q633" s="564"/>
      <c r="R633" s="564"/>
      <c r="S633" s="564"/>
      <c r="T633" s="564"/>
      <c r="U633" s="564"/>
      <c r="V633" s="169" t="s">
        <v>79</v>
      </c>
      <c r="W633" s="174"/>
      <c r="X633" s="174"/>
      <c r="Y633" s="174"/>
      <c r="Z633" s="174"/>
      <c r="AA633" s="174"/>
      <c r="AB633" s="174"/>
    </row>
    <row r="634" spans="1:28" s="73" customFormat="1" ht="76.5" customHeight="1">
      <c r="A634" s="123"/>
      <c r="B634" s="577">
        <v>313</v>
      </c>
      <c r="C634" s="561" t="str">
        <f>担当者!$F$5</f>
        <v>○○高等学校</v>
      </c>
      <c r="D634" s="567"/>
      <c r="E634" s="571"/>
      <c r="F634" s="567"/>
      <c r="G634" s="571"/>
      <c r="H634" s="567"/>
      <c r="I634" s="567"/>
      <c r="J634" s="567"/>
      <c r="K634" s="567"/>
      <c r="L634" s="567"/>
      <c r="M634" s="567"/>
      <c r="N634" s="563"/>
      <c r="O634" s="563"/>
      <c r="P634" s="563"/>
      <c r="Q634" s="563"/>
      <c r="R634" s="563"/>
      <c r="S634" s="563"/>
      <c r="T634" s="563"/>
      <c r="U634" s="563"/>
      <c r="V634" s="163" t="s">
        <v>78</v>
      </c>
      <c r="W634" s="173"/>
      <c r="X634" s="173"/>
      <c r="Y634" s="173"/>
      <c r="Z634" s="173"/>
      <c r="AA634" s="173"/>
      <c r="AB634" s="173"/>
    </row>
    <row r="635" spans="1:28" s="73" customFormat="1" ht="76.5" customHeight="1">
      <c r="A635" s="123"/>
      <c r="B635" s="578"/>
      <c r="C635" s="562"/>
      <c r="D635" s="568"/>
      <c r="E635" s="572"/>
      <c r="F635" s="568"/>
      <c r="G635" s="572"/>
      <c r="H635" s="568"/>
      <c r="I635" s="568"/>
      <c r="J635" s="568"/>
      <c r="K635" s="568"/>
      <c r="L635" s="568"/>
      <c r="M635" s="568"/>
      <c r="N635" s="564"/>
      <c r="O635" s="564"/>
      <c r="P635" s="564"/>
      <c r="Q635" s="564"/>
      <c r="R635" s="564"/>
      <c r="S635" s="564"/>
      <c r="T635" s="564"/>
      <c r="U635" s="564"/>
      <c r="V635" s="169" t="s">
        <v>79</v>
      </c>
      <c r="W635" s="174"/>
      <c r="X635" s="174"/>
      <c r="Y635" s="174"/>
      <c r="Z635" s="174"/>
      <c r="AA635" s="174"/>
      <c r="AB635" s="174"/>
    </row>
    <row r="636" spans="1:28" s="73" customFormat="1" ht="76.5" customHeight="1">
      <c r="A636" s="123"/>
      <c r="B636" s="577">
        <v>314</v>
      </c>
      <c r="C636" s="561" t="str">
        <f>担当者!$F$5</f>
        <v>○○高等学校</v>
      </c>
      <c r="D636" s="567"/>
      <c r="E636" s="571"/>
      <c r="F636" s="567"/>
      <c r="G636" s="571"/>
      <c r="H636" s="567"/>
      <c r="I636" s="567"/>
      <c r="J636" s="567"/>
      <c r="K636" s="567"/>
      <c r="L636" s="567"/>
      <c r="M636" s="567"/>
      <c r="N636" s="563"/>
      <c r="O636" s="563"/>
      <c r="P636" s="563"/>
      <c r="Q636" s="563"/>
      <c r="R636" s="563"/>
      <c r="S636" s="563"/>
      <c r="T636" s="563"/>
      <c r="U636" s="563"/>
      <c r="V636" s="163" t="s">
        <v>78</v>
      </c>
      <c r="W636" s="173"/>
      <c r="X636" s="173"/>
      <c r="Y636" s="173"/>
      <c r="Z636" s="173"/>
      <c r="AA636" s="173"/>
      <c r="AB636" s="173"/>
    </row>
    <row r="637" spans="1:28" s="73" customFormat="1" ht="76.5" customHeight="1">
      <c r="A637" s="123"/>
      <c r="B637" s="578"/>
      <c r="C637" s="562"/>
      <c r="D637" s="568"/>
      <c r="E637" s="572"/>
      <c r="F637" s="568"/>
      <c r="G637" s="572"/>
      <c r="H637" s="568"/>
      <c r="I637" s="568"/>
      <c r="J637" s="568"/>
      <c r="K637" s="568"/>
      <c r="L637" s="568"/>
      <c r="M637" s="568"/>
      <c r="N637" s="564"/>
      <c r="O637" s="564"/>
      <c r="P637" s="564"/>
      <c r="Q637" s="564"/>
      <c r="R637" s="564"/>
      <c r="S637" s="564"/>
      <c r="T637" s="564"/>
      <c r="U637" s="564"/>
      <c r="V637" s="169" t="s">
        <v>79</v>
      </c>
      <c r="W637" s="174"/>
      <c r="X637" s="174"/>
      <c r="Y637" s="174"/>
      <c r="Z637" s="174"/>
      <c r="AA637" s="174"/>
      <c r="AB637" s="174"/>
    </row>
    <row r="638" spans="1:28" s="73" customFormat="1" ht="76.5" customHeight="1">
      <c r="A638" s="123"/>
      <c r="B638" s="577">
        <v>315</v>
      </c>
      <c r="C638" s="561" t="str">
        <f>担当者!$F$5</f>
        <v>○○高等学校</v>
      </c>
      <c r="D638" s="567"/>
      <c r="E638" s="571"/>
      <c r="F638" s="567"/>
      <c r="G638" s="571"/>
      <c r="H638" s="567"/>
      <c r="I638" s="567"/>
      <c r="J638" s="567"/>
      <c r="K638" s="567"/>
      <c r="L638" s="567"/>
      <c r="M638" s="567"/>
      <c r="N638" s="563"/>
      <c r="O638" s="563"/>
      <c r="P638" s="563"/>
      <c r="Q638" s="563"/>
      <c r="R638" s="563"/>
      <c r="S638" s="563"/>
      <c r="T638" s="563"/>
      <c r="U638" s="563"/>
      <c r="V638" s="163" t="s">
        <v>78</v>
      </c>
      <c r="W638" s="173"/>
      <c r="X638" s="173"/>
      <c r="Y638" s="173"/>
      <c r="Z638" s="173"/>
      <c r="AA638" s="173"/>
      <c r="AB638" s="173"/>
    </row>
    <row r="639" spans="1:28" s="73" customFormat="1" ht="76.5" customHeight="1">
      <c r="A639" s="123"/>
      <c r="B639" s="578"/>
      <c r="C639" s="562"/>
      <c r="D639" s="568"/>
      <c r="E639" s="572"/>
      <c r="F639" s="568"/>
      <c r="G639" s="572"/>
      <c r="H639" s="568"/>
      <c r="I639" s="568"/>
      <c r="J639" s="568"/>
      <c r="K639" s="568"/>
      <c r="L639" s="568"/>
      <c r="M639" s="568"/>
      <c r="N639" s="564"/>
      <c r="O639" s="564"/>
      <c r="P639" s="564"/>
      <c r="Q639" s="564"/>
      <c r="R639" s="564"/>
      <c r="S639" s="564"/>
      <c r="T639" s="564"/>
      <c r="U639" s="564"/>
      <c r="V639" s="169" t="s">
        <v>79</v>
      </c>
      <c r="W639" s="174"/>
      <c r="X639" s="174"/>
      <c r="Y639" s="174"/>
      <c r="Z639" s="174"/>
      <c r="AA639" s="174"/>
      <c r="AB639" s="174"/>
    </row>
    <row r="640" spans="1:28" s="73" customFormat="1" ht="76.5" customHeight="1">
      <c r="A640" s="123"/>
      <c r="B640" s="577">
        <v>316</v>
      </c>
      <c r="C640" s="561" t="str">
        <f>担当者!$F$5</f>
        <v>○○高等学校</v>
      </c>
      <c r="D640" s="567"/>
      <c r="E640" s="571"/>
      <c r="F640" s="567"/>
      <c r="G640" s="571"/>
      <c r="H640" s="567"/>
      <c r="I640" s="567"/>
      <c r="J640" s="567"/>
      <c r="K640" s="567"/>
      <c r="L640" s="567"/>
      <c r="M640" s="567"/>
      <c r="N640" s="563"/>
      <c r="O640" s="563"/>
      <c r="P640" s="563"/>
      <c r="Q640" s="563"/>
      <c r="R640" s="563"/>
      <c r="S640" s="563"/>
      <c r="T640" s="563"/>
      <c r="U640" s="563"/>
      <c r="V640" s="163" t="s">
        <v>78</v>
      </c>
      <c r="W640" s="173"/>
      <c r="X640" s="173"/>
      <c r="Y640" s="173"/>
      <c r="Z640" s="173"/>
      <c r="AA640" s="173"/>
      <c r="AB640" s="173"/>
    </row>
    <row r="641" spans="1:28" s="73" customFormat="1" ht="76.5" customHeight="1">
      <c r="A641" s="123"/>
      <c r="B641" s="578"/>
      <c r="C641" s="562"/>
      <c r="D641" s="568"/>
      <c r="E641" s="572"/>
      <c r="F641" s="568"/>
      <c r="G641" s="572"/>
      <c r="H641" s="568"/>
      <c r="I641" s="568"/>
      <c r="J641" s="568"/>
      <c r="K641" s="568"/>
      <c r="L641" s="568"/>
      <c r="M641" s="568"/>
      <c r="N641" s="564"/>
      <c r="O641" s="564"/>
      <c r="P641" s="564"/>
      <c r="Q641" s="564"/>
      <c r="R641" s="564"/>
      <c r="S641" s="564"/>
      <c r="T641" s="564"/>
      <c r="U641" s="564"/>
      <c r="V641" s="169" t="s">
        <v>79</v>
      </c>
      <c r="W641" s="174"/>
      <c r="X641" s="174"/>
      <c r="Y641" s="174"/>
      <c r="Z641" s="174"/>
      <c r="AA641" s="174"/>
      <c r="AB641" s="174"/>
    </row>
    <row r="642" spans="1:28" s="73" customFormat="1" ht="76.5" customHeight="1">
      <c r="A642" s="123"/>
      <c r="B642" s="577">
        <v>317</v>
      </c>
      <c r="C642" s="561" t="str">
        <f>担当者!$F$5</f>
        <v>○○高等学校</v>
      </c>
      <c r="D642" s="567"/>
      <c r="E642" s="571"/>
      <c r="F642" s="567"/>
      <c r="G642" s="571"/>
      <c r="H642" s="567"/>
      <c r="I642" s="567"/>
      <c r="J642" s="567"/>
      <c r="K642" s="567"/>
      <c r="L642" s="567"/>
      <c r="M642" s="567"/>
      <c r="N642" s="563"/>
      <c r="O642" s="563"/>
      <c r="P642" s="563"/>
      <c r="Q642" s="563"/>
      <c r="R642" s="563"/>
      <c r="S642" s="563"/>
      <c r="T642" s="563"/>
      <c r="U642" s="563"/>
      <c r="V642" s="163" t="s">
        <v>78</v>
      </c>
      <c r="W642" s="173"/>
      <c r="X642" s="173"/>
      <c r="Y642" s="173"/>
      <c r="Z642" s="173"/>
      <c r="AA642" s="173"/>
      <c r="AB642" s="173"/>
    </row>
    <row r="643" spans="1:28" s="73" customFormat="1" ht="76.5" customHeight="1">
      <c r="A643" s="123"/>
      <c r="B643" s="578"/>
      <c r="C643" s="562"/>
      <c r="D643" s="568"/>
      <c r="E643" s="572"/>
      <c r="F643" s="568"/>
      <c r="G643" s="572"/>
      <c r="H643" s="568"/>
      <c r="I643" s="568"/>
      <c r="J643" s="568"/>
      <c r="K643" s="568"/>
      <c r="L643" s="568"/>
      <c r="M643" s="568"/>
      <c r="N643" s="564"/>
      <c r="O643" s="564"/>
      <c r="P643" s="564"/>
      <c r="Q643" s="564"/>
      <c r="R643" s="564"/>
      <c r="S643" s="564"/>
      <c r="T643" s="564"/>
      <c r="U643" s="564"/>
      <c r="V643" s="169" t="s">
        <v>79</v>
      </c>
      <c r="W643" s="174"/>
      <c r="X643" s="174"/>
      <c r="Y643" s="174"/>
      <c r="Z643" s="174"/>
      <c r="AA643" s="174"/>
      <c r="AB643" s="174"/>
    </row>
    <row r="644" spans="1:28" s="73" customFormat="1" ht="76.5" customHeight="1">
      <c r="A644" s="123"/>
      <c r="B644" s="577">
        <v>318</v>
      </c>
      <c r="C644" s="561" t="str">
        <f>担当者!$F$5</f>
        <v>○○高等学校</v>
      </c>
      <c r="D644" s="567"/>
      <c r="E644" s="571"/>
      <c r="F644" s="567"/>
      <c r="G644" s="571"/>
      <c r="H644" s="567"/>
      <c r="I644" s="567"/>
      <c r="J644" s="567"/>
      <c r="K644" s="567"/>
      <c r="L644" s="567"/>
      <c r="M644" s="567"/>
      <c r="N644" s="563"/>
      <c r="O644" s="563"/>
      <c r="P644" s="563"/>
      <c r="Q644" s="563"/>
      <c r="R644" s="563"/>
      <c r="S644" s="563"/>
      <c r="T644" s="563"/>
      <c r="U644" s="563"/>
      <c r="V644" s="163" t="s">
        <v>78</v>
      </c>
      <c r="W644" s="173"/>
      <c r="X644" s="173"/>
      <c r="Y644" s="173"/>
      <c r="Z644" s="173"/>
      <c r="AA644" s="173"/>
      <c r="AB644" s="173"/>
    </row>
    <row r="645" spans="1:28" s="73" customFormat="1" ht="76.5" customHeight="1">
      <c r="A645" s="123"/>
      <c r="B645" s="578"/>
      <c r="C645" s="562"/>
      <c r="D645" s="568"/>
      <c r="E645" s="572"/>
      <c r="F645" s="568"/>
      <c r="G645" s="572"/>
      <c r="H645" s="568"/>
      <c r="I645" s="568"/>
      <c r="J645" s="568"/>
      <c r="K645" s="568"/>
      <c r="L645" s="568"/>
      <c r="M645" s="568"/>
      <c r="N645" s="564"/>
      <c r="O645" s="564"/>
      <c r="P645" s="564"/>
      <c r="Q645" s="564"/>
      <c r="R645" s="564"/>
      <c r="S645" s="564"/>
      <c r="T645" s="564"/>
      <c r="U645" s="564"/>
      <c r="V645" s="169" t="s">
        <v>79</v>
      </c>
      <c r="W645" s="174"/>
      <c r="X645" s="174"/>
      <c r="Y645" s="174"/>
      <c r="Z645" s="174"/>
      <c r="AA645" s="174"/>
      <c r="AB645" s="174"/>
    </row>
    <row r="646" spans="1:28" s="73" customFormat="1" ht="76.5" customHeight="1">
      <c r="A646" s="123"/>
      <c r="B646" s="577">
        <v>319</v>
      </c>
      <c r="C646" s="561" t="str">
        <f>担当者!$F$5</f>
        <v>○○高等学校</v>
      </c>
      <c r="D646" s="567"/>
      <c r="E646" s="571"/>
      <c r="F646" s="567"/>
      <c r="G646" s="571"/>
      <c r="H646" s="567"/>
      <c r="I646" s="567"/>
      <c r="J646" s="567"/>
      <c r="K646" s="567"/>
      <c r="L646" s="567"/>
      <c r="M646" s="567"/>
      <c r="N646" s="563"/>
      <c r="O646" s="563"/>
      <c r="P646" s="563"/>
      <c r="Q646" s="563"/>
      <c r="R646" s="563"/>
      <c r="S646" s="563"/>
      <c r="T646" s="563"/>
      <c r="U646" s="563"/>
      <c r="V646" s="163" t="s">
        <v>78</v>
      </c>
      <c r="W646" s="173"/>
      <c r="X646" s="173"/>
      <c r="Y646" s="173"/>
      <c r="Z646" s="173"/>
      <c r="AA646" s="173"/>
      <c r="AB646" s="173"/>
    </row>
    <row r="647" spans="1:28" s="73" customFormat="1" ht="76.5" customHeight="1">
      <c r="A647" s="123"/>
      <c r="B647" s="578"/>
      <c r="C647" s="562"/>
      <c r="D647" s="568"/>
      <c r="E647" s="572"/>
      <c r="F647" s="568"/>
      <c r="G647" s="572"/>
      <c r="H647" s="568"/>
      <c r="I647" s="568"/>
      <c r="J647" s="568"/>
      <c r="K647" s="568"/>
      <c r="L647" s="568"/>
      <c r="M647" s="568"/>
      <c r="N647" s="564"/>
      <c r="O647" s="564"/>
      <c r="P647" s="564"/>
      <c r="Q647" s="564"/>
      <c r="R647" s="564"/>
      <c r="S647" s="564"/>
      <c r="T647" s="564"/>
      <c r="U647" s="564"/>
      <c r="V647" s="169" t="s">
        <v>79</v>
      </c>
      <c r="W647" s="174"/>
      <c r="X647" s="174"/>
      <c r="Y647" s="174"/>
      <c r="Z647" s="174"/>
      <c r="AA647" s="174"/>
      <c r="AB647" s="174"/>
    </row>
    <row r="648" spans="1:28" s="73" customFormat="1" ht="76.5" customHeight="1">
      <c r="A648" s="123"/>
      <c r="B648" s="577">
        <v>320</v>
      </c>
      <c r="C648" s="561" t="str">
        <f>担当者!$F$5</f>
        <v>○○高等学校</v>
      </c>
      <c r="D648" s="567"/>
      <c r="E648" s="571"/>
      <c r="F648" s="567"/>
      <c r="G648" s="571"/>
      <c r="H648" s="567"/>
      <c r="I648" s="567"/>
      <c r="J648" s="567"/>
      <c r="K648" s="567"/>
      <c r="L648" s="567"/>
      <c r="M648" s="567"/>
      <c r="N648" s="563"/>
      <c r="O648" s="563"/>
      <c r="P648" s="563"/>
      <c r="Q648" s="563"/>
      <c r="R648" s="563"/>
      <c r="S648" s="563"/>
      <c r="T648" s="563"/>
      <c r="U648" s="563"/>
      <c r="V648" s="163" t="s">
        <v>78</v>
      </c>
      <c r="W648" s="173"/>
      <c r="X648" s="173"/>
      <c r="Y648" s="173"/>
      <c r="Z648" s="173"/>
      <c r="AA648" s="173"/>
      <c r="AB648" s="173"/>
    </row>
    <row r="649" spans="1:28" s="73" customFormat="1" ht="76.5" customHeight="1">
      <c r="A649" s="123"/>
      <c r="B649" s="578"/>
      <c r="C649" s="562"/>
      <c r="D649" s="568"/>
      <c r="E649" s="572"/>
      <c r="F649" s="568"/>
      <c r="G649" s="572"/>
      <c r="H649" s="568"/>
      <c r="I649" s="568"/>
      <c r="J649" s="568"/>
      <c r="K649" s="568"/>
      <c r="L649" s="568"/>
      <c r="M649" s="568"/>
      <c r="N649" s="564"/>
      <c r="O649" s="564"/>
      <c r="P649" s="564"/>
      <c r="Q649" s="564"/>
      <c r="R649" s="564"/>
      <c r="S649" s="564"/>
      <c r="T649" s="564"/>
      <c r="U649" s="564"/>
      <c r="V649" s="169" t="s">
        <v>79</v>
      </c>
      <c r="W649" s="174"/>
      <c r="X649" s="174"/>
      <c r="Y649" s="174"/>
      <c r="Z649" s="174"/>
      <c r="AA649" s="174"/>
      <c r="AB649" s="174"/>
    </row>
    <row r="650" spans="1:28" s="73" customFormat="1" ht="76.5" customHeight="1">
      <c r="A650" s="123"/>
      <c r="B650" s="577">
        <v>321</v>
      </c>
      <c r="C650" s="561" t="str">
        <f>担当者!$F$5</f>
        <v>○○高等学校</v>
      </c>
      <c r="D650" s="567"/>
      <c r="E650" s="571"/>
      <c r="F650" s="567"/>
      <c r="G650" s="571"/>
      <c r="H650" s="567"/>
      <c r="I650" s="567"/>
      <c r="J650" s="567"/>
      <c r="K650" s="567"/>
      <c r="L650" s="567"/>
      <c r="M650" s="567"/>
      <c r="N650" s="563"/>
      <c r="O650" s="563"/>
      <c r="P650" s="563"/>
      <c r="Q650" s="563"/>
      <c r="R650" s="563"/>
      <c r="S650" s="563"/>
      <c r="T650" s="563"/>
      <c r="U650" s="563"/>
      <c r="V650" s="163" t="s">
        <v>78</v>
      </c>
      <c r="W650" s="173"/>
      <c r="X650" s="173"/>
      <c r="Y650" s="173"/>
      <c r="Z650" s="173"/>
      <c r="AA650" s="173"/>
      <c r="AB650" s="173"/>
    </row>
    <row r="651" spans="1:28" s="73" customFormat="1" ht="76.5" customHeight="1">
      <c r="A651" s="123"/>
      <c r="B651" s="578"/>
      <c r="C651" s="562"/>
      <c r="D651" s="568"/>
      <c r="E651" s="572"/>
      <c r="F651" s="568"/>
      <c r="G651" s="572"/>
      <c r="H651" s="568"/>
      <c r="I651" s="568"/>
      <c r="J651" s="568"/>
      <c r="K651" s="568"/>
      <c r="L651" s="568"/>
      <c r="M651" s="568"/>
      <c r="N651" s="564"/>
      <c r="O651" s="564"/>
      <c r="P651" s="564"/>
      <c r="Q651" s="564"/>
      <c r="R651" s="564"/>
      <c r="S651" s="564"/>
      <c r="T651" s="564"/>
      <c r="U651" s="564"/>
      <c r="V651" s="169" t="s">
        <v>79</v>
      </c>
      <c r="W651" s="174"/>
      <c r="X651" s="174"/>
      <c r="Y651" s="174"/>
      <c r="Z651" s="174"/>
      <c r="AA651" s="174"/>
      <c r="AB651" s="174"/>
    </row>
    <row r="652" spans="1:28" s="73" customFormat="1" ht="76.5" customHeight="1">
      <c r="A652" s="123"/>
      <c r="B652" s="577">
        <v>322</v>
      </c>
      <c r="C652" s="561" t="str">
        <f>担当者!$F$5</f>
        <v>○○高等学校</v>
      </c>
      <c r="D652" s="567"/>
      <c r="E652" s="571"/>
      <c r="F652" s="567"/>
      <c r="G652" s="571"/>
      <c r="H652" s="567"/>
      <c r="I652" s="567"/>
      <c r="J652" s="567"/>
      <c r="K652" s="567"/>
      <c r="L652" s="567"/>
      <c r="M652" s="567"/>
      <c r="N652" s="563"/>
      <c r="O652" s="563"/>
      <c r="P652" s="563"/>
      <c r="Q652" s="563"/>
      <c r="R652" s="563"/>
      <c r="S652" s="563"/>
      <c r="T652" s="563"/>
      <c r="U652" s="563"/>
      <c r="V652" s="163" t="s">
        <v>78</v>
      </c>
      <c r="W652" s="173"/>
      <c r="X652" s="173"/>
      <c r="Y652" s="173"/>
      <c r="Z652" s="173"/>
      <c r="AA652" s="173"/>
      <c r="AB652" s="173"/>
    </row>
    <row r="653" spans="1:28" s="73" customFormat="1" ht="76.5" customHeight="1">
      <c r="A653" s="123"/>
      <c r="B653" s="578"/>
      <c r="C653" s="562"/>
      <c r="D653" s="568"/>
      <c r="E653" s="572"/>
      <c r="F653" s="568"/>
      <c r="G653" s="572"/>
      <c r="H653" s="568"/>
      <c r="I653" s="568"/>
      <c r="J653" s="568"/>
      <c r="K653" s="568"/>
      <c r="L653" s="568"/>
      <c r="M653" s="568"/>
      <c r="N653" s="564"/>
      <c r="O653" s="564"/>
      <c r="P653" s="564"/>
      <c r="Q653" s="564"/>
      <c r="R653" s="564"/>
      <c r="S653" s="564"/>
      <c r="T653" s="564"/>
      <c r="U653" s="564"/>
      <c r="V653" s="169" t="s">
        <v>79</v>
      </c>
      <c r="W653" s="174"/>
      <c r="X653" s="174"/>
      <c r="Y653" s="174"/>
      <c r="Z653" s="174"/>
      <c r="AA653" s="174"/>
      <c r="AB653" s="174"/>
    </row>
    <row r="654" spans="1:28" s="73" customFormat="1" ht="76.5" customHeight="1">
      <c r="A654" s="123"/>
      <c r="B654" s="577">
        <v>323</v>
      </c>
      <c r="C654" s="561" t="str">
        <f>担当者!$F$5</f>
        <v>○○高等学校</v>
      </c>
      <c r="D654" s="567"/>
      <c r="E654" s="571"/>
      <c r="F654" s="567"/>
      <c r="G654" s="571"/>
      <c r="H654" s="567"/>
      <c r="I654" s="567"/>
      <c r="J654" s="567"/>
      <c r="K654" s="567"/>
      <c r="L654" s="567"/>
      <c r="M654" s="567"/>
      <c r="N654" s="563"/>
      <c r="O654" s="563"/>
      <c r="P654" s="563"/>
      <c r="Q654" s="563"/>
      <c r="R654" s="563"/>
      <c r="S654" s="563"/>
      <c r="T654" s="563"/>
      <c r="U654" s="563"/>
      <c r="V654" s="163" t="s">
        <v>78</v>
      </c>
      <c r="W654" s="173"/>
      <c r="X654" s="173"/>
      <c r="Y654" s="173"/>
      <c r="Z654" s="173"/>
      <c r="AA654" s="173"/>
      <c r="AB654" s="173"/>
    </row>
    <row r="655" spans="1:28" s="73" customFormat="1" ht="76.5" customHeight="1">
      <c r="A655" s="123"/>
      <c r="B655" s="578"/>
      <c r="C655" s="562"/>
      <c r="D655" s="568"/>
      <c r="E655" s="572"/>
      <c r="F655" s="568"/>
      <c r="G655" s="572"/>
      <c r="H655" s="568"/>
      <c r="I655" s="568"/>
      <c r="J655" s="568"/>
      <c r="K655" s="568"/>
      <c r="L655" s="568"/>
      <c r="M655" s="568"/>
      <c r="N655" s="564"/>
      <c r="O655" s="564"/>
      <c r="P655" s="564"/>
      <c r="Q655" s="564"/>
      <c r="R655" s="564"/>
      <c r="S655" s="564"/>
      <c r="T655" s="564"/>
      <c r="U655" s="564"/>
      <c r="V655" s="169" t="s">
        <v>79</v>
      </c>
      <c r="W655" s="174"/>
      <c r="X655" s="174"/>
      <c r="Y655" s="174"/>
      <c r="Z655" s="174"/>
      <c r="AA655" s="174"/>
      <c r="AB655" s="174"/>
    </row>
    <row r="656" spans="1:28" s="73" customFormat="1" ht="76.5" customHeight="1">
      <c r="A656" s="123"/>
      <c r="B656" s="577">
        <v>324</v>
      </c>
      <c r="C656" s="561" t="str">
        <f>担当者!$F$5</f>
        <v>○○高等学校</v>
      </c>
      <c r="D656" s="567"/>
      <c r="E656" s="571"/>
      <c r="F656" s="567"/>
      <c r="G656" s="571"/>
      <c r="H656" s="567"/>
      <c r="I656" s="567"/>
      <c r="J656" s="567"/>
      <c r="K656" s="567"/>
      <c r="L656" s="567"/>
      <c r="M656" s="567"/>
      <c r="N656" s="563"/>
      <c r="O656" s="563"/>
      <c r="P656" s="563"/>
      <c r="Q656" s="563"/>
      <c r="R656" s="563"/>
      <c r="S656" s="563"/>
      <c r="T656" s="563"/>
      <c r="U656" s="563"/>
      <c r="V656" s="163" t="s">
        <v>78</v>
      </c>
      <c r="W656" s="173"/>
      <c r="X656" s="173"/>
      <c r="Y656" s="173"/>
      <c r="Z656" s="173"/>
      <c r="AA656" s="173"/>
      <c r="AB656" s="173"/>
    </row>
    <row r="657" spans="1:28" s="73" customFormat="1" ht="76.5" customHeight="1">
      <c r="A657" s="123"/>
      <c r="B657" s="578"/>
      <c r="C657" s="562"/>
      <c r="D657" s="568"/>
      <c r="E657" s="572"/>
      <c r="F657" s="568"/>
      <c r="G657" s="572"/>
      <c r="H657" s="568"/>
      <c r="I657" s="568"/>
      <c r="J657" s="568"/>
      <c r="K657" s="568"/>
      <c r="L657" s="568"/>
      <c r="M657" s="568"/>
      <c r="N657" s="564"/>
      <c r="O657" s="564"/>
      <c r="P657" s="564"/>
      <c r="Q657" s="564"/>
      <c r="R657" s="564"/>
      <c r="S657" s="564"/>
      <c r="T657" s="564"/>
      <c r="U657" s="564"/>
      <c r="V657" s="169" t="s">
        <v>79</v>
      </c>
      <c r="W657" s="174"/>
      <c r="X657" s="174"/>
      <c r="Y657" s="174"/>
      <c r="Z657" s="174"/>
      <c r="AA657" s="174"/>
      <c r="AB657" s="174"/>
    </row>
    <row r="658" spans="1:28" s="73" customFormat="1" ht="76.5" customHeight="1">
      <c r="A658" s="123"/>
      <c r="B658" s="577">
        <v>325</v>
      </c>
      <c r="C658" s="561" t="str">
        <f>担当者!$F$5</f>
        <v>○○高等学校</v>
      </c>
      <c r="D658" s="567"/>
      <c r="E658" s="571"/>
      <c r="F658" s="567"/>
      <c r="G658" s="571"/>
      <c r="H658" s="567"/>
      <c r="I658" s="567"/>
      <c r="J658" s="567"/>
      <c r="K658" s="567"/>
      <c r="L658" s="567"/>
      <c r="M658" s="567"/>
      <c r="N658" s="563"/>
      <c r="O658" s="563"/>
      <c r="P658" s="563"/>
      <c r="Q658" s="563"/>
      <c r="R658" s="563"/>
      <c r="S658" s="563"/>
      <c r="T658" s="563"/>
      <c r="U658" s="563"/>
      <c r="V658" s="163" t="s">
        <v>78</v>
      </c>
      <c r="W658" s="173"/>
      <c r="X658" s="173"/>
      <c r="Y658" s="173"/>
      <c r="Z658" s="173"/>
      <c r="AA658" s="173"/>
      <c r="AB658" s="173"/>
    </row>
    <row r="659" spans="1:28" s="73" customFormat="1" ht="76.5" customHeight="1">
      <c r="A659" s="123"/>
      <c r="B659" s="578"/>
      <c r="C659" s="562"/>
      <c r="D659" s="568"/>
      <c r="E659" s="572"/>
      <c r="F659" s="568"/>
      <c r="G659" s="572"/>
      <c r="H659" s="568"/>
      <c r="I659" s="568"/>
      <c r="J659" s="568"/>
      <c r="K659" s="568"/>
      <c r="L659" s="568"/>
      <c r="M659" s="568"/>
      <c r="N659" s="564"/>
      <c r="O659" s="564"/>
      <c r="P659" s="564"/>
      <c r="Q659" s="564"/>
      <c r="R659" s="564"/>
      <c r="S659" s="564"/>
      <c r="T659" s="564"/>
      <c r="U659" s="564"/>
      <c r="V659" s="169" t="s">
        <v>79</v>
      </c>
      <c r="W659" s="174"/>
      <c r="X659" s="174"/>
      <c r="Y659" s="174"/>
      <c r="Z659" s="174"/>
      <c r="AA659" s="174"/>
      <c r="AB659" s="174"/>
    </row>
    <row r="660" spans="1:28" s="73" customFormat="1" ht="76.5" customHeight="1">
      <c r="A660" s="123"/>
      <c r="B660" s="577">
        <v>326</v>
      </c>
      <c r="C660" s="561" t="str">
        <f>担当者!$F$5</f>
        <v>○○高等学校</v>
      </c>
      <c r="D660" s="567"/>
      <c r="E660" s="571"/>
      <c r="F660" s="567"/>
      <c r="G660" s="571"/>
      <c r="H660" s="567"/>
      <c r="I660" s="567"/>
      <c r="J660" s="567"/>
      <c r="K660" s="567"/>
      <c r="L660" s="567"/>
      <c r="M660" s="567"/>
      <c r="N660" s="563"/>
      <c r="O660" s="563"/>
      <c r="P660" s="563"/>
      <c r="Q660" s="563"/>
      <c r="R660" s="563"/>
      <c r="S660" s="563"/>
      <c r="T660" s="563"/>
      <c r="U660" s="563"/>
      <c r="V660" s="163" t="s">
        <v>78</v>
      </c>
      <c r="W660" s="173"/>
      <c r="X660" s="173"/>
      <c r="Y660" s="173"/>
      <c r="Z660" s="173"/>
      <c r="AA660" s="173"/>
      <c r="AB660" s="173"/>
    </row>
    <row r="661" spans="1:28" s="73" customFormat="1" ht="76.5" customHeight="1">
      <c r="A661" s="123"/>
      <c r="B661" s="578"/>
      <c r="C661" s="562"/>
      <c r="D661" s="568"/>
      <c r="E661" s="572"/>
      <c r="F661" s="568"/>
      <c r="G661" s="572"/>
      <c r="H661" s="568"/>
      <c r="I661" s="568"/>
      <c r="J661" s="568"/>
      <c r="K661" s="568"/>
      <c r="L661" s="568"/>
      <c r="M661" s="568"/>
      <c r="N661" s="564"/>
      <c r="O661" s="564"/>
      <c r="P661" s="564"/>
      <c r="Q661" s="564"/>
      <c r="R661" s="564"/>
      <c r="S661" s="564"/>
      <c r="T661" s="564"/>
      <c r="U661" s="564"/>
      <c r="V661" s="169" t="s">
        <v>79</v>
      </c>
      <c r="W661" s="174"/>
      <c r="X661" s="174"/>
      <c r="Y661" s="174"/>
      <c r="Z661" s="174"/>
      <c r="AA661" s="174"/>
      <c r="AB661" s="174"/>
    </row>
    <row r="662" spans="1:28" s="73" customFormat="1" ht="76.5" customHeight="1">
      <c r="A662" s="123"/>
      <c r="B662" s="577">
        <v>327</v>
      </c>
      <c r="C662" s="561" t="str">
        <f>担当者!$F$5</f>
        <v>○○高等学校</v>
      </c>
      <c r="D662" s="567"/>
      <c r="E662" s="571"/>
      <c r="F662" s="567"/>
      <c r="G662" s="571"/>
      <c r="H662" s="567"/>
      <c r="I662" s="567"/>
      <c r="J662" s="567"/>
      <c r="K662" s="567"/>
      <c r="L662" s="567"/>
      <c r="M662" s="567"/>
      <c r="N662" s="563"/>
      <c r="O662" s="563"/>
      <c r="P662" s="563"/>
      <c r="Q662" s="563"/>
      <c r="R662" s="563"/>
      <c r="S662" s="563"/>
      <c r="T662" s="563"/>
      <c r="U662" s="563"/>
      <c r="V662" s="163" t="s">
        <v>78</v>
      </c>
      <c r="W662" s="173"/>
      <c r="X662" s="173"/>
      <c r="Y662" s="173"/>
      <c r="Z662" s="173"/>
      <c r="AA662" s="173"/>
      <c r="AB662" s="173"/>
    </row>
    <row r="663" spans="1:28" s="73" customFormat="1" ht="76.5" customHeight="1">
      <c r="A663" s="123"/>
      <c r="B663" s="578"/>
      <c r="C663" s="562"/>
      <c r="D663" s="568"/>
      <c r="E663" s="572"/>
      <c r="F663" s="568"/>
      <c r="G663" s="572"/>
      <c r="H663" s="568"/>
      <c r="I663" s="568"/>
      <c r="J663" s="568"/>
      <c r="K663" s="568"/>
      <c r="L663" s="568"/>
      <c r="M663" s="568"/>
      <c r="N663" s="564"/>
      <c r="O663" s="564"/>
      <c r="P663" s="564"/>
      <c r="Q663" s="564"/>
      <c r="R663" s="564"/>
      <c r="S663" s="564"/>
      <c r="T663" s="564"/>
      <c r="U663" s="564"/>
      <c r="V663" s="169" t="s">
        <v>79</v>
      </c>
      <c r="W663" s="174"/>
      <c r="X663" s="174"/>
      <c r="Y663" s="174"/>
      <c r="Z663" s="174"/>
      <c r="AA663" s="174"/>
      <c r="AB663" s="174"/>
    </row>
    <row r="664" spans="1:28" s="73" customFormat="1" ht="76.5" customHeight="1">
      <c r="A664" s="123"/>
      <c r="B664" s="577">
        <v>328</v>
      </c>
      <c r="C664" s="561" t="str">
        <f>担当者!$F$5</f>
        <v>○○高等学校</v>
      </c>
      <c r="D664" s="567"/>
      <c r="E664" s="571"/>
      <c r="F664" s="567"/>
      <c r="G664" s="571"/>
      <c r="H664" s="567"/>
      <c r="I664" s="567"/>
      <c r="J664" s="567"/>
      <c r="K664" s="567"/>
      <c r="L664" s="567"/>
      <c r="M664" s="567"/>
      <c r="N664" s="563"/>
      <c r="O664" s="563"/>
      <c r="P664" s="563"/>
      <c r="Q664" s="563"/>
      <c r="R664" s="563"/>
      <c r="S664" s="563"/>
      <c r="T664" s="563"/>
      <c r="U664" s="563"/>
      <c r="V664" s="163" t="s">
        <v>78</v>
      </c>
      <c r="W664" s="173"/>
      <c r="X664" s="173"/>
      <c r="Y664" s="173"/>
      <c r="Z664" s="173"/>
      <c r="AA664" s="173"/>
      <c r="AB664" s="173"/>
    </row>
    <row r="665" spans="1:28" s="73" customFormat="1" ht="76.5" customHeight="1">
      <c r="A665" s="123"/>
      <c r="B665" s="578"/>
      <c r="C665" s="562"/>
      <c r="D665" s="568"/>
      <c r="E665" s="572"/>
      <c r="F665" s="568"/>
      <c r="G665" s="572"/>
      <c r="H665" s="568"/>
      <c r="I665" s="568"/>
      <c r="J665" s="568"/>
      <c r="K665" s="568"/>
      <c r="L665" s="568"/>
      <c r="M665" s="568"/>
      <c r="N665" s="564"/>
      <c r="O665" s="564"/>
      <c r="P665" s="564"/>
      <c r="Q665" s="564"/>
      <c r="R665" s="564"/>
      <c r="S665" s="564"/>
      <c r="T665" s="564"/>
      <c r="U665" s="564"/>
      <c r="V665" s="169" t="s">
        <v>79</v>
      </c>
      <c r="W665" s="174"/>
      <c r="X665" s="174"/>
      <c r="Y665" s="174"/>
      <c r="Z665" s="174"/>
      <c r="AA665" s="174"/>
      <c r="AB665" s="174"/>
    </row>
    <row r="666" spans="1:28" s="73" customFormat="1" ht="76.5" customHeight="1">
      <c r="A666" s="123"/>
      <c r="B666" s="577">
        <v>329</v>
      </c>
      <c r="C666" s="561" t="str">
        <f>担当者!$F$5</f>
        <v>○○高等学校</v>
      </c>
      <c r="D666" s="567"/>
      <c r="E666" s="571"/>
      <c r="F666" s="567"/>
      <c r="G666" s="571"/>
      <c r="H666" s="567"/>
      <c r="I666" s="567"/>
      <c r="J666" s="567"/>
      <c r="K666" s="567"/>
      <c r="L666" s="567"/>
      <c r="M666" s="567"/>
      <c r="N666" s="563"/>
      <c r="O666" s="563"/>
      <c r="P666" s="563"/>
      <c r="Q666" s="563"/>
      <c r="R666" s="563"/>
      <c r="S666" s="563"/>
      <c r="T666" s="563"/>
      <c r="U666" s="563"/>
      <c r="V666" s="163" t="s">
        <v>78</v>
      </c>
      <c r="W666" s="173"/>
      <c r="X666" s="173"/>
      <c r="Y666" s="173"/>
      <c r="Z666" s="173"/>
      <c r="AA666" s="173"/>
      <c r="AB666" s="173"/>
    </row>
    <row r="667" spans="1:28" s="73" customFormat="1" ht="76.5" customHeight="1">
      <c r="A667" s="123"/>
      <c r="B667" s="578"/>
      <c r="C667" s="562"/>
      <c r="D667" s="568"/>
      <c r="E667" s="572"/>
      <c r="F667" s="568"/>
      <c r="G667" s="572"/>
      <c r="H667" s="568"/>
      <c r="I667" s="568"/>
      <c r="J667" s="568"/>
      <c r="K667" s="568"/>
      <c r="L667" s="568"/>
      <c r="M667" s="568"/>
      <c r="N667" s="564"/>
      <c r="O667" s="564"/>
      <c r="P667" s="564"/>
      <c r="Q667" s="564"/>
      <c r="R667" s="564"/>
      <c r="S667" s="564"/>
      <c r="T667" s="564"/>
      <c r="U667" s="564"/>
      <c r="V667" s="169" t="s">
        <v>79</v>
      </c>
      <c r="W667" s="174"/>
      <c r="X667" s="174"/>
      <c r="Y667" s="174"/>
      <c r="Z667" s="174"/>
      <c r="AA667" s="174"/>
      <c r="AB667" s="174"/>
    </row>
    <row r="668" spans="1:28" s="73" customFormat="1" ht="76.5" customHeight="1">
      <c r="A668" s="123"/>
      <c r="B668" s="577">
        <v>330</v>
      </c>
      <c r="C668" s="561" t="str">
        <f>担当者!$F$5</f>
        <v>○○高等学校</v>
      </c>
      <c r="D668" s="567"/>
      <c r="E668" s="571"/>
      <c r="F668" s="567"/>
      <c r="G668" s="571"/>
      <c r="H668" s="567"/>
      <c r="I668" s="567"/>
      <c r="J668" s="567"/>
      <c r="K668" s="567"/>
      <c r="L668" s="567"/>
      <c r="M668" s="567"/>
      <c r="N668" s="563"/>
      <c r="O668" s="563"/>
      <c r="P668" s="563"/>
      <c r="Q668" s="563"/>
      <c r="R668" s="563"/>
      <c r="S668" s="563"/>
      <c r="T668" s="563"/>
      <c r="U668" s="563"/>
      <c r="V668" s="163" t="s">
        <v>78</v>
      </c>
      <c r="W668" s="173"/>
      <c r="X668" s="173"/>
      <c r="Y668" s="173"/>
      <c r="Z668" s="173"/>
      <c r="AA668" s="173"/>
      <c r="AB668" s="173"/>
    </row>
    <row r="669" spans="1:28" s="73" customFormat="1" ht="76.5" customHeight="1">
      <c r="A669" s="123"/>
      <c r="B669" s="578"/>
      <c r="C669" s="562"/>
      <c r="D669" s="568"/>
      <c r="E669" s="572"/>
      <c r="F669" s="568"/>
      <c r="G669" s="572"/>
      <c r="H669" s="568"/>
      <c r="I669" s="568"/>
      <c r="J669" s="568"/>
      <c r="K669" s="568"/>
      <c r="L669" s="568"/>
      <c r="M669" s="568"/>
      <c r="N669" s="564"/>
      <c r="O669" s="564"/>
      <c r="P669" s="564"/>
      <c r="Q669" s="564"/>
      <c r="R669" s="564"/>
      <c r="S669" s="564"/>
      <c r="T669" s="564"/>
      <c r="U669" s="564"/>
      <c r="V669" s="169" t="s">
        <v>79</v>
      </c>
      <c r="W669" s="174"/>
      <c r="X669" s="174"/>
      <c r="Y669" s="174"/>
      <c r="Z669" s="174"/>
      <c r="AA669" s="174"/>
      <c r="AB669" s="174"/>
    </row>
    <row r="670" spans="1:28" s="73" customFormat="1" ht="76.5" customHeight="1">
      <c r="A670" s="123"/>
      <c r="B670" s="577">
        <v>331</v>
      </c>
      <c r="C670" s="561" t="str">
        <f>担当者!$F$5</f>
        <v>○○高等学校</v>
      </c>
      <c r="D670" s="567"/>
      <c r="E670" s="571"/>
      <c r="F670" s="567"/>
      <c r="G670" s="571"/>
      <c r="H670" s="567"/>
      <c r="I670" s="567"/>
      <c r="J670" s="567"/>
      <c r="K670" s="567"/>
      <c r="L670" s="567"/>
      <c r="M670" s="567"/>
      <c r="N670" s="563"/>
      <c r="O670" s="563"/>
      <c r="P670" s="563"/>
      <c r="Q670" s="563"/>
      <c r="R670" s="563"/>
      <c r="S670" s="563"/>
      <c r="T670" s="563"/>
      <c r="U670" s="563"/>
      <c r="V670" s="163" t="s">
        <v>78</v>
      </c>
      <c r="W670" s="173"/>
      <c r="X670" s="173"/>
      <c r="Y670" s="173"/>
      <c r="Z670" s="173"/>
      <c r="AA670" s="173"/>
      <c r="AB670" s="173"/>
    </row>
    <row r="671" spans="1:28" s="73" customFormat="1" ht="76.5" customHeight="1">
      <c r="A671" s="123"/>
      <c r="B671" s="578"/>
      <c r="C671" s="562"/>
      <c r="D671" s="568"/>
      <c r="E671" s="572"/>
      <c r="F671" s="568"/>
      <c r="G671" s="572"/>
      <c r="H671" s="568"/>
      <c r="I671" s="568"/>
      <c r="J671" s="568"/>
      <c r="K671" s="568"/>
      <c r="L671" s="568"/>
      <c r="M671" s="568"/>
      <c r="N671" s="564"/>
      <c r="O671" s="564"/>
      <c r="P671" s="564"/>
      <c r="Q671" s="564"/>
      <c r="R671" s="564"/>
      <c r="S671" s="564"/>
      <c r="T671" s="564"/>
      <c r="U671" s="564"/>
      <c r="V671" s="169" t="s">
        <v>79</v>
      </c>
      <c r="W671" s="174"/>
      <c r="X671" s="174"/>
      <c r="Y671" s="174"/>
      <c r="Z671" s="174"/>
      <c r="AA671" s="174"/>
      <c r="AB671" s="174"/>
    </row>
    <row r="672" spans="1:28" s="73" customFormat="1" ht="76.5" customHeight="1">
      <c r="A672" s="123"/>
      <c r="B672" s="577">
        <v>332</v>
      </c>
      <c r="C672" s="561" t="str">
        <f>担当者!$F$5</f>
        <v>○○高等学校</v>
      </c>
      <c r="D672" s="567"/>
      <c r="E672" s="571"/>
      <c r="F672" s="567"/>
      <c r="G672" s="571"/>
      <c r="H672" s="567"/>
      <c r="I672" s="567"/>
      <c r="J672" s="567"/>
      <c r="K672" s="567"/>
      <c r="L672" s="567"/>
      <c r="M672" s="567"/>
      <c r="N672" s="563"/>
      <c r="O672" s="563"/>
      <c r="P672" s="563"/>
      <c r="Q672" s="563"/>
      <c r="R672" s="563"/>
      <c r="S672" s="563"/>
      <c r="T672" s="563"/>
      <c r="U672" s="563"/>
      <c r="V672" s="163" t="s">
        <v>78</v>
      </c>
      <c r="W672" s="173"/>
      <c r="X672" s="173"/>
      <c r="Y672" s="173"/>
      <c r="Z672" s="173"/>
      <c r="AA672" s="173"/>
      <c r="AB672" s="173"/>
    </row>
    <row r="673" spans="1:28" s="73" customFormat="1" ht="76.5" customHeight="1">
      <c r="A673" s="123"/>
      <c r="B673" s="578"/>
      <c r="C673" s="562"/>
      <c r="D673" s="568"/>
      <c r="E673" s="572"/>
      <c r="F673" s="568"/>
      <c r="G673" s="572"/>
      <c r="H673" s="568"/>
      <c r="I673" s="568"/>
      <c r="J673" s="568"/>
      <c r="K673" s="568"/>
      <c r="L673" s="568"/>
      <c r="M673" s="568"/>
      <c r="N673" s="564"/>
      <c r="O673" s="564"/>
      <c r="P673" s="564"/>
      <c r="Q673" s="564"/>
      <c r="R673" s="564"/>
      <c r="S673" s="564"/>
      <c r="T673" s="564"/>
      <c r="U673" s="564"/>
      <c r="V673" s="169" t="s">
        <v>79</v>
      </c>
      <c r="W673" s="174"/>
      <c r="X673" s="174"/>
      <c r="Y673" s="174"/>
      <c r="Z673" s="174"/>
      <c r="AA673" s="174"/>
      <c r="AB673" s="174"/>
    </row>
    <row r="674" spans="1:28" s="73" customFormat="1" ht="76.5" customHeight="1">
      <c r="A674" s="123"/>
      <c r="B674" s="577">
        <v>333</v>
      </c>
      <c r="C674" s="561" t="str">
        <f>担当者!$F$5</f>
        <v>○○高等学校</v>
      </c>
      <c r="D674" s="567"/>
      <c r="E674" s="571"/>
      <c r="F674" s="567"/>
      <c r="G674" s="571"/>
      <c r="H674" s="567"/>
      <c r="I674" s="567"/>
      <c r="J674" s="567"/>
      <c r="K674" s="567"/>
      <c r="L674" s="567"/>
      <c r="M674" s="567"/>
      <c r="N674" s="563"/>
      <c r="O674" s="563"/>
      <c r="P674" s="563"/>
      <c r="Q674" s="563"/>
      <c r="R674" s="563"/>
      <c r="S674" s="563"/>
      <c r="T674" s="563"/>
      <c r="U674" s="563"/>
      <c r="V674" s="163" t="s">
        <v>78</v>
      </c>
      <c r="W674" s="173"/>
      <c r="X674" s="173"/>
      <c r="Y674" s="173"/>
      <c r="Z674" s="173"/>
      <c r="AA674" s="173"/>
      <c r="AB674" s="173"/>
    </row>
    <row r="675" spans="1:28" s="73" customFormat="1" ht="76.5" customHeight="1">
      <c r="A675" s="123"/>
      <c r="B675" s="578"/>
      <c r="C675" s="562"/>
      <c r="D675" s="568"/>
      <c r="E675" s="572"/>
      <c r="F675" s="568"/>
      <c r="G675" s="572"/>
      <c r="H675" s="568"/>
      <c r="I675" s="568"/>
      <c r="J675" s="568"/>
      <c r="K675" s="568"/>
      <c r="L675" s="568"/>
      <c r="M675" s="568"/>
      <c r="N675" s="564"/>
      <c r="O675" s="564"/>
      <c r="P675" s="564"/>
      <c r="Q675" s="564"/>
      <c r="R675" s="564"/>
      <c r="S675" s="564"/>
      <c r="T675" s="564"/>
      <c r="U675" s="564"/>
      <c r="V675" s="169" t="s">
        <v>79</v>
      </c>
      <c r="W675" s="174"/>
      <c r="X675" s="174"/>
      <c r="Y675" s="174"/>
      <c r="Z675" s="174"/>
      <c r="AA675" s="174"/>
      <c r="AB675" s="174"/>
    </row>
    <row r="676" spans="1:28" s="73" customFormat="1" ht="76.5" customHeight="1">
      <c r="A676" s="123"/>
      <c r="B676" s="577">
        <v>334</v>
      </c>
      <c r="C676" s="561" t="str">
        <f>担当者!$F$5</f>
        <v>○○高等学校</v>
      </c>
      <c r="D676" s="567"/>
      <c r="E676" s="571"/>
      <c r="F676" s="567"/>
      <c r="G676" s="571"/>
      <c r="H676" s="567"/>
      <c r="I676" s="567"/>
      <c r="J676" s="567"/>
      <c r="K676" s="567"/>
      <c r="L676" s="567"/>
      <c r="M676" s="567"/>
      <c r="N676" s="563"/>
      <c r="O676" s="563"/>
      <c r="P676" s="563"/>
      <c r="Q676" s="563"/>
      <c r="R676" s="563"/>
      <c r="S676" s="563"/>
      <c r="T676" s="563"/>
      <c r="U676" s="563"/>
      <c r="V676" s="163" t="s">
        <v>78</v>
      </c>
      <c r="W676" s="173"/>
      <c r="X676" s="173"/>
      <c r="Y676" s="173"/>
      <c r="Z676" s="173"/>
      <c r="AA676" s="173"/>
      <c r="AB676" s="173"/>
    </row>
    <row r="677" spans="1:28" s="73" customFormat="1" ht="76.5" customHeight="1">
      <c r="A677" s="123"/>
      <c r="B677" s="578"/>
      <c r="C677" s="562"/>
      <c r="D677" s="568"/>
      <c r="E677" s="572"/>
      <c r="F677" s="568"/>
      <c r="G677" s="572"/>
      <c r="H677" s="568"/>
      <c r="I677" s="568"/>
      <c r="J677" s="568"/>
      <c r="K677" s="568"/>
      <c r="L677" s="568"/>
      <c r="M677" s="568"/>
      <c r="N677" s="564"/>
      <c r="O677" s="564"/>
      <c r="P677" s="564"/>
      <c r="Q677" s="564"/>
      <c r="R677" s="564"/>
      <c r="S677" s="564"/>
      <c r="T677" s="564"/>
      <c r="U677" s="564"/>
      <c r="V677" s="169" t="s">
        <v>79</v>
      </c>
      <c r="W677" s="174"/>
      <c r="X677" s="174"/>
      <c r="Y677" s="174"/>
      <c r="Z677" s="174"/>
      <c r="AA677" s="174"/>
      <c r="AB677" s="174"/>
    </row>
    <row r="678" spans="1:28" s="73" customFormat="1" ht="76.5" customHeight="1">
      <c r="A678" s="123"/>
      <c r="B678" s="577">
        <v>335</v>
      </c>
      <c r="C678" s="561" t="str">
        <f>担当者!$F$5</f>
        <v>○○高等学校</v>
      </c>
      <c r="D678" s="567"/>
      <c r="E678" s="571"/>
      <c r="F678" s="567"/>
      <c r="G678" s="571"/>
      <c r="H678" s="567"/>
      <c r="I678" s="567"/>
      <c r="J678" s="567"/>
      <c r="K678" s="567"/>
      <c r="L678" s="567"/>
      <c r="M678" s="567"/>
      <c r="N678" s="563"/>
      <c r="O678" s="563"/>
      <c r="P678" s="563"/>
      <c r="Q678" s="563"/>
      <c r="R678" s="563"/>
      <c r="S678" s="563"/>
      <c r="T678" s="563"/>
      <c r="U678" s="563"/>
      <c r="V678" s="163" t="s">
        <v>78</v>
      </c>
      <c r="W678" s="173"/>
      <c r="X678" s="173"/>
      <c r="Y678" s="173"/>
      <c r="Z678" s="173"/>
      <c r="AA678" s="173"/>
      <c r="AB678" s="173"/>
    </row>
    <row r="679" spans="1:28" s="73" customFormat="1" ht="76.5" customHeight="1">
      <c r="A679" s="123"/>
      <c r="B679" s="578"/>
      <c r="C679" s="562"/>
      <c r="D679" s="568"/>
      <c r="E679" s="572"/>
      <c r="F679" s="568"/>
      <c r="G679" s="572"/>
      <c r="H679" s="568"/>
      <c r="I679" s="568"/>
      <c r="J679" s="568"/>
      <c r="K679" s="568"/>
      <c r="L679" s="568"/>
      <c r="M679" s="568"/>
      <c r="N679" s="564"/>
      <c r="O679" s="564"/>
      <c r="P679" s="564"/>
      <c r="Q679" s="564"/>
      <c r="R679" s="564"/>
      <c r="S679" s="564"/>
      <c r="T679" s="564"/>
      <c r="U679" s="564"/>
      <c r="V679" s="169" t="s">
        <v>79</v>
      </c>
      <c r="W679" s="174"/>
      <c r="X679" s="174"/>
      <c r="Y679" s="174"/>
      <c r="Z679" s="174"/>
      <c r="AA679" s="174"/>
      <c r="AB679" s="174"/>
    </row>
    <row r="680" spans="1:28" s="73" customFormat="1" ht="76.5" customHeight="1">
      <c r="A680" s="123"/>
      <c r="B680" s="577">
        <v>336</v>
      </c>
      <c r="C680" s="561" t="str">
        <f>担当者!$F$5</f>
        <v>○○高等学校</v>
      </c>
      <c r="D680" s="567"/>
      <c r="E680" s="571"/>
      <c r="F680" s="567"/>
      <c r="G680" s="571"/>
      <c r="H680" s="567"/>
      <c r="I680" s="567"/>
      <c r="J680" s="567"/>
      <c r="K680" s="567"/>
      <c r="L680" s="567"/>
      <c r="M680" s="567"/>
      <c r="N680" s="563"/>
      <c r="O680" s="563"/>
      <c r="P680" s="563"/>
      <c r="Q680" s="563"/>
      <c r="R680" s="563"/>
      <c r="S680" s="563"/>
      <c r="T680" s="563"/>
      <c r="U680" s="563"/>
      <c r="V680" s="163" t="s">
        <v>78</v>
      </c>
      <c r="W680" s="173"/>
      <c r="X680" s="173"/>
      <c r="Y680" s="173"/>
      <c r="Z680" s="173"/>
      <c r="AA680" s="173"/>
      <c r="AB680" s="173"/>
    </row>
    <row r="681" spans="1:28" s="73" customFormat="1" ht="76.5" customHeight="1">
      <c r="A681" s="123"/>
      <c r="B681" s="578"/>
      <c r="C681" s="562"/>
      <c r="D681" s="568"/>
      <c r="E681" s="572"/>
      <c r="F681" s="568"/>
      <c r="G681" s="572"/>
      <c r="H681" s="568"/>
      <c r="I681" s="568"/>
      <c r="J681" s="568"/>
      <c r="K681" s="568"/>
      <c r="L681" s="568"/>
      <c r="M681" s="568"/>
      <c r="N681" s="564"/>
      <c r="O681" s="564"/>
      <c r="P681" s="564"/>
      <c r="Q681" s="564"/>
      <c r="R681" s="564"/>
      <c r="S681" s="564"/>
      <c r="T681" s="564"/>
      <c r="U681" s="564"/>
      <c r="V681" s="169" t="s">
        <v>79</v>
      </c>
      <c r="W681" s="174"/>
      <c r="X681" s="174"/>
      <c r="Y681" s="174"/>
      <c r="Z681" s="174"/>
      <c r="AA681" s="174"/>
      <c r="AB681" s="174"/>
    </row>
    <row r="682" spans="1:28" s="73" customFormat="1" ht="76.5" customHeight="1">
      <c r="A682" s="123"/>
      <c r="B682" s="577">
        <v>337</v>
      </c>
      <c r="C682" s="561" t="str">
        <f>担当者!$F$5</f>
        <v>○○高等学校</v>
      </c>
      <c r="D682" s="567"/>
      <c r="E682" s="571"/>
      <c r="F682" s="567"/>
      <c r="G682" s="571"/>
      <c r="H682" s="567"/>
      <c r="I682" s="567"/>
      <c r="J682" s="567"/>
      <c r="K682" s="567"/>
      <c r="L682" s="567"/>
      <c r="M682" s="567"/>
      <c r="N682" s="563"/>
      <c r="O682" s="563"/>
      <c r="P682" s="563"/>
      <c r="Q682" s="563"/>
      <c r="R682" s="563"/>
      <c r="S682" s="563"/>
      <c r="T682" s="563"/>
      <c r="U682" s="563"/>
      <c r="V682" s="163" t="s">
        <v>78</v>
      </c>
      <c r="W682" s="173"/>
      <c r="X682" s="173"/>
      <c r="Y682" s="173"/>
      <c r="Z682" s="173"/>
      <c r="AA682" s="173"/>
      <c r="AB682" s="173"/>
    </row>
    <row r="683" spans="1:28" s="73" customFormat="1" ht="76.5" customHeight="1">
      <c r="A683" s="123"/>
      <c r="B683" s="578"/>
      <c r="C683" s="562"/>
      <c r="D683" s="568"/>
      <c r="E683" s="572"/>
      <c r="F683" s="568"/>
      <c r="G683" s="572"/>
      <c r="H683" s="568"/>
      <c r="I683" s="568"/>
      <c r="J683" s="568"/>
      <c r="K683" s="568"/>
      <c r="L683" s="568"/>
      <c r="M683" s="568"/>
      <c r="N683" s="564"/>
      <c r="O683" s="564"/>
      <c r="P683" s="564"/>
      <c r="Q683" s="564"/>
      <c r="R683" s="564"/>
      <c r="S683" s="564"/>
      <c r="T683" s="564"/>
      <c r="U683" s="564"/>
      <c r="V683" s="169" t="s">
        <v>79</v>
      </c>
      <c r="W683" s="174"/>
      <c r="X683" s="174"/>
      <c r="Y683" s="174"/>
      <c r="Z683" s="174"/>
      <c r="AA683" s="174"/>
      <c r="AB683" s="174"/>
    </row>
    <row r="684" spans="1:28" s="73" customFormat="1" ht="76.5" customHeight="1">
      <c r="A684" s="123"/>
      <c r="B684" s="577">
        <v>338</v>
      </c>
      <c r="C684" s="561" t="str">
        <f>担当者!$F$5</f>
        <v>○○高等学校</v>
      </c>
      <c r="D684" s="567"/>
      <c r="E684" s="571"/>
      <c r="F684" s="567"/>
      <c r="G684" s="571"/>
      <c r="H684" s="567"/>
      <c r="I684" s="567"/>
      <c r="J684" s="567"/>
      <c r="K684" s="567"/>
      <c r="L684" s="567"/>
      <c r="M684" s="567"/>
      <c r="N684" s="563"/>
      <c r="O684" s="563"/>
      <c r="P684" s="563"/>
      <c r="Q684" s="563"/>
      <c r="R684" s="563"/>
      <c r="S684" s="563"/>
      <c r="T684" s="563"/>
      <c r="U684" s="563"/>
      <c r="V684" s="163" t="s">
        <v>78</v>
      </c>
      <c r="W684" s="173"/>
      <c r="X684" s="173"/>
      <c r="Y684" s="173"/>
      <c r="Z684" s="173"/>
      <c r="AA684" s="173"/>
      <c r="AB684" s="173"/>
    </row>
    <row r="685" spans="1:28" s="73" customFormat="1" ht="76.5" customHeight="1">
      <c r="A685" s="123"/>
      <c r="B685" s="578"/>
      <c r="C685" s="562"/>
      <c r="D685" s="568"/>
      <c r="E685" s="572"/>
      <c r="F685" s="568"/>
      <c r="G685" s="572"/>
      <c r="H685" s="568"/>
      <c r="I685" s="568"/>
      <c r="J685" s="568"/>
      <c r="K685" s="568"/>
      <c r="L685" s="568"/>
      <c r="M685" s="568"/>
      <c r="N685" s="564"/>
      <c r="O685" s="564"/>
      <c r="P685" s="564"/>
      <c r="Q685" s="564"/>
      <c r="R685" s="564"/>
      <c r="S685" s="564"/>
      <c r="T685" s="564"/>
      <c r="U685" s="564"/>
      <c r="V685" s="169" t="s">
        <v>79</v>
      </c>
      <c r="W685" s="174"/>
      <c r="X685" s="174"/>
      <c r="Y685" s="174"/>
      <c r="Z685" s="174"/>
      <c r="AA685" s="174"/>
      <c r="AB685" s="174"/>
    </row>
    <row r="686" spans="1:28" s="73" customFormat="1" ht="76.5" customHeight="1">
      <c r="A686" s="123"/>
      <c r="B686" s="577">
        <v>339</v>
      </c>
      <c r="C686" s="561" t="str">
        <f>担当者!$F$5</f>
        <v>○○高等学校</v>
      </c>
      <c r="D686" s="567"/>
      <c r="E686" s="571"/>
      <c r="F686" s="567"/>
      <c r="G686" s="571"/>
      <c r="H686" s="567"/>
      <c r="I686" s="567"/>
      <c r="J686" s="567"/>
      <c r="K686" s="567"/>
      <c r="L686" s="567"/>
      <c r="M686" s="567"/>
      <c r="N686" s="563"/>
      <c r="O686" s="563"/>
      <c r="P686" s="563"/>
      <c r="Q686" s="563"/>
      <c r="R686" s="563"/>
      <c r="S686" s="563"/>
      <c r="T686" s="563"/>
      <c r="U686" s="563"/>
      <c r="V686" s="163" t="s">
        <v>78</v>
      </c>
      <c r="W686" s="173"/>
      <c r="X686" s="173"/>
      <c r="Y686" s="173"/>
      <c r="Z686" s="173"/>
      <c r="AA686" s="173"/>
      <c r="AB686" s="173"/>
    </row>
    <row r="687" spans="1:28" s="73" customFormat="1" ht="76.5" customHeight="1">
      <c r="A687" s="123"/>
      <c r="B687" s="578"/>
      <c r="C687" s="562"/>
      <c r="D687" s="568"/>
      <c r="E687" s="572"/>
      <c r="F687" s="568"/>
      <c r="G687" s="572"/>
      <c r="H687" s="568"/>
      <c r="I687" s="568"/>
      <c r="J687" s="568"/>
      <c r="K687" s="568"/>
      <c r="L687" s="568"/>
      <c r="M687" s="568"/>
      <c r="N687" s="564"/>
      <c r="O687" s="564"/>
      <c r="P687" s="564"/>
      <c r="Q687" s="564"/>
      <c r="R687" s="564"/>
      <c r="S687" s="564"/>
      <c r="T687" s="564"/>
      <c r="U687" s="564"/>
      <c r="V687" s="169" t="s">
        <v>79</v>
      </c>
      <c r="W687" s="174"/>
      <c r="X687" s="174"/>
      <c r="Y687" s="174"/>
      <c r="Z687" s="174"/>
      <c r="AA687" s="174"/>
      <c r="AB687" s="174"/>
    </row>
    <row r="688" spans="1:28" s="73" customFormat="1" ht="76.5" customHeight="1">
      <c r="A688" s="123"/>
      <c r="B688" s="577">
        <v>340</v>
      </c>
      <c r="C688" s="561" t="str">
        <f>担当者!$F$5</f>
        <v>○○高等学校</v>
      </c>
      <c r="D688" s="567"/>
      <c r="E688" s="571"/>
      <c r="F688" s="567"/>
      <c r="G688" s="571"/>
      <c r="H688" s="567"/>
      <c r="I688" s="567"/>
      <c r="J688" s="567"/>
      <c r="K688" s="567"/>
      <c r="L688" s="567"/>
      <c r="M688" s="567"/>
      <c r="N688" s="563"/>
      <c r="O688" s="563"/>
      <c r="P688" s="563"/>
      <c r="Q688" s="563"/>
      <c r="R688" s="563"/>
      <c r="S688" s="563"/>
      <c r="T688" s="563"/>
      <c r="U688" s="563"/>
      <c r="V688" s="163" t="s">
        <v>78</v>
      </c>
      <c r="W688" s="173"/>
      <c r="X688" s="173"/>
      <c r="Y688" s="173"/>
      <c r="Z688" s="173"/>
      <c r="AA688" s="173"/>
      <c r="AB688" s="173"/>
    </row>
    <row r="689" spans="1:28" s="73" customFormat="1" ht="76.5" customHeight="1">
      <c r="A689" s="123"/>
      <c r="B689" s="578"/>
      <c r="C689" s="562"/>
      <c r="D689" s="568"/>
      <c r="E689" s="572"/>
      <c r="F689" s="568"/>
      <c r="G689" s="572"/>
      <c r="H689" s="568"/>
      <c r="I689" s="568"/>
      <c r="J689" s="568"/>
      <c r="K689" s="568"/>
      <c r="L689" s="568"/>
      <c r="M689" s="568"/>
      <c r="N689" s="564"/>
      <c r="O689" s="564"/>
      <c r="P689" s="564"/>
      <c r="Q689" s="564"/>
      <c r="R689" s="564"/>
      <c r="S689" s="564"/>
      <c r="T689" s="564"/>
      <c r="U689" s="564"/>
      <c r="V689" s="169" t="s">
        <v>79</v>
      </c>
      <c r="W689" s="174"/>
      <c r="X689" s="174"/>
      <c r="Y689" s="174"/>
      <c r="Z689" s="174"/>
      <c r="AA689" s="174"/>
      <c r="AB689" s="174"/>
    </row>
    <row r="690" spans="1:28" s="73" customFormat="1" ht="76.5" customHeight="1">
      <c r="A690" s="123"/>
      <c r="B690" s="577">
        <v>341</v>
      </c>
      <c r="C690" s="561" t="str">
        <f>担当者!$F$5</f>
        <v>○○高等学校</v>
      </c>
      <c r="D690" s="567"/>
      <c r="E690" s="571"/>
      <c r="F690" s="567"/>
      <c r="G690" s="571"/>
      <c r="H690" s="567"/>
      <c r="I690" s="567"/>
      <c r="J690" s="567"/>
      <c r="K690" s="567"/>
      <c r="L690" s="567"/>
      <c r="M690" s="567"/>
      <c r="N690" s="563"/>
      <c r="O690" s="563"/>
      <c r="P690" s="563"/>
      <c r="Q690" s="563"/>
      <c r="R690" s="563"/>
      <c r="S690" s="563"/>
      <c r="T690" s="563"/>
      <c r="U690" s="563"/>
      <c r="V690" s="163" t="s">
        <v>78</v>
      </c>
      <c r="W690" s="173"/>
      <c r="X690" s="173"/>
      <c r="Y690" s="173"/>
      <c r="Z690" s="173"/>
      <c r="AA690" s="173"/>
      <c r="AB690" s="173"/>
    </row>
    <row r="691" spans="1:28" s="73" customFormat="1" ht="76.5" customHeight="1">
      <c r="A691" s="123"/>
      <c r="B691" s="578"/>
      <c r="C691" s="562"/>
      <c r="D691" s="568"/>
      <c r="E691" s="572"/>
      <c r="F691" s="568"/>
      <c r="G691" s="572"/>
      <c r="H691" s="568"/>
      <c r="I691" s="568"/>
      <c r="J691" s="568"/>
      <c r="K691" s="568"/>
      <c r="L691" s="568"/>
      <c r="M691" s="568"/>
      <c r="N691" s="564"/>
      <c r="O691" s="564"/>
      <c r="P691" s="564"/>
      <c r="Q691" s="564"/>
      <c r="R691" s="564"/>
      <c r="S691" s="564"/>
      <c r="T691" s="564"/>
      <c r="U691" s="564"/>
      <c r="V691" s="169" t="s">
        <v>79</v>
      </c>
      <c r="W691" s="174"/>
      <c r="X691" s="174"/>
      <c r="Y691" s="174"/>
      <c r="Z691" s="174"/>
      <c r="AA691" s="174"/>
      <c r="AB691" s="174"/>
    </row>
    <row r="692" spans="1:28" s="73" customFormat="1" ht="76.5" customHeight="1">
      <c r="A692" s="123"/>
      <c r="B692" s="577">
        <v>342</v>
      </c>
      <c r="C692" s="561" t="str">
        <f>担当者!$F$5</f>
        <v>○○高等学校</v>
      </c>
      <c r="D692" s="567"/>
      <c r="E692" s="571"/>
      <c r="F692" s="567"/>
      <c r="G692" s="571"/>
      <c r="H692" s="567"/>
      <c r="I692" s="567"/>
      <c r="J692" s="567"/>
      <c r="K692" s="567"/>
      <c r="L692" s="567"/>
      <c r="M692" s="567"/>
      <c r="N692" s="563"/>
      <c r="O692" s="563"/>
      <c r="P692" s="563"/>
      <c r="Q692" s="563"/>
      <c r="R692" s="563"/>
      <c r="S692" s="563"/>
      <c r="T692" s="563"/>
      <c r="U692" s="563"/>
      <c r="V692" s="163" t="s">
        <v>78</v>
      </c>
      <c r="W692" s="173"/>
      <c r="X692" s="173"/>
      <c r="Y692" s="173"/>
      <c r="Z692" s="173"/>
      <c r="AA692" s="173"/>
      <c r="AB692" s="173"/>
    </row>
    <row r="693" spans="1:28" s="73" customFormat="1" ht="76.5" customHeight="1">
      <c r="A693" s="123"/>
      <c r="B693" s="578"/>
      <c r="C693" s="562"/>
      <c r="D693" s="568"/>
      <c r="E693" s="572"/>
      <c r="F693" s="568"/>
      <c r="G693" s="572"/>
      <c r="H693" s="568"/>
      <c r="I693" s="568"/>
      <c r="J693" s="568"/>
      <c r="K693" s="568"/>
      <c r="L693" s="568"/>
      <c r="M693" s="568"/>
      <c r="N693" s="564"/>
      <c r="O693" s="564"/>
      <c r="P693" s="564"/>
      <c r="Q693" s="564"/>
      <c r="R693" s="564"/>
      <c r="S693" s="564"/>
      <c r="T693" s="564"/>
      <c r="U693" s="564"/>
      <c r="V693" s="169" t="s">
        <v>79</v>
      </c>
      <c r="W693" s="174"/>
      <c r="X693" s="174"/>
      <c r="Y693" s="174"/>
      <c r="Z693" s="174"/>
      <c r="AA693" s="174"/>
      <c r="AB693" s="174"/>
    </row>
    <row r="694" spans="1:28" s="73" customFormat="1" ht="76.5" customHeight="1">
      <c r="A694" s="123"/>
      <c r="B694" s="577">
        <v>343</v>
      </c>
      <c r="C694" s="561" t="str">
        <f>担当者!$F$5</f>
        <v>○○高等学校</v>
      </c>
      <c r="D694" s="567"/>
      <c r="E694" s="571"/>
      <c r="F694" s="567"/>
      <c r="G694" s="571"/>
      <c r="H694" s="567"/>
      <c r="I694" s="567"/>
      <c r="J694" s="567"/>
      <c r="K694" s="567"/>
      <c r="L694" s="567"/>
      <c r="M694" s="567"/>
      <c r="N694" s="563"/>
      <c r="O694" s="563"/>
      <c r="P694" s="563"/>
      <c r="Q694" s="563"/>
      <c r="R694" s="563"/>
      <c r="S694" s="563"/>
      <c r="T694" s="563"/>
      <c r="U694" s="563"/>
      <c r="V694" s="163" t="s">
        <v>78</v>
      </c>
      <c r="W694" s="173"/>
      <c r="X694" s="173"/>
      <c r="Y694" s="173"/>
      <c r="Z694" s="173"/>
      <c r="AA694" s="173"/>
      <c r="AB694" s="173"/>
    </row>
    <row r="695" spans="1:28" s="73" customFormat="1" ht="76.5" customHeight="1">
      <c r="A695" s="123"/>
      <c r="B695" s="578"/>
      <c r="C695" s="562"/>
      <c r="D695" s="568"/>
      <c r="E695" s="572"/>
      <c r="F695" s="568"/>
      <c r="G695" s="572"/>
      <c r="H695" s="568"/>
      <c r="I695" s="568"/>
      <c r="J695" s="568"/>
      <c r="K695" s="568"/>
      <c r="L695" s="568"/>
      <c r="M695" s="568"/>
      <c r="N695" s="564"/>
      <c r="O695" s="564"/>
      <c r="P695" s="564"/>
      <c r="Q695" s="564"/>
      <c r="R695" s="564"/>
      <c r="S695" s="564"/>
      <c r="T695" s="564"/>
      <c r="U695" s="564"/>
      <c r="V695" s="169" t="s">
        <v>79</v>
      </c>
      <c r="W695" s="174"/>
      <c r="X695" s="174"/>
      <c r="Y695" s="174"/>
      <c r="Z695" s="174"/>
      <c r="AA695" s="174"/>
      <c r="AB695" s="174"/>
    </row>
    <row r="696" spans="1:28" s="73" customFormat="1" ht="76.5" customHeight="1">
      <c r="A696" s="123"/>
      <c r="B696" s="577">
        <v>344</v>
      </c>
      <c r="C696" s="561" t="str">
        <f>担当者!$F$5</f>
        <v>○○高等学校</v>
      </c>
      <c r="D696" s="567"/>
      <c r="E696" s="571"/>
      <c r="F696" s="567"/>
      <c r="G696" s="571"/>
      <c r="H696" s="567"/>
      <c r="I696" s="567"/>
      <c r="J696" s="567"/>
      <c r="K696" s="567"/>
      <c r="L696" s="567"/>
      <c r="M696" s="567"/>
      <c r="N696" s="563"/>
      <c r="O696" s="563"/>
      <c r="P696" s="563"/>
      <c r="Q696" s="563"/>
      <c r="R696" s="563"/>
      <c r="S696" s="563"/>
      <c r="T696" s="563"/>
      <c r="U696" s="563"/>
      <c r="V696" s="163" t="s">
        <v>78</v>
      </c>
      <c r="W696" s="173"/>
      <c r="X696" s="173"/>
      <c r="Y696" s="173"/>
      <c r="Z696" s="173"/>
      <c r="AA696" s="173"/>
      <c r="AB696" s="173"/>
    </row>
    <row r="697" spans="1:28" s="73" customFormat="1" ht="76.5" customHeight="1">
      <c r="A697" s="123"/>
      <c r="B697" s="578"/>
      <c r="C697" s="562"/>
      <c r="D697" s="568"/>
      <c r="E697" s="572"/>
      <c r="F697" s="568"/>
      <c r="G697" s="572"/>
      <c r="H697" s="568"/>
      <c r="I697" s="568"/>
      <c r="J697" s="568"/>
      <c r="K697" s="568"/>
      <c r="L697" s="568"/>
      <c r="M697" s="568"/>
      <c r="N697" s="564"/>
      <c r="O697" s="564"/>
      <c r="P697" s="564"/>
      <c r="Q697" s="564"/>
      <c r="R697" s="564"/>
      <c r="S697" s="564"/>
      <c r="T697" s="564"/>
      <c r="U697" s="564"/>
      <c r="V697" s="169" t="s">
        <v>79</v>
      </c>
      <c r="W697" s="174"/>
      <c r="X697" s="174"/>
      <c r="Y697" s="174"/>
      <c r="Z697" s="174"/>
      <c r="AA697" s="174"/>
      <c r="AB697" s="174"/>
    </row>
    <row r="698" spans="1:28" s="73" customFormat="1" ht="76.5" customHeight="1">
      <c r="A698" s="123"/>
      <c r="B698" s="577">
        <v>345</v>
      </c>
      <c r="C698" s="561" t="str">
        <f>担当者!$F$5</f>
        <v>○○高等学校</v>
      </c>
      <c r="D698" s="567"/>
      <c r="E698" s="571"/>
      <c r="F698" s="567"/>
      <c r="G698" s="571"/>
      <c r="H698" s="567"/>
      <c r="I698" s="567"/>
      <c r="J698" s="567"/>
      <c r="K698" s="567"/>
      <c r="L698" s="567"/>
      <c r="M698" s="567"/>
      <c r="N698" s="563"/>
      <c r="O698" s="563"/>
      <c r="P698" s="563"/>
      <c r="Q698" s="563"/>
      <c r="R698" s="563"/>
      <c r="S698" s="563"/>
      <c r="T698" s="563"/>
      <c r="U698" s="563"/>
      <c r="V698" s="163" t="s">
        <v>78</v>
      </c>
      <c r="W698" s="173"/>
      <c r="X698" s="173"/>
      <c r="Y698" s="173"/>
      <c r="Z698" s="173"/>
      <c r="AA698" s="173"/>
      <c r="AB698" s="173"/>
    </row>
    <row r="699" spans="1:28" s="73" customFormat="1" ht="76.5" customHeight="1">
      <c r="A699" s="123"/>
      <c r="B699" s="578"/>
      <c r="C699" s="562"/>
      <c r="D699" s="568"/>
      <c r="E699" s="572"/>
      <c r="F699" s="568"/>
      <c r="G699" s="572"/>
      <c r="H699" s="568"/>
      <c r="I699" s="568"/>
      <c r="J699" s="568"/>
      <c r="K699" s="568"/>
      <c r="L699" s="568"/>
      <c r="M699" s="568"/>
      <c r="N699" s="564"/>
      <c r="O699" s="564"/>
      <c r="P699" s="564"/>
      <c r="Q699" s="564"/>
      <c r="R699" s="564"/>
      <c r="S699" s="564"/>
      <c r="T699" s="564"/>
      <c r="U699" s="564"/>
      <c r="V699" s="169" t="s">
        <v>79</v>
      </c>
      <c r="W699" s="174"/>
      <c r="X699" s="174"/>
      <c r="Y699" s="174"/>
      <c r="Z699" s="174"/>
      <c r="AA699" s="174"/>
      <c r="AB699" s="174"/>
    </row>
    <row r="700" spans="1:28" s="73" customFormat="1" ht="76.5" customHeight="1">
      <c r="A700" s="123"/>
      <c r="B700" s="577">
        <v>346</v>
      </c>
      <c r="C700" s="561" t="str">
        <f>担当者!$F$5</f>
        <v>○○高等学校</v>
      </c>
      <c r="D700" s="567"/>
      <c r="E700" s="571"/>
      <c r="F700" s="567"/>
      <c r="G700" s="571"/>
      <c r="H700" s="567"/>
      <c r="I700" s="567"/>
      <c r="J700" s="567"/>
      <c r="K700" s="567"/>
      <c r="L700" s="567"/>
      <c r="M700" s="567"/>
      <c r="N700" s="563"/>
      <c r="O700" s="563"/>
      <c r="P700" s="563"/>
      <c r="Q700" s="563"/>
      <c r="R700" s="563"/>
      <c r="S700" s="563"/>
      <c r="T700" s="563"/>
      <c r="U700" s="563"/>
      <c r="V700" s="163" t="s">
        <v>78</v>
      </c>
      <c r="W700" s="173"/>
      <c r="X700" s="173"/>
      <c r="Y700" s="173"/>
      <c r="Z700" s="173"/>
      <c r="AA700" s="173"/>
      <c r="AB700" s="173"/>
    </row>
    <row r="701" spans="1:28" s="73" customFormat="1" ht="76.5" customHeight="1">
      <c r="A701" s="123"/>
      <c r="B701" s="578"/>
      <c r="C701" s="562"/>
      <c r="D701" s="568"/>
      <c r="E701" s="572"/>
      <c r="F701" s="568"/>
      <c r="G701" s="572"/>
      <c r="H701" s="568"/>
      <c r="I701" s="568"/>
      <c r="J701" s="568"/>
      <c r="K701" s="568"/>
      <c r="L701" s="568"/>
      <c r="M701" s="568"/>
      <c r="N701" s="564"/>
      <c r="O701" s="564"/>
      <c r="P701" s="564"/>
      <c r="Q701" s="564"/>
      <c r="R701" s="564"/>
      <c r="S701" s="564"/>
      <c r="T701" s="564"/>
      <c r="U701" s="564"/>
      <c r="V701" s="169" t="s">
        <v>79</v>
      </c>
      <c r="W701" s="174"/>
      <c r="X701" s="174"/>
      <c r="Y701" s="174"/>
      <c r="Z701" s="174"/>
      <c r="AA701" s="174"/>
      <c r="AB701" s="174"/>
    </row>
    <row r="702" spans="1:28" s="73" customFormat="1" ht="76.5" customHeight="1">
      <c r="A702" s="123"/>
      <c r="B702" s="577">
        <v>347</v>
      </c>
      <c r="C702" s="561" t="str">
        <f>担当者!$F$5</f>
        <v>○○高等学校</v>
      </c>
      <c r="D702" s="567"/>
      <c r="E702" s="571"/>
      <c r="F702" s="567"/>
      <c r="G702" s="571"/>
      <c r="H702" s="567"/>
      <c r="I702" s="567"/>
      <c r="J702" s="567"/>
      <c r="K702" s="567"/>
      <c r="L702" s="567"/>
      <c r="M702" s="567"/>
      <c r="N702" s="563"/>
      <c r="O702" s="563"/>
      <c r="P702" s="563"/>
      <c r="Q702" s="563"/>
      <c r="R702" s="563"/>
      <c r="S702" s="563"/>
      <c r="T702" s="563"/>
      <c r="U702" s="563"/>
      <c r="V702" s="163" t="s">
        <v>78</v>
      </c>
      <c r="W702" s="173"/>
      <c r="X702" s="173"/>
      <c r="Y702" s="173"/>
      <c r="Z702" s="173"/>
      <c r="AA702" s="173"/>
      <c r="AB702" s="173"/>
    </row>
    <row r="703" spans="1:28" s="73" customFormat="1" ht="76.5" customHeight="1">
      <c r="A703" s="123"/>
      <c r="B703" s="578"/>
      <c r="C703" s="562"/>
      <c r="D703" s="568"/>
      <c r="E703" s="572"/>
      <c r="F703" s="568"/>
      <c r="G703" s="572"/>
      <c r="H703" s="568"/>
      <c r="I703" s="568"/>
      <c r="J703" s="568"/>
      <c r="K703" s="568"/>
      <c r="L703" s="568"/>
      <c r="M703" s="568"/>
      <c r="N703" s="564"/>
      <c r="O703" s="564"/>
      <c r="P703" s="564"/>
      <c r="Q703" s="564"/>
      <c r="R703" s="564"/>
      <c r="S703" s="564"/>
      <c r="T703" s="564"/>
      <c r="U703" s="564"/>
      <c r="V703" s="169" t="s">
        <v>79</v>
      </c>
      <c r="W703" s="174"/>
      <c r="X703" s="174"/>
      <c r="Y703" s="174"/>
      <c r="Z703" s="174"/>
      <c r="AA703" s="174"/>
      <c r="AB703" s="174"/>
    </row>
    <row r="704" spans="1:28" s="73" customFormat="1" ht="76.5" customHeight="1">
      <c r="A704" s="123"/>
      <c r="B704" s="577">
        <v>348</v>
      </c>
      <c r="C704" s="561" t="str">
        <f>担当者!$F$5</f>
        <v>○○高等学校</v>
      </c>
      <c r="D704" s="567"/>
      <c r="E704" s="571"/>
      <c r="F704" s="567"/>
      <c r="G704" s="571"/>
      <c r="H704" s="567"/>
      <c r="I704" s="567"/>
      <c r="J704" s="567"/>
      <c r="K704" s="567"/>
      <c r="L704" s="567"/>
      <c r="M704" s="567"/>
      <c r="N704" s="563"/>
      <c r="O704" s="563"/>
      <c r="P704" s="563"/>
      <c r="Q704" s="563"/>
      <c r="R704" s="563"/>
      <c r="S704" s="563"/>
      <c r="T704" s="563"/>
      <c r="U704" s="563"/>
      <c r="V704" s="163" t="s">
        <v>78</v>
      </c>
      <c r="W704" s="173"/>
      <c r="X704" s="173"/>
      <c r="Y704" s="173"/>
      <c r="Z704" s="173"/>
      <c r="AA704" s="173"/>
      <c r="AB704" s="173"/>
    </row>
    <row r="705" spans="1:28" s="73" customFormat="1" ht="76.5" customHeight="1">
      <c r="A705" s="123"/>
      <c r="B705" s="578"/>
      <c r="C705" s="562"/>
      <c r="D705" s="568"/>
      <c r="E705" s="572"/>
      <c r="F705" s="568"/>
      <c r="G705" s="572"/>
      <c r="H705" s="568"/>
      <c r="I705" s="568"/>
      <c r="J705" s="568"/>
      <c r="K705" s="568"/>
      <c r="L705" s="568"/>
      <c r="M705" s="568"/>
      <c r="N705" s="564"/>
      <c r="O705" s="564"/>
      <c r="P705" s="564"/>
      <c r="Q705" s="564"/>
      <c r="R705" s="564"/>
      <c r="S705" s="564"/>
      <c r="T705" s="564"/>
      <c r="U705" s="564"/>
      <c r="V705" s="169" t="s">
        <v>79</v>
      </c>
      <c r="W705" s="174"/>
      <c r="X705" s="174"/>
      <c r="Y705" s="174"/>
      <c r="Z705" s="174"/>
      <c r="AA705" s="174"/>
      <c r="AB705" s="174"/>
    </row>
    <row r="706" spans="1:28" s="73" customFormat="1" ht="76.5" customHeight="1">
      <c r="A706" s="123"/>
      <c r="B706" s="577">
        <v>349</v>
      </c>
      <c r="C706" s="561" t="str">
        <f>担当者!$F$5</f>
        <v>○○高等学校</v>
      </c>
      <c r="D706" s="567"/>
      <c r="E706" s="571"/>
      <c r="F706" s="567"/>
      <c r="G706" s="571"/>
      <c r="H706" s="567"/>
      <c r="I706" s="567"/>
      <c r="J706" s="567"/>
      <c r="K706" s="567"/>
      <c r="L706" s="567"/>
      <c r="M706" s="567"/>
      <c r="N706" s="563"/>
      <c r="O706" s="563"/>
      <c r="P706" s="563"/>
      <c r="Q706" s="563"/>
      <c r="R706" s="563"/>
      <c r="S706" s="563"/>
      <c r="T706" s="563"/>
      <c r="U706" s="563"/>
      <c r="V706" s="163" t="s">
        <v>78</v>
      </c>
      <c r="W706" s="173"/>
      <c r="X706" s="173"/>
      <c r="Y706" s="173"/>
      <c r="Z706" s="173"/>
      <c r="AA706" s="173"/>
      <c r="AB706" s="173"/>
    </row>
    <row r="707" spans="1:28" s="73" customFormat="1" ht="76.5" customHeight="1">
      <c r="A707" s="123"/>
      <c r="B707" s="578"/>
      <c r="C707" s="562"/>
      <c r="D707" s="568"/>
      <c r="E707" s="572"/>
      <c r="F707" s="568"/>
      <c r="G707" s="572"/>
      <c r="H707" s="568"/>
      <c r="I707" s="568"/>
      <c r="J707" s="568"/>
      <c r="K707" s="568"/>
      <c r="L707" s="568"/>
      <c r="M707" s="568"/>
      <c r="N707" s="564"/>
      <c r="O707" s="564"/>
      <c r="P707" s="564"/>
      <c r="Q707" s="564"/>
      <c r="R707" s="564"/>
      <c r="S707" s="564"/>
      <c r="T707" s="564"/>
      <c r="U707" s="564"/>
      <c r="V707" s="169" t="s">
        <v>79</v>
      </c>
      <c r="W707" s="174"/>
      <c r="X707" s="174"/>
      <c r="Y707" s="174"/>
      <c r="Z707" s="174"/>
      <c r="AA707" s="174"/>
      <c r="AB707" s="174"/>
    </row>
    <row r="708" spans="1:28" s="73" customFormat="1" ht="76.5" customHeight="1">
      <c r="A708" s="123"/>
      <c r="B708" s="577">
        <v>350</v>
      </c>
      <c r="C708" s="561" t="str">
        <f>担当者!$F$5</f>
        <v>○○高等学校</v>
      </c>
      <c r="D708" s="567"/>
      <c r="E708" s="571"/>
      <c r="F708" s="567"/>
      <c r="G708" s="571"/>
      <c r="H708" s="567"/>
      <c r="I708" s="567"/>
      <c r="J708" s="567"/>
      <c r="K708" s="567"/>
      <c r="L708" s="567"/>
      <c r="M708" s="567"/>
      <c r="N708" s="563"/>
      <c r="O708" s="563"/>
      <c r="P708" s="563"/>
      <c r="Q708" s="563"/>
      <c r="R708" s="563"/>
      <c r="S708" s="563"/>
      <c r="T708" s="563"/>
      <c r="U708" s="563"/>
      <c r="V708" s="163" t="s">
        <v>78</v>
      </c>
      <c r="W708" s="173"/>
      <c r="X708" s="173"/>
      <c r="Y708" s="173"/>
      <c r="Z708" s="173"/>
      <c r="AA708" s="173"/>
      <c r="AB708" s="173"/>
    </row>
    <row r="709" spans="1:28" s="73" customFormat="1" ht="76.5" customHeight="1">
      <c r="A709" s="123"/>
      <c r="B709" s="578"/>
      <c r="C709" s="562"/>
      <c r="D709" s="568"/>
      <c r="E709" s="572"/>
      <c r="F709" s="568"/>
      <c r="G709" s="572"/>
      <c r="H709" s="568"/>
      <c r="I709" s="568"/>
      <c r="J709" s="568"/>
      <c r="K709" s="568"/>
      <c r="L709" s="568"/>
      <c r="M709" s="568"/>
      <c r="N709" s="564"/>
      <c r="O709" s="564"/>
      <c r="P709" s="564"/>
      <c r="Q709" s="564"/>
      <c r="R709" s="564"/>
      <c r="S709" s="564"/>
      <c r="T709" s="564"/>
      <c r="U709" s="564"/>
      <c r="V709" s="169" t="s">
        <v>79</v>
      </c>
      <c r="W709" s="174"/>
      <c r="X709" s="174"/>
      <c r="Y709" s="174"/>
      <c r="Z709" s="174"/>
      <c r="AA709" s="174"/>
      <c r="AB709" s="174"/>
    </row>
    <row r="710" spans="1:28" s="73" customFormat="1" ht="76.5" customHeight="1">
      <c r="A710" s="123"/>
      <c r="B710" s="577">
        <v>351</v>
      </c>
      <c r="C710" s="561" t="str">
        <f>担当者!$F$5</f>
        <v>○○高等学校</v>
      </c>
      <c r="D710" s="567"/>
      <c r="E710" s="571"/>
      <c r="F710" s="567"/>
      <c r="G710" s="571"/>
      <c r="H710" s="567"/>
      <c r="I710" s="567"/>
      <c r="J710" s="567"/>
      <c r="K710" s="567"/>
      <c r="L710" s="567"/>
      <c r="M710" s="567"/>
      <c r="N710" s="563"/>
      <c r="O710" s="563"/>
      <c r="P710" s="563"/>
      <c r="Q710" s="563"/>
      <c r="R710" s="563"/>
      <c r="S710" s="563"/>
      <c r="T710" s="563"/>
      <c r="U710" s="563"/>
      <c r="V710" s="163" t="s">
        <v>78</v>
      </c>
      <c r="W710" s="173"/>
      <c r="X710" s="173"/>
      <c r="Y710" s="173"/>
      <c r="Z710" s="173"/>
      <c r="AA710" s="173"/>
      <c r="AB710" s="173"/>
    </row>
    <row r="711" spans="1:28" s="73" customFormat="1" ht="76.5" customHeight="1">
      <c r="A711" s="123"/>
      <c r="B711" s="578"/>
      <c r="C711" s="562"/>
      <c r="D711" s="568"/>
      <c r="E711" s="572"/>
      <c r="F711" s="568"/>
      <c r="G711" s="572"/>
      <c r="H711" s="568"/>
      <c r="I711" s="568"/>
      <c r="J711" s="568"/>
      <c r="K711" s="568"/>
      <c r="L711" s="568"/>
      <c r="M711" s="568"/>
      <c r="N711" s="564"/>
      <c r="O711" s="564"/>
      <c r="P711" s="564"/>
      <c r="Q711" s="564"/>
      <c r="R711" s="564"/>
      <c r="S711" s="564"/>
      <c r="T711" s="564"/>
      <c r="U711" s="564"/>
      <c r="V711" s="169" t="s">
        <v>79</v>
      </c>
      <c r="W711" s="174"/>
      <c r="X711" s="174"/>
      <c r="Y711" s="174"/>
      <c r="Z711" s="174"/>
      <c r="AA711" s="174"/>
      <c r="AB711" s="174"/>
    </row>
    <row r="712" spans="1:28" s="73" customFormat="1" ht="76.5" customHeight="1">
      <c r="A712" s="123"/>
      <c r="B712" s="577">
        <v>352</v>
      </c>
      <c r="C712" s="561" t="str">
        <f>担当者!$F$5</f>
        <v>○○高等学校</v>
      </c>
      <c r="D712" s="567"/>
      <c r="E712" s="571"/>
      <c r="F712" s="567"/>
      <c r="G712" s="571"/>
      <c r="H712" s="567"/>
      <c r="I712" s="567"/>
      <c r="J712" s="567"/>
      <c r="K712" s="567"/>
      <c r="L712" s="567"/>
      <c r="M712" s="567"/>
      <c r="N712" s="563"/>
      <c r="O712" s="563"/>
      <c r="P712" s="563"/>
      <c r="Q712" s="563"/>
      <c r="R712" s="563"/>
      <c r="S712" s="563"/>
      <c r="T712" s="563"/>
      <c r="U712" s="563"/>
      <c r="V712" s="163" t="s">
        <v>78</v>
      </c>
      <c r="W712" s="173"/>
      <c r="X712" s="173"/>
      <c r="Y712" s="173"/>
      <c r="Z712" s="173"/>
      <c r="AA712" s="173"/>
      <c r="AB712" s="173"/>
    </row>
    <row r="713" spans="1:28" s="73" customFormat="1" ht="76.5" customHeight="1">
      <c r="A713" s="123"/>
      <c r="B713" s="578"/>
      <c r="C713" s="562"/>
      <c r="D713" s="568"/>
      <c r="E713" s="572"/>
      <c r="F713" s="568"/>
      <c r="G713" s="572"/>
      <c r="H713" s="568"/>
      <c r="I713" s="568"/>
      <c r="J713" s="568"/>
      <c r="K713" s="568"/>
      <c r="L713" s="568"/>
      <c r="M713" s="568"/>
      <c r="N713" s="564"/>
      <c r="O713" s="564"/>
      <c r="P713" s="564"/>
      <c r="Q713" s="564"/>
      <c r="R713" s="564"/>
      <c r="S713" s="564"/>
      <c r="T713" s="564"/>
      <c r="U713" s="564"/>
      <c r="V713" s="169" t="s">
        <v>79</v>
      </c>
      <c r="W713" s="174"/>
      <c r="X713" s="174"/>
      <c r="Y713" s="174"/>
      <c r="Z713" s="174"/>
      <c r="AA713" s="174"/>
      <c r="AB713" s="174"/>
    </row>
    <row r="714" spans="1:28" s="73" customFormat="1" ht="76.5" customHeight="1">
      <c r="A714" s="123"/>
      <c r="B714" s="577">
        <v>353</v>
      </c>
      <c r="C714" s="561" t="str">
        <f>担当者!$F$5</f>
        <v>○○高等学校</v>
      </c>
      <c r="D714" s="567"/>
      <c r="E714" s="571"/>
      <c r="F714" s="567"/>
      <c r="G714" s="571"/>
      <c r="H714" s="567"/>
      <c r="I714" s="567"/>
      <c r="J714" s="567"/>
      <c r="K714" s="567"/>
      <c r="L714" s="567"/>
      <c r="M714" s="567"/>
      <c r="N714" s="563"/>
      <c r="O714" s="563"/>
      <c r="P714" s="563"/>
      <c r="Q714" s="563"/>
      <c r="R714" s="563"/>
      <c r="S714" s="563"/>
      <c r="T714" s="563"/>
      <c r="U714" s="563"/>
      <c r="V714" s="163" t="s">
        <v>78</v>
      </c>
      <c r="W714" s="173"/>
      <c r="X714" s="173"/>
      <c r="Y714" s="173"/>
      <c r="Z714" s="173"/>
      <c r="AA714" s="173"/>
      <c r="AB714" s="173"/>
    </row>
    <row r="715" spans="1:28" s="73" customFormat="1" ht="76.5" customHeight="1">
      <c r="A715" s="123"/>
      <c r="B715" s="578"/>
      <c r="C715" s="562"/>
      <c r="D715" s="568"/>
      <c r="E715" s="572"/>
      <c r="F715" s="568"/>
      <c r="G715" s="572"/>
      <c r="H715" s="568"/>
      <c r="I715" s="568"/>
      <c r="J715" s="568"/>
      <c r="K715" s="568"/>
      <c r="L715" s="568"/>
      <c r="M715" s="568"/>
      <c r="N715" s="564"/>
      <c r="O715" s="564"/>
      <c r="P715" s="564"/>
      <c r="Q715" s="564"/>
      <c r="R715" s="564"/>
      <c r="S715" s="564"/>
      <c r="T715" s="564"/>
      <c r="U715" s="564"/>
      <c r="V715" s="169" t="s">
        <v>79</v>
      </c>
      <c r="W715" s="174"/>
      <c r="X715" s="174"/>
      <c r="Y715" s="174"/>
      <c r="Z715" s="174"/>
      <c r="AA715" s="174"/>
      <c r="AB715" s="174"/>
    </row>
    <row r="716" spans="1:28" s="73" customFormat="1" ht="76.5" customHeight="1">
      <c r="A716" s="123"/>
      <c r="B716" s="577">
        <v>354</v>
      </c>
      <c r="C716" s="561" t="str">
        <f>担当者!$F$5</f>
        <v>○○高等学校</v>
      </c>
      <c r="D716" s="567"/>
      <c r="E716" s="571"/>
      <c r="F716" s="567"/>
      <c r="G716" s="571"/>
      <c r="H716" s="567"/>
      <c r="I716" s="567"/>
      <c r="J716" s="567"/>
      <c r="K716" s="567"/>
      <c r="L716" s="567"/>
      <c r="M716" s="567"/>
      <c r="N716" s="563"/>
      <c r="O716" s="563"/>
      <c r="P716" s="563"/>
      <c r="Q716" s="563"/>
      <c r="R716" s="563"/>
      <c r="S716" s="563"/>
      <c r="T716" s="563"/>
      <c r="U716" s="563"/>
      <c r="V716" s="163" t="s">
        <v>78</v>
      </c>
      <c r="W716" s="173"/>
      <c r="X716" s="173"/>
      <c r="Y716" s="173"/>
      <c r="Z716" s="173"/>
      <c r="AA716" s="173"/>
      <c r="AB716" s="173"/>
    </row>
    <row r="717" spans="1:28" s="73" customFormat="1" ht="76.5" customHeight="1">
      <c r="A717" s="123"/>
      <c r="B717" s="578"/>
      <c r="C717" s="562"/>
      <c r="D717" s="568"/>
      <c r="E717" s="572"/>
      <c r="F717" s="568"/>
      <c r="G717" s="572"/>
      <c r="H717" s="568"/>
      <c r="I717" s="568"/>
      <c r="J717" s="568"/>
      <c r="K717" s="568"/>
      <c r="L717" s="568"/>
      <c r="M717" s="568"/>
      <c r="N717" s="564"/>
      <c r="O717" s="564"/>
      <c r="P717" s="564"/>
      <c r="Q717" s="564"/>
      <c r="R717" s="564"/>
      <c r="S717" s="564"/>
      <c r="T717" s="564"/>
      <c r="U717" s="564"/>
      <c r="V717" s="169" t="s">
        <v>79</v>
      </c>
      <c r="W717" s="174"/>
      <c r="X717" s="174"/>
      <c r="Y717" s="174"/>
      <c r="Z717" s="174"/>
      <c r="AA717" s="174"/>
      <c r="AB717" s="174"/>
    </row>
    <row r="718" spans="1:28" s="73" customFormat="1" ht="76.5" customHeight="1">
      <c r="A718" s="123"/>
      <c r="B718" s="577">
        <v>355</v>
      </c>
      <c r="C718" s="561" t="str">
        <f>担当者!$F$5</f>
        <v>○○高等学校</v>
      </c>
      <c r="D718" s="567"/>
      <c r="E718" s="571"/>
      <c r="F718" s="567"/>
      <c r="G718" s="571"/>
      <c r="H718" s="567"/>
      <c r="I718" s="567"/>
      <c r="J718" s="567"/>
      <c r="K718" s="567"/>
      <c r="L718" s="567"/>
      <c r="M718" s="567"/>
      <c r="N718" s="563"/>
      <c r="O718" s="563"/>
      <c r="P718" s="563"/>
      <c r="Q718" s="563"/>
      <c r="R718" s="563"/>
      <c r="S718" s="563"/>
      <c r="T718" s="563"/>
      <c r="U718" s="563"/>
      <c r="V718" s="163" t="s">
        <v>78</v>
      </c>
      <c r="W718" s="173"/>
      <c r="X718" s="173"/>
      <c r="Y718" s="173"/>
      <c r="Z718" s="173"/>
      <c r="AA718" s="173"/>
      <c r="AB718" s="173"/>
    </row>
    <row r="719" spans="1:28" s="73" customFormat="1" ht="76.5" customHeight="1">
      <c r="A719" s="123"/>
      <c r="B719" s="578"/>
      <c r="C719" s="562"/>
      <c r="D719" s="568"/>
      <c r="E719" s="572"/>
      <c r="F719" s="568"/>
      <c r="G719" s="572"/>
      <c r="H719" s="568"/>
      <c r="I719" s="568"/>
      <c r="J719" s="568"/>
      <c r="K719" s="568"/>
      <c r="L719" s="568"/>
      <c r="M719" s="568"/>
      <c r="N719" s="564"/>
      <c r="O719" s="564"/>
      <c r="P719" s="564"/>
      <c r="Q719" s="564"/>
      <c r="R719" s="564"/>
      <c r="S719" s="564"/>
      <c r="T719" s="564"/>
      <c r="U719" s="564"/>
      <c r="V719" s="169" t="s">
        <v>79</v>
      </c>
      <c r="W719" s="174"/>
      <c r="X719" s="174"/>
      <c r="Y719" s="174"/>
      <c r="Z719" s="174"/>
      <c r="AA719" s="174"/>
      <c r="AB719" s="174"/>
    </row>
    <row r="720" spans="1:28" s="73" customFormat="1" ht="76.5" customHeight="1">
      <c r="A720" s="123"/>
      <c r="B720" s="577">
        <v>356</v>
      </c>
      <c r="C720" s="561" t="str">
        <f>担当者!$F$5</f>
        <v>○○高等学校</v>
      </c>
      <c r="D720" s="567"/>
      <c r="E720" s="571"/>
      <c r="F720" s="567"/>
      <c r="G720" s="571"/>
      <c r="H720" s="567"/>
      <c r="I720" s="567"/>
      <c r="J720" s="567"/>
      <c r="K720" s="567"/>
      <c r="L720" s="567"/>
      <c r="M720" s="567"/>
      <c r="N720" s="563"/>
      <c r="O720" s="563"/>
      <c r="P720" s="563"/>
      <c r="Q720" s="563"/>
      <c r="R720" s="563"/>
      <c r="S720" s="563"/>
      <c r="T720" s="563"/>
      <c r="U720" s="563"/>
      <c r="V720" s="163" t="s">
        <v>78</v>
      </c>
      <c r="W720" s="173"/>
      <c r="X720" s="173"/>
      <c r="Y720" s="173"/>
      <c r="Z720" s="173"/>
      <c r="AA720" s="173"/>
      <c r="AB720" s="173"/>
    </row>
    <row r="721" spans="1:28" s="73" customFormat="1" ht="76.5" customHeight="1">
      <c r="A721" s="123"/>
      <c r="B721" s="578"/>
      <c r="C721" s="562"/>
      <c r="D721" s="568"/>
      <c r="E721" s="572"/>
      <c r="F721" s="568"/>
      <c r="G721" s="572"/>
      <c r="H721" s="568"/>
      <c r="I721" s="568"/>
      <c r="J721" s="568"/>
      <c r="K721" s="568"/>
      <c r="L721" s="568"/>
      <c r="M721" s="568"/>
      <c r="N721" s="564"/>
      <c r="O721" s="564"/>
      <c r="P721" s="564"/>
      <c r="Q721" s="564"/>
      <c r="R721" s="564"/>
      <c r="S721" s="564"/>
      <c r="T721" s="564"/>
      <c r="U721" s="564"/>
      <c r="V721" s="169" t="s">
        <v>79</v>
      </c>
      <c r="W721" s="174"/>
      <c r="X721" s="174"/>
      <c r="Y721" s="174"/>
      <c r="Z721" s="174"/>
      <c r="AA721" s="174"/>
      <c r="AB721" s="174"/>
    </row>
    <row r="722" spans="1:28" s="73" customFormat="1" ht="76.5" customHeight="1">
      <c r="A722" s="123"/>
      <c r="B722" s="577">
        <v>357</v>
      </c>
      <c r="C722" s="561" t="str">
        <f>担当者!$F$5</f>
        <v>○○高等学校</v>
      </c>
      <c r="D722" s="567"/>
      <c r="E722" s="571"/>
      <c r="F722" s="567"/>
      <c r="G722" s="571"/>
      <c r="H722" s="567"/>
      <c r="I722" s="567"/>
      <c r="J722" s="567"/>
      <c r="K722" s="567"/>
      <c r="L722" s="567"/>
      <c r="M722" s="567"/>
      <c r="N722" s="563"/>
      <c r="O722" s="563"/>
      <c r="P722" s="563"/>
      <c r="Q722" s="563"/>
      <c r="R722" s="563"/>
      <c r="S722" s="563"/>
      <c r="T722" s="563"/>
      <c r="U722" s="563"/>
      <c r="V722" s="163" t="s">
        <v>78</v>
      </c>
      <c r="W722" s="173"/>
      <c r="X722" s="173"/>
      <c r="Y722" s="173"/>
      <c r="Z722" s="173"/>
      <c r="AA722" s="173"/>
      <c r="AB722" s="173"/>
    </row>
    <row r="723" spans="1:28" s="73" customFormat="1" ht="76.5" customHeight="1">
      <c r="A723" s="123"/>
      <c r="B723" s="578"/>
      <c r="C723" s="562"/>
      <c r="D723" s="568"/>
      <c r="E723" s="572"/>
      <c r="F723" s="568"/>
      <c r="G723" s="572"/>
      <c r="H723" s="568"/>
      <c r="I723" s="568"/>
      <c r="J723" s="568"/>
      <c r="K723" s="568"/>
      <c r="L723" s="568"/>
      <c r="M723" s="568"/>
      <c r="N723" s="564"/>
      <c r="O723" s="564"/>
      <c r="P723" s="564"/>
      <c r="Q723" s="564"/>
      <c r="R723" s="564"/>
      <c r="S723" s="564"/>
      <c r="T723" s="564"/>
      <c r="U723" s="564"/>
      <c r="V723" s="169" t="s">
        <v>79</v>
      </c>
      <c r="W723" s="174"/>
      <c r="X723" s="174"/>
      <c r="Y723" s="174"/>
      <c r="Z723" s="174"/>
      <c r="AA723" s="174"/>
      <c r="AB723" s="174"/>
    </row>
    <row r="724" spans="1:28" s="73" customFormat="1" ht="76.5" customHeight="1">
      <c r="A724" s="123"/>
      <c r="B724" s="577">
        <v>358</v>
      </c>
      <c r="C724" s="561" t="str">
        <f>担当者!$F$5</f>
        <v>○○高等学校</v>
      </c>
      <c r="D724" s="567"/>
      <c r="E724" s="571"/>
      <c r="F724" s="567"/>
      <c r="G724" s="571"/>
      <c r="H724" s="567"/>
      <c r="I724" s="567"/>
      <c r="J724" s="567"/>
      <c r="K724" s="567"/>
      <c r="L724" s="567"/>
      <c r="M724" s="567"/>
      <c r="N724" s="563"/>
      <c r="O724" s="563"/>
      <c r="P724" s="563"/>
      <c r="Q724" s="563"/>
      <c r="R724" s="563"/>
      <c r="S724" s="563"/>
      <c r="T724" s="563"/>
      <c r="U724" s="563"/>
      <c r="V724" s="163" t="s">
        <v>78</v>
      </c>
      <c r="W724" s="173"/>
      <c r="X724" s="173"/>
      <c r="Y724" s="173"/>
      <c r="Z724" s="173"/>
      <c r="AA724" s="173"/>
      <c r="AB724" s="173"/>
    </row>
    <row r="725" spans="1:28" s="73" customFormat="1" ht="76.5" customHeight="1">
      <c r="A725" s="123"/>
      <c r="B725" s="578"/>
      <c r="C725" s="562"/>
      <c r="D725" s="568"/>
      <c r="E725" s="572"/>
      <c r="F725" s="568"/>
      <c r="G725" s="572"/>
      <c r="H725" s="568"/>
      <c r="I725" s="568"/>
      <c r="J725" s="568"/>
      <c r="K725" s="568"/>
      <c r="L725" s="568"/>
      <c r="M725" s="568"/>
      <c r="N725" s="564"/>
      <c r="O725" s="564"/>
      <c r="P725" s="564"/>
      <c r="Q725" s="564"/>
      <c r="R725" s="564"/>
      <c r="S725" s="564"/>
      <c r="T725" s="564"/>
      <c r="U725" s="564"/>
      <c r="V725" s="169" t="s">
        <v>79</v>
      </c>
      <c r="W725" s="174"/>
      <c r="X725" s="174"/>
      <c r="Y725" s="174"/>
      <c r="Z725" s="174"/>
      <c r="AA725" s="174"/>
      <c r="AB725" s="174"/>
    </row>
    <row r="726" spans="1:28" s="73" customFormat="1" ht="76.5" customHeight="1">
      <c r="A726" s="123"/>
      <c r="B726" s="577">
        <v>359</v>
      </c>
      <c r="C726" s="561" t="str">
        <f>担当者!$F$5</f>
        <v>○○高等学校</v>
      </c>
      <c r="D726" s="567"/>
      <c r="E726" s="571"/>
      <c r="F726" s="567"/>
      <c r="G726" s="571"/>
      <c r="H726" s="567"/>
      <c r="I726" s="567"/>
      <c r="J726" s="567"/>
      <c r="K726" s="567"/>
      <c r="L726" s="567"/>
      <c r="M726" s="567"/>
      <c r="N726" s="563"/>
      <c r="O726" s="563"/>
      <c r="P726" s="563"/>
      <c r="Q726" s="563"/>
      <c r="R726" s="563"/>
      <c r="S726" s="563"/>
      <c r="T726" s="563"/>
      <c r="U726" s="563"/>
      <c r="V726" s="163" t="s">
        <v>78</v>
      </c>
      <c r="W726" s="173"/>
      <c r="X726" s="173"/>
      <c r="Y726" s="173"/>
      <c r="Z726" s="173"/>
      <c r="AA726" s="173"/>
      <c r="AB726" s="173"/>
    </row>
    <row r="727" spans="1:28" s="73" customFormat="1" ht="76.5" customHeight="1">
      <c r="A727" s="123"/>
      <c r="B727" s="578"/>
      <c r="C727" s="562"/>
      <c r="D727" s="568"/>
      <c r="E727" s="572"/>
      <c r="F727" s="568"/>
      <c r="G727" s="572"/>
      <c r="H727" s="568"/>
      <c r="I727" s="568"/>
      <c r="J727" s="568"/>
      <c r="K727" s="568"/>
      <c r="L727" s="568"/>
      <c r="M727" s="568"/>
      <c r="N727" s="564"/>
      <c r="O727" s="564"/>
      <c r="P727" s="564"/>
      <c r="Q727" s="564"/>
      <c r="R727" s="564"/>
      <c r="S727" s="564"/>
      <c r="T727" s="564"/>
      <c r="U727" s="564"/>
      <c r="V727" s="169" t="s">
        <v>79</v>
      </c>
      <c r="W727" s="174"/>
      <c r="X727" s="174"/>
      <c r="Y727" s="174"/>
      <c r="Z727" s="174"/>
      <c r="AA727" s="174"/>
      <c r="AB727" s="174"/>
    </row>
    <row r="728" spans="1:28" s="73" customFormat="1" ht="76.5" customHeight="1">
      <c r="A728" s="123"/>
      <c r="B728" s="577">
        <v>360</v>
      </c>
      <c r="C728" s="561" t="str">
        <f>担当者!$F$5</f>
        <v>○○高等学校</v>
      </c>
      <c r="D728" s="567"/>
      <c r="E728" s="571"/>
      <c r="F728" s="567"/>
      <c r="G728" s="571"/>
      <c r="H728" s="567"/>
      <c r="I728" s="567"/>
      <c r="J728" s="567"/>
      <c r="K728" s="567"/>
      <c r="L728" s="567"/>
      <c r="M728" s="567"/>
      <c r="N728" s="563"/>
      <c r="O728" s="563"/>
      <c r="P728" s="563"/>
      <c r="Q728" s="563"/>
      <c r="R728" s="563"/>
      <c r="S728" s="563"/>
      <c r="T728" s="563"/>
      <c r="U728" s="563"/>
      <c r="V728" s="163" t="s">
        <v>78</v>
      </c>
      <c r="W728" s="173"/>
      <c r="X728" s="173"/>
      <c r="Y728" s="173"/>
      <c r="Z728" s="173"/>
      <c r="AA728" s="173"/>
      <c r="AB728" s="173"/>
    </row>
    <row r="729" spans="1:28" s="73" customFormat="1" ht="76.5" customHeight="1">
      <c r="A729" s="123"/>
      <c r="B729" s="578"/>
      <c r="C729" s="562"/>
      <c r="D729" s="568"/>
      <c r="E729" s="572"/>
      <c r="F729" s="568"/>
      <c r="G729" s="572"/>
      <c r="H729" s="568"/>
      <c r="I729" s="568"/>
      <c r="J729" s="568"/>
      <c r="K729" s="568"/>
      <c r="L729" s="568"/>
      <c r="M729" s="568"/>
      <c r="N729" s="564"/>
      <c r="O729" s="564"/>
      <c r="P729" s="564"/>
      <c r="Q729" s="564"/>
      <c r="R729" s="564"/>
      <c r="S729" s="564"/>
      <c r="T729" s="564"/>
      <c r="U729" s="564"/>
      <c r="V729" s="169" t="s">
        <v>79</v>
      </c>
      <c r="W729" s="174"/>
      <c r="X729" s="174"/>
      <c r="Y729" s="174"/>
      <c r="Z729" s="174"/>
      <c r="AA729" s="174"/>
      <c r="AB729" s="174"/>
    </row>
    <row r="730" spans="1:28" s="73" customFormat="1" ht="76.5" customHeight="1">
      <c r="A730" s="123"/>
      <c r="B730" s="577">
        <v>361</v>
      </c>
      <c r="C730" s="561" t="str">
        <f>担当者!$F$5</f>
        <v>○○高等学校</v>
      </c>
      <c r="D730" s="567"/>
      <c r="E730" s="571"/>
      <c r="F730" s="567"/>
      <c r="G730" s="571"/>
      <c r="H730" s="567"/>
      <c r="I730" s="567"/>
      <c r="J730" s="567"/>
      <c r="K730" s="567"/>
      <c r="L730" s="567"/>
      <c r="M730" s="567"/>
      <c r="N730" s="563"/>
      <c r="O730" s="563"/>
      <c r="P730" s="563"/>
      <c r="Q730" s="563"/>
      <c r="R730" s="563"/>
      <c r="S730" s="563"/>
      <c r="T730" s="563"/>
      <c r="U730" s="563"/>
      <c r="V730" s="163" t="s">
        <v>78</v>
      </c>
      <c r="W730" s="173"/>
      <c r="X730" s="173"/>
      <c r="Y730" s="173"/>
      <c r="Z730" s="173"/>
      <c r="AA730" s="173"/>
      <c r="AB730" s="173"/>
    </row>
    <row r="731" spans="1:28" s="73" customFormat="1" ht="76.5" customHeight="1">
      <c r="A731" s="123"/>
      <c r="B731" s="578"/>
      <c r="C731" s="562"/>
      <c r="D731" s="568"/>
      <c r="E731" s="572"/>
      <c r="F731" s="568"/>
      <c r="G731" s="572"/>
      <c r="H731" s="568"/>
      <c r="I731" s="568"/>
      <c r="J731" s="568"/>
      <c r="K731" s="568"/>
      <c r="L731" s="568"/>
      <c r="M731" s="568"/>
      <c r="N731" s="564"/>
      <c r="O731" s="564"/>
      <c r="P731" s="564"/>
      <c r="Q731" s="564"/>
      <c r="R731" s="564"/>
      <c r="S731" s="564"/>
      <c r="T731" s="564"/>
      <c r="U731" s="564"/>
      <c r="V731" s="169" t="s">
        <v>79</v>
      </c>
      <c r="W731" s="174"/>
      <c r="X731" s="174"/>
      <c r="Y731" s="174"/>
      <c r="Z731" s="174"/>
      <c r="AA731" s="174"/>
      <c r="AB731" s="174"/>
    </row>
    <row r="732" spans="1:28" s="73" customFormat="1" ht="76.5" customHeight="1">
      <c r="A732" s="123"/>
      <c r="B732" s="577">
        <v>362</v>
      </c>
      <c r="C732" s="561" t="str">
        <f>担当者!$F$5</f>
        <v>○○高等学校</v>
      </c>
      <c r="D732" s="567"/>
      <c r="E732" s="571"/>
      <c r="F732" s="567"/>
      <c r="G732" s="571"/>
      <c r="H732" s="567"/>
      <c r="I732" s="567"/>
      <c r="J732" s="567"/>
      <c r="K732" s="567"/>
      <c r="L732" s="567"/>
      <c r="M732" s="567"/>
      <c r="N732" s="563"/>
      <c r="O732" s="563"/>
      <c r="P732" s="563"/>
      <c r="Q732" s="563"/>
      <c r="R732" s="563"/>
      <c r="S732" s="563"/>
      <c r="T732" s="563"/>
      <c r="U732" s="563"/>
      <c r="V732" s="163" t="s">
        <v>78</v>
      </c>
      <c r="W732" s="173"/>
      <c r="X732" s="173"/>
      <c r="Y732" s="173"/>
      <c r="Z732" s="173"/>
      <c r="AA732" s="173"/>
      <c r="AB732" s="173"/>
    </row>
    <row r="733" spans="1:28" s="73" customFormat="1" ht="76.5" customHeight="1">
      <c r="A733" s="123"/>
      <c r="B733" s="578"/>
      <c r="C733" s="562"/>
      <c r="D733" s="568"/>
      <c r="E733" s="572"/>
      <c r="F733" s="568"/>
      <c r="G733" s="572"/>
      <c r="H733" s="568"/>
      <c r="I733" s="568"/>
      <c r="J733" s="568"/>
      <c r="K733" s="568"/>
      <c r="L733" s="568"/>
      <c r="M733" s="568"/>
      <c r="N733" s="564"/>
      <c r="O733" s="564"/>
      <c r="P733" s="564"/>
      <c r="Q733" s="564"/>
      <c r="R733" s="564"/>
      <c r="S733" s="564"/>
      <c r="T733" s="564"/>
      <c r="U733" s="564"/>
      <c r="V733" s="169" t="s">
        <v>79</v>
      </c>
      <c r="W733" s="174"/>
      <c r="X733" s="174"/>
      <c r="Y733" s="174"/>
      <c r="Z733" s="174"/>
      <c r="AA733" s="174"/>
      <c r="AB733" s="174"/>
    </row>
    <row r="734" spans="1:28" s="73" customFormat="1" ht="76.5" customHeight="1">
      <c r="A734" s="123"/>
      <c r="B734" s="577">
        <v>363</v>
      </c>
      <c r="C734" s="561" t="str">
        <f>担当者!$F$5</f>
        <v>○○高等学校</v>
      </c>
      <c r="D734" s="567"/>
      <c r="E734" s="571"/>
      <c r="F734" s="567"/>
      <c r="G734" s="571"/>
      <c r="H734" s="567"/>
      <c r="I734" s="567"/>
      <c r="J734" s="567"/>
      <c r="K734" s="567"/>
      <c r="L734" s="567"/>
      <c r="M734" s="567"/>
      <c r="N734" s="563"/>
      <c r="O734" s="563"/>
      <c r="P734" s="563"/>
      <c r="Q734" s="563"/>
      <c r="R734" s="563"/>
      <c r="S734" s="563"/>
      <c r="T734" s="563"/>
      <c r="U734" s="563"/>
      <c r="V734" s="163" t="s">
        <v>78</v>
      </c>
      <c r="W734" s="173"/>
      <c r="X734" s="173"/>
      <c r="Y734" s="173"/>
      <c r="Z734" s="173"/>
      <c r="AA734" s="173"/>
      <c r="AB734" s="173"/>
    </row>
    <row r="735" spans="1:28" s="73" customFormat="1" ht="76.5" customHeight="1">
      <c r="A735" s="123"/>
      <c r="B735" s="578"/>
      <c r="C735" s="562"/>
      <c r="D735" s="568"/>
      <c r="E735" s="572"/>
      <c r="F735" s="568"/>
      <c r="G735" s="572"/>
      <c r="H735" s="568"/>
      <c r="I735" s="568"/>
      <c r="J735" s="568"/>
      <c r="K735" s="568"/>
      <c r="L735" s="568"/>
      <c r="M735" s="568"/>
      <c r="N735" s="564"/>
      <c r="O735" s="564"/>
      <c r="P735" s="564"/>
      <c r="Q735" s="564"/>
      <c r="R735" s="564"/>
      <c r="S735" s="564"/>
      <c r="T735" s="564"/>
      <c r="U735" s="564"/>
      <c r="V735" s="169" t="s">
        <v>79</v>
      </c>
      <c r="W735" s="174"/>
      <c r="X735" s="174"/>
      <c r="Y735" s="174"/>
      <c r="Z735" s="174"/>
      <c r="AA735" s="174"/>
      <c r="AB735" s="174"/>
    </row>
    <row r="736" spans="1:28" s="73" customFormat="1" ht="76.5" customHeight="1">
      <c r="A736" s="123"/>
      <c r="B736" s="577">
        <v>364</v>
      </c>
      <c r="C736" s="561" t="str">
        <f>担当者!$F$5</f>
        <v>○○高等学校</v>
      </c>
      <c r="D736" s="567"/>
      <c r="E736" s="571"/>
      <c r="F736" s="567"/>
      <c r="G736" s="571"/>
      <c r="H736" s="567"/>
      <c r="I736" s="567"/>
      <c r="J736" s="567"/>
      <c r="K736" s="567"/>
      <c r="L736" s="567"/>
      <c r="M736" s="567"/>
      <c r="N736" s="563"/>
      <c r="O736" s="563"/>
      <c r="P736" s="563"/>
      <c r="Q736" s="563"/>
      <c r="R736" s="563"/>
      <c r="S736" s="563"/>
      <c r="T736" s="563"/>
      <c r="U736" s="563"/>
      <c r="V736" s="163" t="s">
        <v>78</v>
      </c>
      <c r="W736" s="173"/>
      <c r="X736" s="173"/>
      <c r="Y736" s="173"/>
      <c r="Z736" s="173"/>
      <c r="AA736" s="173"/>
      <c r="AB736" s="173"/>
    </row>
    <row r="737" spans="1:28" s="73" customFormat="1" ht="76.5" customHeight="1">
      <c r="A737" s="123"/>
      <c r="B737" s="578"/>
      <c r="C737" s="562"/>
      <c r="D737" s="568"/>
      <c r="E737" s="572"/>
      <c r="F737" s="568"/>
      <c r="G737" s="572"/>
      <c r="H737" s="568"/>
      <c r="I737" s="568"/>
      <c r="J737" s="568"/>
      <c r="K737" s="568"/>
      <c r="L737" s="568"/>
      <c r="M737" s="568"/>
      <c r="N737" s="564"/>
      <c r="O737" s="564"/>
      <c r="P737" s="564"/>
      <c r="Q737" s="564"/>
      <c r="R737" s="564"/>
      <c r="S737" s="564"/>
      <c r="T737" s="564"/>
      <c r="U737" s="564"/>
      <c r="V737" s="169" t="s">
        <v>79</v>
      </c>
      <c r="W737" s="174"/>
      <c r="X737" s="174"/>
      <c r="Y737" s="174"/>
      <c r="Z737" s="174"/>
      <c r="AA737" s="174"/>
      <c r="AB737" s="174"/>
    </row>
    <row r="738" spans="1:28" s="73" customFormat="1" ht="76.5" customHeight="1">
      <c r="A738" s="123"/>
      <c r="B738" s="577">
        <v>365</v>
      </c>
      <c r="C738" s="561" t="str">
        <f>担当者!$F$5</f>
        <v>○○高等学校</v>
      </c>
      <c r="D738" s="567"/>
      <c r="E738" s="571"/>
      <c r="F738" s="567"/>
      <c r="G738" s="571"/>
      <c r="H738" s="567"/>
      <c r="I738" s="567"/>
      <c r="J738" s="567"/>
      <c r="K738" s="567"/>
      <c r="L738" s="567"/>
      <c r="M738" s="567"/>
      <c r="N738" s="563"/>
      <c r="O738" s="563"/>
      <c r="P738" s="563"/>
      <c r="Q738" s="563"/>
      <c r="R738" s="563"/>
      <c r="S738" s="563"/>
      <c r="T738" s="563"/>
      <c r="U738" s="563"/>
      <c r="V738" s="163" t="s">
        <v>78</v>
      </c>
      <c r="W738" s="173"/>
      <c r="X738" s="173"/>
      <c r="Y738" s="173"/>
      <c r="Z738" s="173"/>
      <c r="AA738" s="173"/>
      <c r="AB738" s="173"/>
    </row>
    <row r="739" spans="1:28" s="73" customFormat="1" ht="76.5" customHeight="1">
      <c r="A739" s="123"/>
      <c r="B739" s="578"/>
      <c r="C739" s="562"/>
      <c r="D739" s="568"/>
      <c r="E739" s="572"/>
      <c r="F739" s="568"/>
      <c r="G739" s="572"/>
      <c r="H739" s="568"/>
      <c r="I739" s="568"/>
      <c r="J739" s="568"/>
      <c r="K739" s="568"/>
      <c r="L739" s="568"/>
      <c r="M739" s="568"/>
      <c r="N739" s="564"/>
      <c r="O739" s="564"/>
      <c r="P739" s="564"/>
      <c r="Q739" s="564"/>
      <c r="R739" s="564"/>
      <c r="S739" s="564"/>
      <c r="T739" s="564"/>
      <c r="U739" s="564"/>
      <c r="V739" s="169" t="s">
        <v>79</v>
      </c>
      <c r="W739" s="174"/>
      <c r="X739" s="174"/>
      <c r="Y739" s="174"/>
      <c r="Z739" s="174"/>
      <c r="AA739" s="174"/>
      <c r="AB739" s="174"/>
    </row>
    <row r="740" spans="1:28" s="73" customFormat="1" ht="76.5" customHeight="1">
      <c r="A740" s="123"/>
      <c r="B740" s="577">
        <v>366</v>
      </c>
      <c r="C740" s="561" t="str">
        <f>担当者!$F$5</f>
        <v>○○高等学校</v>
      </c>
      <c r="D740" s="567"/>
      <c r="E740" s="571"/>
      <c r="F740" s="567"/>
      <c r="G740" s="571"/>
      <c r="H740" s="567"/>
      <c r="I740" s="567"/>
      <c r="J740" s="567"/>
      <c r="K740" s="567"/>
      <c r="L740" s="567"/>
      <c r="M740" s="567"/>
      <c r="N740" s="563"/>
      <c r="O740" s="563"/>
      <c r="P740" s="563"/>
      <c r="Q740" s="563"/>
      <c r="R740" s="563"/>
      <c r="S740" s="563"/>
      <c r="T740" s="563"/>
      <c r="U740" s="563"/>
      <c r="V740" s="163" t="s">
        <v>78</v>
      </c>
      <c r="W740" s="173"/>
      <c r="X740" s="173"/>
      <c r="Y740" s="173"/>
      <c r="Z740" s="173"/>
      <c r="AA740" s="173"/>
      <c r="AB740" s="173"/>
    </row>
    <row r="741" spans="1:28" s="73" customFormat="1" ht="76.5" customHeight="1">
      <c r="A741" s="123"/>
      <c r="B741" s="578"/>
      <c r="C741" s="562"/>
      <c r="D741" s="568"/>
      <c r="E741" s="572"/>
      <c r="F741" s="568"/>
      <c r="G741" s="572"/>
      <c r="H741" s="568"/>
      <c r="I741" s="568"/>
      <c r="J741" s="568"/>
      <c r="K741" s="568"/>
      <c r="L741" s="568"/>
      <c r="M741" s="568"/>
      <c r="N741" s="564"/>
      <c r="O741" s="564"/>
      <c r="P741" s="564"/>
      <c r="Q741" s="564"/>
      <c r="R741" s="564"/>
      <c r="S741" s="564"/>
      <c r="T741" s="564"/>
      <c r="U741" s="564"/>
      <c r="V741" s="169" t="s">
        <v>79</v>
      </c>
      <c r="W741" s="174"/>
      <c r="X741" s="174"/>
      <c r="Y741" s="174"/>
      <c r="Z741" s="174"/>
      <c r="AA741" s="174"/>
      <c r="AB741" s="174"/>
    </row>
    <row r="742" spans="1:28" s="73" customFormat="1" ht="76.5" customHeight="1">
      <c r="A742" s="123"/>
      <c r="B742" s="577">
        <v>367</v>
      </c>
      <c r="C742" s="561" t="str">
        <f>担当者!$F$5</f>
        <v>○○高等学校</v>
      </c>
      <c r="D742" s="567"/>
      <c r="E742" s="571"/>
      <c r="F742" s="567"/>
      <c r="G742" s="571"/>
      <c r="H742" s="567"/>
      <c r="I742" s="567"/>
      <c r="J742" s="567"/>
      <c r="K742" s="567"/>
      <c r="L742" s="567"/>
      <c r="M742" s="567"/>
      <c r="N742" s="563"/>
      <c r="O742" s="563"/>
      <c r="P742" s="563"/>
      <c r="Q742" s="563"/>
      <c r="R742" s="563"/>
      <c r="S742" s="563"/>
      <c r="T742" s="563"/>
      <c r="U742" s="563"/>
      <c r="V742" s="163" t="s">
        <v>78</v>
      </c>
      <c r="W742" s="173"/>
      <c r="X742" s="173"/>
      <c r="Y742" s="173"/>
      <c r="Z742" s="173"/>
      <c r="AA742" s="173"/>
      <c r="AB742" s="173"/>
    </row>
    <row r="743" spans="1:28" s="73" customFormat="1" ht="76.5" customHeight="1">
      <c r="A743" s="123"/>
      <c r="B743" s="578"/>
      <c r="C743" s="562"/>
      <c r="D743" s="568"/>
      <c r="E743" s="572"/>
      <c r="F743" s="568"/>
      <c r="G743" s="572"/>
      <c r="H743" s="568"/>
      <c r="I743" s="568"/>
      <c r="J743" s="568"/>
      <c r="K743" s="568"/>
      <c r="L743" s="568"/>
      <c r="M743" s="568"/>
      <c r="N743" s="564"/>
      <c r="O743" s="564"/>
      <c r="P743" s="564"/>
      <c r="Q743" s="564"/>
      <c r="R743" s="564"/>
      <c r="S743" s="564"/>
      <c r="T743" s="564"/>
      <c r="U743" s="564"/>
      <c r="V743" s="169" t="s">
        <v>79</v>
      </c>
      <c r="W743" s="174"/>
      <c r="X743" s="174"/>
      <c r="Y743" s="174"/>
      <c r="Z743" s="174"/>
      <c r="AA743" s="174"/>
      <c r="AB743" s="174"/>
    </row>
    <row r="744" spans="1:28" s="73" customFormat="1" ht="76.5" customHeight="1">
      <c r="A744" s="123"/>
      <c r="B744" s="577">
        <v>368</v>
      </c>
      <c r="C744" s="561" t="str">
        <f>担当者!$F$5</f>
        <v>○○高等学校</v>
      </c>
      <c r="D744" s="567"/>
      <c r="E744" s="571"/>
      <c r="F744" s="567"/>
      <c r="G744" s="571"/>
      <c r="H744" s="567"/>
      <c r="I744" s="567"/>
      <c r="J744" s="567"/>
      <c r="K744" s="567"/>
      <c r="L744" s="567"/>
      <c r="M744" s="567"/>
      <c r="N744" s="563"/>
      <c r="O744" s="563"/>
      <c r="P744" s="563"/>
      <c r="Q744" s="563"/>
      <c r="R744" s="563"/>
      <c r="S744" s="563"/>
      <c r="T744" s="563"/>
      <c r="U744" s="563"/>
      <c r="V744" s="163" t="s">
        <v>78</v>
      </c>
      <c r="W744" s="173"/>
      <c r="X744" s="173"/>
      <c r="Y744" s="173"/>
      <c r="Z744" s="173"/>
      <c r="AA744" s="173"/>
      <c r="AB744" s="173"/>
    </row>
    <row r="745" spans="1:28" s="73" customFormat="1" ht="76.5" customHeight="1">
      <c r="A745" s="123"/>
      <c r="B745" s="578"/>
      <c r="C745" s="562"/>
      <c r="D745" s="568"/>
      <c r="E745" s="572"/>
      <c r="F745" s="568"/>
      <c r="G745" s="572"/>
      <c r="H745" s="568"/>
      <c r="I745" s="568"/>
      <c r="J745" s="568"/>
      <c r="K745" s="568"/>
      <c r="L745" s="568"/>
      <c r="M745" s="568"/>
      <c r="N745" s="564"/>
      <c r="O745" s="564"/>
      <c r="P745" s="564"/>
      <c r="Q745" s="564"/>
      <c r="R745" s="564"/>
      <c r="S745" s="564"/>
      <c r="T745" s="564"/>
      <c r="U745" s="564"/>
      <c r="V745" s="169" t="s">
        <v>79</v>
      </c>
      <c r="W745" s="174"/>
      <c r="X745" s="174"/>
      <c r="Y745" s="174"/>
      <c r="Z745" s="174"/>
      <c r="AA745" s="174"/>
      <c r="AB745" s="174"/>
    </row>
    <row r="746" spans="1:28" s="73" customFormat="1" ht="76.5" customHeight="1">
      <c r="A746" s="123"/>
      <c r="B746" s="577">
        <v>369</v>
      </c>
      <c r="C746" s="561" t="str">
        <f>担当者!$F$5</f>
        <v>○○高等学校</v>
      </c>
      <c r="D746" s="567"/>
      <c r="E746" s="571"/>
      <c r="F746" s="567"/>
      <c r="G746" s="571"/>
      <c r="H746" s="567"/>
      <c r="I746" s="567"/>
      <c r="J746" s="567"/>
      <c r="K746" s="567"/>
      <c r="L746" s="567"/>
      <c r="M746" s="567"/>
      <c r="N746" s="563"/>
      <c r="O746" s="563"/>
      <c r="P746" s="563"/>
      <c r="Q746" s="563"/>
      <c r="R746" s="563"/>
      <c r="S746" s="563"/>
      <c r="T746" s="563"/>
      <c r="U746" s="563"/>
      <c r="V746" s="163" t="s">
        <v>78</v>
      </c>
      <c r="W746" s="173"/>
      <c r="X746" s="173"/>
      <c r="Y746" s="173"/>
      <c r="Z746" s="173"/>
      <c r="AA746" s="173"/>
      <c r="AB746" s="173"/>
    </row>
    <row r="747" spans="1:28" s="73" customFormat="1" ht="76.5" customHeight="1">
      <c r="A747" s="123"/>
      <c r="B747" s="578"/>
      <c r="C747" s="562"/>
      <c r="D747" s="568"/>
      <c r="E747" s="572"/>
      <c r="F747" s="568"/>
      <c r="G747" s="572"/>
      <c r="H747" s="568"/>
      <c r="I747" s="568"/>
      <c r="J747" s="568"/>
      <c r="K747" s="568"/>
      <c r="L747" s="568"/>
      <c r="M747" s="568"/>
      <c r="N747" s="564"/>
      <c r="O747" s="564"/>
      <c r="P747" s="564"/>
      <c r="Q747" s="564"/>
      <c r="R747" s="564"/>
      <c r="S747" s="564"/>
      <c r="T747" s="564"/>
      <c r="U747" s="564"/>
      <c r="V747" s="169" t="s">
        <v>79</v>
      </c>
      <c r="W747" s="174"/>
      <c r="X747" s="174"/>
      <c r="Y747" s="174"/>
      <c r="Z747" s="174"/>
      <c r="AA747" s="174"/>
      <c r="AB747" s="174"/>
    </row>
    <row r="748" spans="1:28" s="73" customFormat="1" ht="76.5" customHeight="1">
      <c r="A748" s="123"/>
      <c r="B748" s="577">
        <v>370</v>
      </c>
      <c r="C748" s="561" t="str">
        <f>担当者!$F$5</f>
        <v>○○高等学校</v>
      </c>
      <c r="D748" s="567"/>
      <c r="E748" s="571"/>
      <c r="F748" s="567"/>
      <c r="G748" s="571"/>
      <c r="H748" s="567"/>
      <c r="I748" s="567"/>
      <c r="J748" s="567"/>
      <c r="K748" s="567"/>
      <c r="L748" s="567"/>
      <c r="M748" s="567"/>
      <c r="N748" s="563"/>
      <c r="O748" s="563"/>
      <c r="P748" s="563"/>
      <c r="Q748" s="563"/>
      <c r="R748" s="563"/>
      <c r="S748" s="563"/>
      <c r="T748" s="563"/>
      <c r="U748" s="563"/>
      <c r="V748" s="163" t="s">
        <v>78</v>
      </c>
      <c r="W748" s="173"/>
      <c r="X748" s="173"/>
      <c r="Y748" s="173"/>
      <c r="Z748" s="173"/>
      <c r="AA748" s="173"/>
      <c r="AB748" s="173"/>
    </row>
    <row r="749" spans="1:28" s="73" customFormat="1" ht="76.5" customHeight="1">
      <c r="A749" s="123"/>
      <c r="B749" s="578"/>
      <c r="C749" s="562"/>
      <c r="D749" s="568"/>
      <c r="E749" s="572"/>
      <c r="F749" s="568"/>
      <c r="G749" s="572"/>
      <c r="H749" s="568"/>
      <c r="I749" s="568"/>
      <c r="J749" s="568"/>
      <c r="K749" s="568"/>
      <c r="L749" s="568"/>
      <c r="M749" s="568"/>
      <c r="N749" s="564"/>
      <c r="O749" s="564"/>
      <c r="P749" s="564"/>
      <c r="Q749" s="564"/>
      <c r="R749" s="564"/>
      <c r="S749" s="564"/>
      <c r="T749" s="564"/>
      <c r="U749" s="564"/>
      <c r="V749" s="169" t="s">
        <v>79</v>
      </c>
      <c r="W749" s="174"/>
      <c r="X749" s="174"/>
      <c r="Y749" s="174"/>
      <c r="Z749" s="174"/>
      <c r="AA749" s="174"/>
      <c r="AB749" s="174"/>
    </row>
    <row r="750" spans="1:28" s="73" customFormat="1" ht="76.5" customHeight="1">
      <c r="A750" s="123"/>
      <c r="B750" s="577">
        <v>371</v>
      </c>
      <c r="C750" s="561" t="str">
        <f>担当者!$F$5</f>
        <v>○○高等学校</v>
      </c>
      <c r="D750" s="567"/>
      <c r="E750" s="571"/>
      <c r="F750" s="567"/>
      <c r="G750" s="571"/>
      <c r="H750" s="567"/>
      <c r="I750" s="567"/>
      <c r="J750" s="567"/>
      <c r="K750" s="567"/>
      <c r="L750" s="567"/>
      <c r="M750" s="567"/>
      <c r="N750" s="563"/>
      <c r="O750" s="563"/>
      <c r="P750" s="563"/>
      <c r="Q750" s="563"/>
      <c r="R750" s="563"/>
      <c r="S750" s="563"/>
      <c r="T750" s="563"/>
      <c r="U750" s="563"/>
      <c r="V750" s="163" t="s">
        <v>78</v>
      </c>
      <c r="W750" s="173"/>
      <c r="X750" s="173"/>
      <c r="Y750" s="173"/>
      <c r="Z750" s="173"/>
      <c r="AA750" s="173"/>
      <c r="AB750" s="173"/>
    </row>
    <row r="751" spans="1:28" s="73" customFormat="1" ht="76.5" customHeight="1">
      <c r="A751" s="123"/>
      <c r="B751" s="578"/>
      <c r="C751" s="562"/>
      <c r="D751" s="568"/>
      <c r="E751" s="572"/>
      <c r="F751" s="568"/>
      <c r="G751" s="572"/>
      <c r="H751" s="568"/>
      <c r="I751" s="568"/>
      <c r="J751" s="568"/>
      <c r="K751" s="568"/>
      <c r="L751" s="568"/>
      <c r="M751" s="568"/>
      <c r="N751" s="564"/>
      <c r="O751" s="564"/>
      <c r="P751" s="564"/>
      <c r="Q751" s="564"/>
      <c r="R751" s="564"/>
      <c r="S751" s="564"/>
      <c r="T751" s="564"/>
      <c r="U751" s="564"/>
      <c r="V751" s="169" t="s">
        <v>79</v>
      </c>
      <c r="W751" s="174"/>
      <c r="X751" s="174"/>
      <c r="Y751" s="174"/>
      <c r="Z751" s="174"/>
      <c r="AA751" s="174"/>
      <c r="AB751" s="174"/>
    </row>
    <row r="752" spans="1:28" s="73" customFormat="1" ht="76.5" customHeight="1">
      <c r="A752" s="123"/>
      <c r="B752" s="577">
        <v>372</v>
      </c>
      <c r="C752" s="561" t="str">
        <f>担当者!$F$5</f>
        <v>○○高等学校</v>
      </c>
      <c r="D752" s="567"/>
      <c r="E752" s="571"/>
      <c r="F752" s="567"/>
      <c r="G752" s="571"/>
      <c r="H752" s="567"/>
      <c r="I752" s="567"/>
      <c r="J752" s="567"/>
      <c r="K752" s="567"/>
      <c r="L752" s="567"/>
      <c r="M752" s="567"/>
      <c r="N752" s="563"/>
      <c r="O752" s="563"/>
      <c r="P752" s="563"/>
      <c r="Q752" s="563"/>
      <c r="R752" s="563"/>
      <c r="S752" s="563"/>
      <c r="T752" s="563"/>
      <c r="U752" s="563"/>
      <c r="V752" s="163" t="s">
        <v>78</v>
      </c>
      <c r="W752" s="173"/>
      <c r="X752" s="173"/>
      <c r="Y752" s="173"/>
      <c r="Z752" s="173"/>
      <c r="AA752" s="173"/>
      <c r="AB752" s="173"/>
    </row>
    <row r="753" spans="1:28" s="73" customFormat="1" ht="76.5" customHeight="1">
      <c r="A753" s="123"/>
      <c r="B753" s="578"/>
      <c r="C753" s="562"/>
      <c r="D753" s="568"/>
      <c r="E753" s="572"/>
      <c r="F753" s="568"/>
      <c r="G753" s="572"/>
      <c r="H753" s="568"/>
      <c r="I753" s="568"/>
      <c r="J753" s="568"/>
      <c r="K753" s="568"/>
      <c r="L753" s="568"/>
      <c r="M753" s="568"/>
      <c r="N753" s="564"/>
      <c r="O753" s="564"/>
      <c r="P753" s="564"/>
      <c r="Q753" s="564"/>
      <c r="R753" s="564"/>
      <c r="S753" s="564"/>
      <c r="T753" s="564"/>
      <c r="U753" s="564"/>
      <c r="V753" s="169" t="s">
        <v>79</v>
      </c>
      <c r="W753" s="174"/>
      <c r="X753" s="174"/>
      <c r="Y753" s="174"/>
      <c r="Z753" s="174"/>
      <c r="AA753" s="174"/>
      <c r="AB753" s="174"/>
    </row>
    <row r="754" spans="1:28" s="73" customFormat="1" ht="76.5" customHeight="1">
      <c r="A754" s="123"/>
      <c r="B754" s="577">
        <v>373</v>
      </c>
      <c r="C754" s="561" t="str">
        <f>担当者!$F$5</f>
        <v>○○高等学校</v>
      </c>
      <c r="D754" s="567"/>
      <c r="E754" s="571"/>
      <c r="F754" s="567"/>
      <c r="G754" s="571"/>
      <c r="H754" s="567"/>
      <c r="I754" s="567"/>
      <c r="J754" s="567"/>
      <c r="K754" s="567"/>
      <c r="L754" s="567"/>
      <c r="M754" s="567"/>
      <c r="N754" s="563"/>
      <c r="O754" s="563"/>
      <c r="P754" s="563"/>
      <c r="Q754" s="563"/>
      <c r="R754" s="563"/>
      <c r="S754" s="563"/>
      <c r="T754" s="563"/>
      <c r="U754" s="563"/>
      <c r="V754" s="163" t="s">
        <v>78</v>
      </c>
      <c r="W754" s="173"/>
      <c r="X754" s="173"/>
      <c r="Y754" s="173"/>
      <c r="Z754" s="173"/>
      <c r="AA754" s="173"/>
      <c r="AB754" s="173"/>
    </row>
    <row r="755" spans="1:28" s="73" customFormat="1" ht="76.5" customHeight="1">
      <c r="A755" s="123"/>
      <c r="B755" s="578"/>
      <c r="C755" s="562"/>
      <c r="D755" s="568"/>
      <c r="E755" s="572"/>
      <c r="F755" s="568"/>
      <c r="G755" s="572"/>
      <c r="H755" s="568"/>
      <c r="I755" s="568"/>
      <c r="J755" s="568"/>
      <c r="K755" s="568"/>
      <c r="L755" s="568"/>
      <c r="M755" s="568"/>
      <c r="N755" s="564"/>
      <c r="O755" s="564"/>
      <c r="P755" s="564"/>
      <c r="Q755" s="564"/>
      <c r="R755" s="564"/>
      <c r="S755" s="564"/>
      <c r="T755" s="564"/>
      <c r="U755" s="564"/>
      <c r="V755" s="169" t="s">
        <v>79</v>
      </c>
      <c r="W755" s="174"/>
      <c r="X755" s="174"/>
      <c r="Y755" s="174"/>
      <c r="Z755" s="174"/>
      <c r="AA755" s="174"/>
      <c r="AB755" s="174"/>
    </row>
    <row r="756" spans="1:28" s="73" customFormat="1" ht="76.5" customHeight="1">
      <c r="A756" s="123"/>
      <c r="B756" s="577">
        <v>374</v>
      </c>
      <c r="C756" s="561" t="str">
        <f>担当者!$F$5</f>
        <v>○○高等学校</v>
      </c>
      <c r="D756" s="567"/>
      <c r="E756" s="571"/>
      <c r="F756" s="567"/>
      <c r="G756" s="571"/>
      <c r="H756" s="567"/>
      <c r="I756" s="567"/>
      <c r="J756" s="567"/>
      <c r="K756" s="567"/>
      <c r="L756" s="567"/>
      <c r="M756" s="567"/>
      <c r="N756" s="563"/>
      <c r="O756" s="563"/>
      <c r="P756" s="563"/>
      <c r="Q756" s="563"/>
      <c r="R756" s="563"/>
      <c r="S756" s="563"/>
      <c r="T756" s="563"/>
      <c r="U756" s="563"/>
      <c r="V756" s="163" t="s">
        <v>78</v>
      </c>
      <c r="W756" s="173"/>
      <c r="X756" s="173"/>
      <c r="Y756" s="173"/>
      <c r="Z756" s="173"/>
      <c r="AA756" s="173"/>
      <c r="AB756" s="173"/>
    </row>
    <row r="757" spans="1:28" s="73" customFormat="1" ht="76.5" customHeight="1">
      <c r="A757" s="123"/>
      <c r="B757" s="578"/>
      <c r="C757" s="562"/>
      <c r="D757" s="568"/>
      <c r="E757" s="572"/>
      <c r="F757" s="568"/>
      <c r="G757" s="572"/>
      <c r="H757" s="568"/>
      <c r="I757" s="568"/>
      <c r="J757" s="568"/>
      <c r="K757" s="568"/>
      <c r="L757" s="568"/>
      <c r="M757" s="568"/>
      <c r="N757" s="564"/>
      <c r="O757" s="564"/>
      <c r="P757" s="564"/>
      <c r="Q757" s="564"/>
      <c r="R757" s="564"/>
      <c r="S757" s="564"/>
      <c r="T757" s="564"/>
      <c r="U757" s="564"/>
      <c r="V757" s="169" t="s">
        <v>79</v>
      </c>
      <c r="W757" s="174"/>
      <c r="X757" s="174"/>
      <c r="Y757" s="174"/>
      <c r="Z757" s="174"/>
      <c r="AA757" s="174"/>
      <c r="AB757" s="174"/>
    </row>
    <row r="758" spans="1:28" s="73" customFormat="1" ht="76.5" customHeight="1">
      <c r="A758" s="123"/>
      <c r="B758" s="577">
        <v>375</v>
      </c>
      <c r="C758" s="561" t="str">
        <f>担当者!$F$5</f>
        <v>○○高等学校</v>
      </c>
      <c r="D758" s="567"/>
      <c r="E758" s="571"/>
      <c r="F758" s="567"/>
      <c r="G758" s="571"/>
      <c r="H758" s="567"/>
      <c r="I758" s="567"/>
      <c r="J758" s="567"/>
      <c r="K758" s="567"/>
      <c r="L758" s="567"/>
      <c r="M758" s="567"/>
      <c r="N758" s="563"/>
      <c r="O758" s="563"/>
      <c r="P758" s="563"/>
      <c r="Q758" s="563"/>
      <c r="R758" s="563"/>
      <c r="S758" s="563"/>
      <c r="T758" s="563"/>
      <c r="U758" s="563"/>
      <c r="V758" s="163" t="s">
        <v>78</v>
      </c>
      <c r="W758" s="173"/>
      <c r="X758" s="173"/>
      <c r="Y758" s="173"/>
      <c r="Z758" s="173"/>
      <c r="AA758" s="173"/>
      <c r="AB758" s="173"/>
    </row>
    <row r="759" spans="1:28" s="73" customFormat="1" ht="76.5" customHeight="1">
      <c r="A759" s="123"/>
      <c r="B759" s="578"/>
      <c r="C759" s="562"/>
      <c r="D759" s="568"/>
      <c r="E759" s="572"/>
      <c r="F759" s="568"/>
      <c r="G759" s="572"/>
      <c r="H759" s="568"/>
      <c r="I759" s="568"/>
      <c r="J759" s="568"/>
      <c r="K759" s="568"/>
      <c r="L759" s="568"/>
      <c r="M759" s="568"/>
      <c r="N759" s="564"/>
      <c r="O759" s="564"/>
      <c r="P759" s="564"/>
      <c r="Q759" s="564"/>
      <c r="R759" s="564"/>
      <c r="S759" s="564"/>
      <c r="T759" s="564"/>
      <c r="U759" s="564"/>
      <c r="V759" s="169" t="s">
        <v>79</v>
      </c>
      <c r="W759" s="174"/>
      <c r="X759" s="174"/>
      <c r="Y759" s="174"/>
      <c r="Z759" s="174"/>
      <c r="AA759" s="174"/>
      <c r="AB759" s="174"/>
    </row>
    <row r="760" spans="1:28" s="73" customFormat="1" ht="76.5" customHeight="1">
      <c r="A760" s="123"/>
      <c r="B760" s="577">
        <v>376</v>
      </c>
      <c r="C760" s="561" t="str">
        <f>担当者!$F$5</f>
        <v>○○高等学校</v>
      </c>
      <c r="D760" s="567"/>
      <c r="E760" s="571"/>
      <c r="F760" s="567"/>
      <c r="G760" s="571"/>
      <c r="H760" s="567"/>
      <c r="I760" s="567"/>
      <c r="J760" s="567"/>
      <c r="K760" s="567"/>
      <c r="L760" s="567"/>
      <c r="M760" s="567"/>
      <c r="N760" s="563"/>
      <c r="O760" s="563"/>
      <c r="P760" s="563"/>
      <c r="Q760" s="563"/>
      <c r="R760" s="563"/>
      <c r="S760" s="563"/>
      <c r="T760" s="563"/>
      <c r="U760" s="563"/>
      <c r="V760" s="163" t="s">
        <v>78</v>
      </c>
      <c r="W760" s="173"/>
      <c r="X760" s="173"/>
      <c r="Y760" s="173"/>
      <c r="Z760" s="173"/>
      <c r="AA760" s="173"/>
      <c r="AB760" s="173"/>
    </row>
    <row r="761" spans="1:28" s="73" customFormat="1" ht="76.5" customHeight="1">
      <c r="A761" s="123"/>
      <c r="B761" s="578"/>
      <c r="C761" s="562"/>
      <c r="D761" s="568"/>
      <c r="E761" s="572"/>
      <c r="F761" s="568"/>
      <c r="G761" s="572"/>
      <c r="H761" s="568"/>
      <c r="I761" s="568"/>
      <c r="J761" s="568"/>
      <c r="K761" s="568"/>
      <c r="L761" s="568"/>
      <c r="M761" s="568"/>
      <c r="N761" s="564"/>
      <c r="O761" s="564"/>
      <c r="P761" s="564"/>
      <c r="Q761" s="564"/>
      <c r="R761" s="564"/>
      <c r="S761" s="564"/>
      <c r="T761" s="564"/>
      <c r="U761" s="564"/>
      <c r="V761" s="169" t="s">
        <v>79</v>
      </c>
      <c r="W761" s="174"/>
      <c r="X761" s="174"/>
      <c r="Y761" s="174"/>
      <c r="Z761" s="174"/>
      <c r="AA761" s="174"/>
      <c r="AB761" s="174"/>
    </row>
    <row r="762" spans="1:28" s="73" customFormat="1" ht="76.5" customHeight="1">
      <c r="A762" s="123"/>
      <c r="B762" s="577">
        <v>377</v>
      </c>
      <c r="C762" s="561" t="str">
        <f>担当者!$F$5</f>
        <v>○○高等学校</v>
      </c>
      <c r="D762" s="567"/>
      <c r="E762" s="571"/>
      <c r="F762" s="567"/>
      <c r="G762" s="571"/>
      <c r="H762" s="567"/>
      <c r="I762" s="567"/>
      <c r="J762" s="567"/>
      <c r="K762" s="567"/>
      <c r="L762" s="567"/>
      <c r="M762" s="567"/>
      <c r="N762" s="563"/>
      <c r="O762" s="563"/>
      <c r="P762" s="563"/>
      <c r="Q762" s="563"/>
      <c r="R762" s="563"/>
      <c r="S762" s="563"/>
      <c r="T762" s="563"/>
      <c r="U762" s="563"/>
      <c r="V762" s="163" t="s">
        <v>78</v>
      </c>
      <c r="W762" s="173"/>
      <c r="X762" s="173"/>
      <c r="Y762" s="173"/>
      <c r="Z762" s="173"/>
      <c r="AA762" s="173"/>
      <c r="AB762" s="173"/>
    </row>
    <row r="763" spans="1:28" s="73" customFormat="1" ht="76.5" customHeight="1">
      <c r="A763" s="123"/>
      <c r="B763" s="578"/>
      <c r="C763" s="562"/>
      <c r="D763" s="568"/>
      <c r="E763" s="572"/>
      <c r="F763" s="568"/>
      <c r="G763" s="572"/>
      <c r="H763" s="568"/>
      <c r="I763" s="568"/>
      <c r="J763" s="568"/>
      <c r="K763" s="568"/>
      <c r="L763" s="568"/>
      <c r="M763" s="568"/>
      <c r="N763" s="564"/>
      <c r="O763" s="564"/>
      <c r="P763" s="564"/>
      <c r="Q763" s="564"/>
      <c r="R763" s="564"/>
      <c r="S763" s="564"/>
      <c r="T763" s="564"/>
      <c r="U763" s="564"/>
      <c r="V763" s="169" t="s">
        <v>79</v>
      </c>
      <c r="W763" s="174"/>
      <c r="X763" s="174"/>
      <c r="Y763" s="174"/>
      <c r="Z763" s="174"/>
      <c r="AA763" s="174"/>
      <c r="AB763" s="174"/>
    </row>
    <row r="764" spans="1:28" s="73" customFormat="1" ht="76.5" customHeight="1">
      <c r="A764" s="123"/>
      <c r="B764" s="577">
        <v>378</v>
      </c>
      <c r="C764" s="561" t="str">
        <f>担当者!$F$5</f>
        <v>○○高等学校</v>
      </c>
      <c r="D764" s="567"/>
      <c r="E764" s="571"/>
      <c r="F764" s="567"/>
      <c r="G764" s="571"/>
      <c r="H764" s="567"/>
      <c r="I764" s="567"/>
      <c r="J764" s="567"/>
      <c r="K764" s="567"/>
      <c r="L764" s="567"/>
      <c r="M764" s="567"/>
      <c r="N764" s="563"/>
      <c r="O764" s="563"/>
      <c r="P764" s="563"/>
      <c r="Q764" s="563"/>
      <c r="R764" s="563"/>
      <c r="S764" s="563"/>
      <c r="T764" s="563"/>
      <c r="U764" s="563"/>
      <c r="V764" s="163" t="s">
        <v>78</v>
      </c>
      <c r="W764" s="173"/>
      <c r="X764" s="173"/>
      <c r="Y764" s="173"/>
      <c r="Z764" s="173"/>
      <c r="AA764" s="173"/>
      <c r="AB764" s="173"/>
    </row>
    <row r="765" spans="1:28" s="73" customFormat="1" ht="76.5" customHeight="1">
      <c r="A765" s="123"/>
      <c r="B765" s="578"/>
      <c r="C765" s="562"/>
      <c r="D765" s="568"/>
      <c r="E765" s="572"/>
      <c r="F765" s="568"/>
      <c r="G765" s="572"/>
      <c r="H765" s="568"/>
      <c r="I765" s="568"/>
      <c r="J765" s="568"/>
      <c r="K765" s="568"/>
      <c r="L765" s="568"/>
      <c r="M765" s="568"/>
      <c r="N765" s="564"/>
      <c r="O765" s="564"/>
      <c r="P765" s="564"/>
      <c r="Q765" s="564"/>
      <c r="R765" s="564"/>
      <c r="S765" s="564"/>
      <c r="T765" s="564"/>
      <c r="U765" s="564"/>
      <c r="V765" s="169" t="s">
        <v>79</v>
      </c>
      <c r="W765" s="174"/>
      <c r="X765" s="174"/>
      <c r="Y765" s="174"/>
      <c r="Z765" s="174"/>
      <c r="AA765" s="174"/>
      <c r="AB765" s="174"/>
    </row>
    <row r="766" spans="1:28" s="73" customFormat="1" ht="76.5" customHeight="1">
      <c r="A766" s="123"/>
      <c r="B766" s="577">
        <v>379</v>
      </c>
      <c r="C766" s="561" t="str">
        <f>担当者!$F$5</f>
        <v>○○高等学校</v>
      </c>
      <c r="D766" s="567"/>
      <c r="E766" s="571"/>
      <c r="F766" s="567"/>
      <c r="G766" s="571"/>
      <c r="H766" s="567"/>
      <c r="I766" s="567"/>
      <c r="J766" s="567"/>
      <c r="K766" s="567"/>
      <c r="L766" s="567"/>
      <c r="M766" s="567"/>
      <c r="N766" s="563"/>
      <c r="O766" s="563"/>
      <c r="P766" s="563"/>
      <c r="Q766" s="563"/>
      <c r="R766" s="563"/>
      <c r="S766" s="563"/>
      <c r="T766" s="563"/>
      <c r="U766" s="563"/>
      <c r="V766" s="163" t="s">
        <v>78</v>
      </c>
      <c r="W766" s="173"/>
      <c r="X766" s="173"/>
      <c r="Y766" s="173"/>
      <c r="Z766" s="173"/>
      <c r="AA766" s="173"/>
      <c r="AB766" s="173"/>
    </row>
    <row r="767" spans="1:28" s="73" customFormat="1" ht="76.5" customHeight="1">
      <c r="A767" s="123"/>
      <c r="B767" s="578"/>
      <c r="C767" s="562"/>
      <c r="D767" s="568"/>
      <c r="E767" s="572"/>
      <c r="F767" s="568"/>
      <c r="G767" s="572"/>
      <c r="H767" s="568"/>
      <c r="I767" s="568"/>
      <c r="J767" s="568"/>
      <c r="K767" s="568"/>
      <c r="L767" s="568"/>
      <c r="M767" s="568"/>
      <c r="N767" s="564"/>
      <c r="O767" s="564"/>
      <c r="P767" s="564"/>
      <c r="Q767" s="564"/>
      <c r="R767" s="564"/>
      <c r="S767" s="564"/>
      <c r="T767" s="564"/>
      <c r="U767" s="564"/>
      <c r="V767" s="169" t="s">
        <v>79</v>
      </c>
      <c r="W767" s="174"/>
      <c r="X767" s="174"/>
      <c r="Y767" s="174"/>
      <c r="Z767" s="174"/>
      <c r="AA767" s="174"/>
      <c r="AB767" s="174"/>
    </row>
    <row r="768" spans="1:28" s="73" customFormat="1" ht="76.5" customHeight="1">
      <c r="A768" s="123"/>
      <c r="B768" s="577">
        <v>380</v>
      </c>
      <c r="C768" s="561" t="str">
        <f>担当者!$F$5</f>
        <v>○○高等学校</v>
      </c>
      <c r="D768" s="567"/>
      <c r="E768" s="571"/>
      <c r="F768" s="567"/>
      <c r="G768" s="571"/>
      <c r="H768" s="567"/>
      <c r="I768" s="567"/>
      <c r="J768" s="567"/>
      <c r="K768" s="567"/>
      <c r="L768" s="567"/>
      <c r="M768" s="567"/>
      <c r="N768" s="563"/>
      <c r="O768" s="563"/>
      <c r="P768" s="563"/>
      <c r="Q768" s="563"/>
      <c r="R768" s="563"/>
      <c r="S768" s="563"/>
      <c r="T768" s="563"/>
      <c r="U768" s="563"/>
      <c r="V768" s="163" t="s">
        <v>78</v>
      </c>
      <c r="W768" s="173"/>
      <c r="X768" s="173"/>
      <c r="Y768" s="173"/>
      <c r="Z768" s="173"/>
      <c r="AA768" s="173"/>
      <c r="AB768" s="173"/>
    </row>
    <row r="769" spans="1:28" s="73" customFormat="1" ht="76.5" customHeight="1">
      <c r="A769" s="123"/>
      <c r="B769" s="578"/>
      <c r="C769" s="562"/>
      <c r="D769" s="568"/>
      <c r="E769" s="572"/>
      <c r="F769" s="568"/>
      <c r="G769" s="572"/>
      <c r="H769" s="568"/>
      <c r="I769" s="568"/>
      <c r="J769" s="568"/>
      <c r="K769" s="568"/>
      <c r="L769" s="568"/>
      <c r="M769" s="568"/>
      <c r="N769" s="564"/>
      <c r="O769" s="564"/>
      <c r="P769" s="564"/>
      <c r="Q769" s="564"/>
      <c r="R769" s="564"/>
      <c r="S769" s="564"/>
      <c r="T769" s="564"/>
      <c r="U769" s="564"/>
      <c r="V769" s="169" t="s">
        <v>79</v>
      </c>
      <c r="W769" s="174"/>
      <c r="X769" s="174"/>
      <c r="Y769" s="174"/>
      <c r="Z769" s="174"/>
      <c r="AA769" s="174"/>
      <c r="AB769" s="174"/>
    </row>
    <row r="770" spans="1:28" s="73" customFormat="1" ht="76.5" customHeight="1">
      <c r="A770" s="123"/>
      <c r="B770" s="577">
        <v>381</v>
      </c>
      <c r="C770" s="561" t="str">
        <f>担当者!$F$5</f>
        <v>○○高等学校</v>
      </c>
      <c r="D770" s="567"/>
      <c r="E770" s="571"/>
      <c r="F770" s="567"/>
      <c r="G770" s="571"/>
      <c r="H770" s="567"/>
      <c r="I770" s="567"/>
      <c r="J770" s="567"/>
      <c r="K770" s="567"/>
      <c r="L770" s="567"/>
      <c r="M770" s="567"/>
      <c r="N770" s="563"/>
      <c r="O770" s="563"/>
      <c r="P770" s="563"/>
      <c r="Q770" s="563"/>
      <c r="R770" s="563"/>
      <c r="S770" s="563"/>
      <c r="T770" s="563"/>
      <c r="U770" s="563"/>
      <c r="V770" s="163" t="s">
        <v>78</v>
      </c>
      <c r="W770" s="173"/>
      <c r="X770" s="173"/>
      <c r="Y770" s="173"/>
      <c r="Z770" s="173"/>
      <c r="AA770" s="173"/>
      <c r="AB770" s="173"/>
    </row>
    <row r="771" spans="1:28" s="73" customFormat="1" ht="76.5" customHeight="1">
      <c r="A771" s="123"/>
      <c r="B771" s="578"/>
      <c r="C771" s="562"/>
      <c r="D771" s="568"/>
      <c r="E771" s="572"/>
      <c r="F771" s="568"/>
      <c r="G771" s="572"/>
      <c r="H771" s="568"/>
      <c r="I771" s="568"/>
      <c r="J771" s="568"/>
      <c r="K771" s="568"/>
      <c r="L771" s="568"/>
      <c r="M771" s="568"/>
      <c r="N771" s="564"/>
      <c r="O771" s="564"/>
      <c r="P771" s="564"/>
      <c r="Q771" s="564"/>
      <c r="R771" s="564"/>
      <c r="S771" s="564"/>
      <c r="T771" s="564"/>
      <c r="U771" s="564"/>
      <c r="V771" s="169" t="s">
        <v>79</v>
      </c>
      <c r="W771" s="174"/>
      <c r="X771" s="174"/>
      <c r="Y771" s="174"/>
      <c r="Z771" s="174"/>
      <c r="AA771" s="174"/>
      <c r="AB771" s="174"/>
    </row>
    <row r="772" spans="1:28" s="73" customFormat="1" ht="76.5" customHeight="1">
      <c r="A772" s="123"/>
      <c r="B772" s="577">
        <v>382</v>
      </c>
      <c r="C772" s="561" t="str">
        <f>担当者!$F$5</f>
        <v>○○高等学校</v>
      </c>
      <c r="D772" s="567"/>
      <c r="E772" s="571"/>
      <c r="F772" s="567"/>
      <c r="G772" s="571"/>
      <c r="H772" s="567"/>
      <c r="I772" s="567"/>
      <c r="J772" s="567"/>
      <c r="K772" s="567"/>
      <c r="L772" s="567"/>
      <c r="M772" s="567"/>
      <c r="N772" s="563"/>
      <c r="O772" s="563"/>
      <c r="P772" s="563"/>
      <c r="Q772" s="563"/>
      <c r="R772" s="563"/>
      <c r="S772" s="563"/>
      <c r="T772" s="563"/>
      <c r="U772" s="563"/>
      <c r="V772" s="163" t="s">
        <v>78</v>
      </c>
      <c r="W772" s="173"/>
      <c r="X772" s="173"/>
      <c r="Y772" s="173"/>
      <c r="Z772" s="173"/>
      <c r="AA772" s="173"/>
      <c r="AB772" s="173"/>
    </row>
    <row r="773" spans="1:28" s="73" customFormat="1" ht="76.5" customHeight="1">
      <c r="A773" s="123"/>
      <c r="B773" s="578"/>
      <c r="C773" s="562"/>
      <c r="D773" s="568"/>
      <c r="E773" s="572"/>
      <c r="F773" s="568"/>
      <c r="G773" s="572"/>
      <c r="H773" s="568"/>
      <c r="I773" s="568"/>
      <c r="J773" s="568"/>
      <c r="K773" s="568"/>
      <c r="L773" s="568"/>
      <c r="M773" s="568"/>
      <c r="N773" s="564"/>
      <c r="O773" s="564"/>
      <c r="P773" s="564"/>
      <c r="Q773" s="564"/>
      <c r="R773" s="564"/>
      <c r="S773" s="564"/>
      <c r="T773" s="564"/>
      <c r="U773" s="564"/>
      <c r="V773" s="169" t="s">
        <v>79</v>
      </c>
      <c r="W773" s="174"/>
      <c r="X773" s="174"/>
      <c r="Y773" s="174"/>
      <c r="Z773" s="174"/>
      <c r="AA773" s="174"/>
      <c r="AB773" s="174"/>
    </row>
    <row r="774" spans="1:28" s="73" customFormat="1" ht="76.5" customHeight="1">
      <c r="A774" s="123"/>
      <c r="B774" s="577">
        <v>383</v>
      </c>
      <c r="C774" s="561" t="str">
        <f>担当者!$F$5</f>
        <v>○○高等学校</v>
      </c>
      <c r="D774" s="567"/>
      <c r="E774" s="571"/>
      <c r="F774" s="567"/>
      <c r="G774" s="571"/>
      <c r="H774" s="567"/>
      <c r="I774" s="567"/>
      <c r="J774" s="567"/>
      <c r="K774" s="567"/>
      <c r="L774" s="567"/>
      <c r="M774" s="567"/>
      <c r="N774" s="563"/>
      <c r="O774" s="563"/>
      <c r="P774" s="563"/>
      <c r="Q774" s="563"/>
      <c r="R774" s="563"/>
      <c r="S774" s="563"/>
      <c r="T774" s="563"/>
      <c r="U774" s="563"/>
      <c r="V774" s="163" t="s">
        <v>78</v>
      </c>
      <c r="W774" s="173"/>
      <c r="X774" s="173"/>
      <c r="Y774" s="173"/>
      <c r="Z774" s="173"/>
      <c r="AA774" s="173"/>
      <c r="AB774" s="173"/>
    </row>
    <row r="775" spans="1:28" s="73" customFormat="1" ht="76.5" customHeight="1">
      <c r="A775" s="123"/>
      <c r="B775" s="578"/>
      <c r="C775" s="562"/>
      <c r="D775" s="568"/>
      <c r="E775" s="572"/>
      <c r="F775" s="568"/>
      <c r="G775" s="572"/>
      <c r="H775" s="568"/>
      <c r="I775" s="568"/>
      <c r="J775" s="568"/>
      <c r="K775" s="568"/>
      <c r="L775" s="568"/>
      <c r="M775" s="568"/>
      <c r="N775" s="564"/>
      <c r="O775" s="564"/>
      <c r="P775" s="564"/>
      <c r="Q775" s="564"/>
      <c r="R775" s="564"/>
      <c r="S775" s="564"/>
      <c r="T775" s="564"/>
      <c r="U775" s="564"/>
      <c r="V775" s="169" t="s">
        <v>79</v>
      </c>
      <c r="W775" s="174"/>
      <c r="X775" s="174"/>
      <c r="Y775" s="174"/>
      <c r="Z775" s="174"/>
      <c r="AA775" s="174"/>
      <c r="AB775" s="174"/>
    </row>
    <row r="776" spans="1:28" s="73" customFormat="1" ht="76.5" customHeight="1">
      <c r="A776" s="123"/>
      <c r="B776" s="577">
        <v>384</v>
      </c>
      <c r="C776" s="561" t="str">
        <f>担当者!$F$5</f>
        <v>○○高等学校</v>
      </c>
      <c r="D776" s="567"/>
      <c r="E776" s="571"/>
      <c r="F776" s="567"/>
      <c r="G776" s="571"/>
      <c r="H776" s="567"/>
      <c r="I776" s="567"/>
      <c r="J776" s="567"/>
      <c r="K776" s="567"/>
      <c r="L776" s="567"/>
      <c r="M776" s="567"/>
      <c r="N776" s="563"/>
      <c r="O776" s="563"/>
      <c r="P776" s="563"/>
      <c r="Q776" s="563"/>
      <c r="R776" s="563"/>
      <c r="S776" s="563"/>
      <c r="T776" s="563"/>
      <c r="U776" s="563"/>
      <c r="V776" s="163" t="s">
        <v>78</v>
      </c>
      <c r="W776" s="173"/>
      <c r="X776" s="173"/>
      <c r="Y776" s="173"/>
      <c r="Z776" s="173"/>
      <c r="AA776" s="173"/>
      <c r="AB776" s="173"/>
    </row>
    <row r="777" spans="1:28" s="73" customFormat="1" ht="76.5" customHeight="1">
      <c r="A777" s="123"/>
      <c r="B777" s="578"/>
      <c r="C777" s="562"/>
      <c r="D777" s="568"/>
      <c r="E777" s="572"/>
      <c r="F777" s="568"/>
      <c r="G777" s="572"/>
      <c r="H777" s="568"/>
      <c r="I777" s="568"/>
      <c r="J777" s="568"/>
      <c r="K777" s="568"/>
      <c r="L777" s="568"/>
      <c r="M777" s="568"/>
      <c r="N777" s="564"/>
      <c r="O777" s="564"/>
      <c r="P777" s="564"/>
      <c r="Q777" s="564"/>
      <c r="R777" s="564"/>
      <c r="S777" s="564"/>
      <c r="T777" s="564"/>
      <c r="U777" s="564"/>
      <c r="V777" s="169" t="s">
        <v>79</v>
      </c>
      <c r="W777" s="174"/>
      <c r="X777" s="174"/>
      <c r="Y777" s="174"/>
      <c r="Z777" s="174"/>
      <c r="AA777" s="174"/>
      <c r="AB777" s="174"/>
    </row>
    <row r="778" spans="1:28" s="73" customFormat="1" ht="76.5" customHeight="1">
      <c r="A778" s="123"/>
      <c r="B778" s="577">
        <v>385</v>
      </c>
      <c r="C778" s="561" t="str">
        <f>担当者!$F$5</f>
        <v>○○高等学校</v>
      </c>
      <c r="D778" s="567"/>
      <c r="E778" s="571"/>
      <c r="F778" s="567"/>
      <c r="G778" s="571"/>
      <c r="H778" s="567"/>
      <c r="I778" s="567"/>
      <c r="J778" s="567"/>
      <c r="K778" s="567"/>
      <c r="L778" s="567"/>
      <c r="M778" s="567"/>
      <c r="N778" s="563"/>
      <c r="O778" s="563"/>
      <c r="P778" s="563"/>
      <c r="Q778" s="563"/>
      <c r="R778" s="563"/>
      <c r="S778" s="563"/>
      <c r="T778" s="563"/>
      <c r="U778" s="563"/>
      <c r="V778" s="163" t="s">
        <v>78</v>
      </c>
      <c r="W778" s="173"/>
      <c r="X778" s="173"/>
      <c r="Y778" s="173"/>
      <c r="Z778" s="173"/>
      <c r="AA778" s="173"/>
      <c r="AB778" s="173"/>
    </row>
    <row r="779" spans="1:28" s="73" customFormat="1" ht="76.5" customHeight="1">
      <c r="A779" s="123"/>
      <c r="B779" s="578"/>
      <c r="C779" s="562"/>
      <c r="D779" s="568"/>
      <c r="E779" s="572"/>
      <c r="F779" s="568"/>
      <c r="G779" s="572"/>
      <c r="H779" s="568"/>
      <c r="I779" s="568"/>
      <c r="J779" s="568"/>
      <c r="K779" s="568"/>
      <c r="L779" s="568"/>
      <c r="M779" s="568"/>
      <c r="N779" s="564"/>
      <c r="O779" s="564"/>
      <c r="P779" s="564"/>
      <c r="Q779" s="564"/>
      <c r="R779" s="564"/>
      <c r="S779" s="564"/>
      <c r="T779" s="564"/>
      <c r="U779" s="564"/>
      <c r="V779" s="169" t="s">
        <v>79</v>
      </c>
      <c r="W779" s="174"/>
      <c r="X779" s="174"/>
      <c r="Y779" s="174"/>
      <c r="Z779" s="174"/>
      <c r="AA779" s="174"/>
      <c r="AB779" s="174"/>
    </row>
    <row r="780" spans="1:28" s="73" customFormat="1" ht="76.5" customHeight="1">
      <c r="A780" s="123"/>
      <c r="B780" s="577">
        <v>386</v>
      </c>
      <c r="C780" s="561" t="str">
        <f>担当者!$F$5</f>
        <v>○○高等学校</v>
      </c>
      <c r="D780" s="567"/>
      <c r="E780" s="571"/>
      <c r="F780" s="567"/>
      <c r="G780" s="571"/>
      <c r="H780" s="567"/>
      <c r="I780" s="567"/>
      <c r="J780" s="567"/>
      <c r="K780" s="567"/>
      <c r="L780" s="567"/>
      <c r="M780" s="567"/>
      <c r="N780" s="563"/>
      <c r="O780" s="563"/>
      <c r="P780" s="563"/>
      <c r="Q780" s="563"/>
      <c r="R780" s="563"/>
      <c r="S780" s="563"/>
      <c r="T780" s="563"/>
      <c r="U780" s="563"/>
      <c r="V780" s="163" t="s">
        <v>78</v>
      </c>
      <c r="W780" s="173"/>
      <c r="X780" s="173"/>
      <c r="Y780" s="173"/>
      <c r="Z780" s="173"/>
      <c r="AA780" s="173"/>
      <c r="AB780" s="173"/>
    </row>
    <row r="781" spans="1:28" s="73" customFormat="1" ht="76.5" customHeight="1">
      <c r="A781" s="123"/>
      <c r="B781" s="578"/>
      <c r="C781" s="562"/>
      <c r="D781" s="568"/>
      <c r="E781" s="572"/>
      <c r="F781" s="568"/>
      <c r="G781" s="572"/>
      <c r="H781" s="568"/>
      <c r="I781" s="568"/>
      <c r="J781" s="568"/>
      <c r="K781" s="568"/>
      <c r="L781" s="568"/>
      <c r="M781" s="568"/>
      <c r="N781" s="564"/>
      <c r="O781" s="564"/>
      <c r="P781" s="564"/>
      <c r="Q781" s="564"/>
      <c r="R781" s="564"/>
      <c r="S781" s="564"/>
      <c r="T781" s="564"/>
      <c r="U781" s="564"/>
      <c r="V781" s="169" t="s">
        <v>79</v>
      </c>
      <c r="W781" s="174"/>
      <c r="X781" s="174"/>
      <c r="Y781" s="174"/>
      <c r="Z781" s="174"/>
      <c r="AA781" s="174"/>
      <c r="AB781" s="174"/>
    </row>
    <row r="782" spans="1:28" s="73" customFormat="1" ht="76.5" customHeight="1">
      <c r="A782" s="123"/>
      <c r="B782" s="577">
        <v>387</v>
      </c>
      <c r="C782" s="561" t="str">
        <f>担当者!$F$5</f>
        <v>○○高等学校</v>
      </c>
      <c r="D782" s="567"/>
      <c r="E782" s="571"/>
      <c r="F782" s="567"/>
      <c r="G782" s="571"/>
      <c r="H782" s="567"/>
      <c r="I782" s="567"/>
      <c r="J782" s="567"/>
      <c r="K782" s="567"/>
      <c r="L782" s="567"/>
      <c r="M782" s="567"/>
      <c r="N782" s="563"/>
      <c r="O782" s="563"/>
      <c r="P782" s="563"/>
      <c r="Q782" s="563"/>
      <c r="R782" s="563"/>
      <c r="S782" s="563"/>
      <c r="T782" s="563"/>
      <c r="U782" s="563"/>
      <c r="V782" s="163" t="s">
        <v>78</v>
      </c>
      <c r="W782" s="173"/>
      <c r="X782" s="173"/>
      <c r="Y782" s="173"/>
      <c r="Z782" s="173"/>
      <c r="AA782" s="173"/>
      <c r="AB782" s="173"/>
    </row>
    <row r="783" spans="1:28" s="73" customFormat="1" ht="76.5" customHeight="1">
      <c r="A783" s="123"/>
      <c r="B783" s="578"/>
      <c r="C783" s="562"/>
      <c r="D783" s="568"/>
      <c r="E783" s="572"/>
      <c r="F783" s="568"/>
      <c r="G783" s="572"/>
      <c r="H783" s="568"/>
      <c r="I783" s="568"/>
      <c r="J783" s="568"/>
      <c r="K783" s="568"/>
      <c r="L783" s="568"/>
      <c r="M783" s="568"/>
      <c r="N783" s="564"/>
      <c r="O783" s="564"/>
      <c r="P783" s="564"/>
      <c r="Q783" s="564"/>
      <c r="R783" s="564"/>
      <c r="S783" s="564"/>
      <c r="T783" s="564"/>
      <c r="U783" s="564"/>
      <c r="V783" s="169" t="s">
        <v>79</v>
      </c>
      <c r="W783" s="174"/>
      <c r="X783" s="174"/>
      <c r="Y783" s="174"/>
      <c r="Z783" s="174"/>
      <c r="AA783" s="174"/>
      <c r="AB783" s="174"/>
    </row>
    <row r="784" spans="1:28" s="73" customFormat="1" ht="76.5" customHeight="1">
      <c r="A784" s="123"/>
      <c r="B784" s="577">
        <v>388</v>
      </c>
      <c r="C784" s="561" t="str">
        <f>担当者!$F$5</f>
        <v>○○高等学校</v>
      </c>
      <c r="D784" s="567"/>
      <c r="E784" s="571"/>
      <c r="F784" s="567"/>
      <c r="G784" s="571"/>
      <c r="H784" s="567"/>
      <c r="I784" s="567"/>
      <c r="J784" s="567"/>
      <c r="K784" s="567"/>
      <c r="L784" s="567"/>
      <c r="M784" s="567"/>
      <c r="N784" s="563"/>
      <c r="O784" s="563"/>
      <c r="P784" s="563"/>
      <c r="Q784" s="563"/>
      <c r="R784" s="563"/>
      <c r="S784" s="563"/>
      <c r="T784" s="563"/>
      <c r="U784" s="563"/>
      <c r="V784" s="163" t="s">
        <v>78</v>
      </c>
      <c r="W784" s="173"/>
      <c r="X784" s="173"/>
      <c r="Y784" s="173"/>
      <c r="Z784" s="173"/>
      <c r="AA784" s="173"/>
      <c r="AB784" s="173"/>
    </row>
    <row r="785" spans="1:28" s="73" customFormat="1" ht="76.5" customHeight="1">
      <c r="A785" s="123"/>
      <c r="B785" s="578"/>
      <c r="C785" s="562"/>
      <c r="D785" s="568"/>
      <c r="E785" s="572"/>
      <c r="F785" s="568"/>
      <c r="G785" s="572"/>
      <c r="H785" s="568"/>
      <c r="I785" s="568"/>
      <c r="J785" s="568"/>
      <c r="K785" s="568"/>
      <c r="L785" s="568"/>
      <c r="M785" s="568"/>
      <c r="N785" s="564"/>
      <c r="O785" s="564"/>
      <c r="P785" s="564"/>
      <c r="Q785" s="564"/>
      <c r="R785" s="564"/>
      <c r="S785" s="564"/>
      <c r="T785" s="564"/>
      <c r="U785" s="564"/>
      <c r="V785" s="169" t="s">
        <v>79</v>
      </c>
      <c r="W785" s="174"/>
      <c r="X785" s="174"/>
      <c r="Y785" s="174"/>
      <c r="Z785" s="174"/>
      <c r="AA785" s="174"/>
      <c r="AB785" s="174"/>
    </row>
    <row r="786" spans="1:28" s="73" customFormat="1" ht="76.5" customHeight="1">
      <c r="A786" s="123"/>
      <c r="B786" s="577">
        <v>389</v>
      </c>
      <c r="C786" s="561" t="str">
        <f>担当者!$F$5</f>
        <v>○○高等学校</v>
      </c>
      <c r="D786" s="567"/>
      <c r="E786" s="571"/>
      <c r="F786" s="567"/>
      <c r="G786" s="571"/>
      <c r="H786" s="567"/>
      <c r="I786" s="567"/>
      <c r="J786" s="567"/>
      <c r="K786" s="567"/>
      <c r="L786" s="567"/>
      <c r="M786" s="567"/>
      <c r="N786" s="563"/>
      <c r="O786" s="563"/>
      <c r="P786" s="563"/>
      <c r="Q786" s="563"/>
      <c r="R786" s="563"/>
      <c r="S786" s="563"/>
      <c r="T786" s="563"/>
      <c r="U786" s="563"/>
      <c r="V786" s="163" t="s">
        <v>78</v>
      </c>
      <c r="W786" s="173"/>
      <c r="X786" s="173"/>
      <c r="Y786" s="173"/>
      <c r="Z786" s="173"/>
      <c r="AA786" s="173"/>
      <c r="AB786" s="173"/>
    </row>
    <row r="787" spans="1:28" s="73" customFormat="1" ht="76.5" customHeight="1">
      <c r="A787" s="123"/>
      <c r="B787" s="578"/>
      <c r="C787" s="562"/>
      <c r="D787" s="568"/>
      <c r="E787" s="572"/>
      <c r="F787" s="568"/>
      <c r="G787" s="572"/>
      <c r="H787" s="568"/>
      <c r="I787" s="568"/>
      <c r="J787" s="568"/>
      <c r="K787" s="568"/>
      <c r="L787" s="568"/>
      <c r="M787" s="568"/>
      <c r="N787" s="564"/>
      <c r="O787" s="564"/>
      <c r="P787" s="564"/>
      <c r="Q787" s="564"/>
      <c r="R787" s="564"/>
      <c r="S787" s="564"/>
      <c r="T787" s="564"/>
      <c r="U787" s="564"/>
      <c r="V787" s="169" t="s">
        <v>79</v>
      </c>
      <c r="W787" s="174"/>
      <c r="X787" s="174"/>
      <c r="Y787" s="174"/>
      <c r="Z787" s="174"/>
      <c r="AA787" s="174"/>
      <c r="AB787" s="174"/>
    </row>
    <row r="788" spans="1:28" s="73" customFormat="1" ht="76.5" customHeight="1">
      <c r="A788" s="123"/>
      <c r="B788" s="577">
        <v>390</v>
      </c>
      <c r="C788" s="561" t="str">
        <f>担当者!$F$5</f>
        <v>○○高等学校</v>
      </c>
      <c r="D788" s="567"/>
      <c r="E788" s="571"/>
      <c r="F788" s="567"/>
      <c r="G788" s="571"/>
      <c r="H788" s="567"/>
      <c r="I788" s="567"/>
      <c r="J788" s="567"/>
      <c r="K788" s="567"/>
      <c r="L788" s="567"/>
      <c r="M788" s="567"/>
      <c r="N788" s="563"/>
      <c r="O788" s="563"/>
      <c r="P788" s="563"/>
      <c r="Q788" s="563"/>
      <c r="R788" s="563"/>
      <c r="S788" s="563"/>
      <c r="T788" s="563"/>
      <c r="U788" s="563"/>
      <c r="V788" s="163" t="s">
        <v>78</v>
      </c>
      <c r="W788" s="173"/>
      <c r="X788" s="173"/>
      <c r="Y788" s="173"/>
      <c r="Z788" s="173"/>
      <c r="AA788" s="173"/>
      <c r="AB788" s="173"/>
    </row>
    <row r="789" spans="1:28" s="73" customFormat="1" ht="76.5" customHeight="1">
      <c r="A789" s="123"/>
      <c r="B789" s="578"/>
      <c r="C789" s="562"/>
      <c r="D789" s="568"/>
      <c r="E789" s="572"/>
      <c r="F789" s="568"/>
      <c r="G789" s="572"/>
      <c r="H789" s="568"/>
      <c r="I789" s="568"/>
      <c r="J789" s="568"/>
      <c r="K789" s="568"/>
      <c r="L789" s="568"/>
      <c r="M789" s="568"/>
      <c r="N789" s="564"/>
      <c r="O789" s="564"/>
      <c r="P789" s="564"/>
      <c r="Q789" s="564"/>
      <c r="R789" s="564"/>
      <c r="S789" s="564"/>
      <c r="T789" s="564"/>
      <c r="U789" s="564"/>
      <c r="V789" s="169" t="s">
        <v>79</v>
      </c>
      <c r="W789" s="174"/>
      <c r="X789" s="174"/>
      <c r="Y789" s="174"/>
      <c r="Z789" s="174"/>
      <c r="AA789" s="174"/>
      <c r="AB789" s="174"/>
    </row>
    <row r="790" spans="1:28" s="73" customFormat="1" ht="76.5" customHeight="1">
      <c r="A790" s="123"/>
      <c r="B790" s="577">
        <v>391</v>
      </c>
      <c r="C790" s="561" t="str">
        <f>担当者!$F$5</f>
        <v>○○高等学校</v>
      </c>
      <c r="D790" s="567"/>
      <c r="E790" s="571"/>
      <c r="F790" s="567"/>
      <c r="G790" s="571"/>
      <c r="H790" s="567"/>
      <c r="I790" s="567"/>
      <c r="J790" s="567"/>
      <c r="K790" s="567"/>
      <c r="L790" s="567"/>
      <c r="M790" s="567"/>
      <c r="N790" s="563"/>
      <c r="O790" s="563"/>
      <c r="P790" s="563"/>
      <c r="Q790" s="563"/>
      <c r="R790" s="563"/>
      <c r="S790" s="563"/>
      <c r="T790" s="563"/>
      <c r="U790" s="563"/>
      <c r="V790" s="163" t="s">
        <v>78</v>
      </c>
      <c r="W790" s="173"/>
      <c r="X790" s="173"/>
      <c r="Y790" s="173"/>
      <c r="Z790" s="173"/>
      <c r="AA790" s="173"/>
      <c r="AB790" s="173"/>
    </row>
    <row r="791" spans="1:28" s="73" customFormat="1" ht="76.5" customHeight="1">
      <c r="A791" s="123"/>
      <c r="B791" s="578"/>
      <c r="C791" s="562"/>
      <c r="D791" s="568"/>
      <c r="E791" s="572"/>
      <c r="F791" s="568"/>
      <c r="G791" s="572"/>
      <c r="H791" s="568"/>
      <c r="I791" s="568"/>
      <c r="J791" s="568"/>
      <c r="K791" s="568"/>
      <c r="L791" s="568"/>
      <c r="M791" s="568"/>
      <c r="N791" s="564"/>
      <c r="O791" s="564"/>
      <c r="P791" s="564"/>
      <c r="Q791" s="564"/>
      <c r="R791" s="564"/>
      <c r="S791" s="564"/>
      <c r="T791" s="564"/>
      <c r="U791" s="564"/>
      <c r="V791" s="169" t="s">
        <v>79</v>
      </c>
      <c r="W791" s="174"/>
      <c r="X791" s="174"/>
      <c r="Y791" s="174"/>
      <c r="Z791" s="174"/>
      <c r="AA791" s="174"/>
      <c r="AB791" s="174"/>
    </row>
    <row r="792" spans="1:28" s="73" customFormat="1" ht="76.5" customHeight="1">
      <c r="A792" s="123"/>
      <c r="B792" s="577">
        <v>392</v>
      </c>
      <c r="C792" s="561" t="str">
        <f>担当者!$F$5</f>
        <v>○○高等学校</v>
      </c>
      <c r="D792" s="567"/>
      <c r="E792" s="571"/>
      <c r="F792" s="567"/>
      <c r="G792" s="571"/>
      <c r="H792" s="567"/>
      <c r="I792" s="567"/>
      <c r="J792" s="567"/>
      <c r="K792" s="567"/>
      <c r="L792" s="567"/>
      <c r="M792" s="567"/>
      <c r="N792" s="563"/>
      <c r="O792" s="563"/>
      <c r="P792" s="563"/>
      <c r="Q792" s="563"/>
      <c r="R792" s="563"/>
      <c r="S792" s="563"/>
      <c r="T792" s="563"/>
      <c r="U792" s="563"/>
      <c r="V792" s="163" t="s">
        <v>78</v>
      </c>
      <c r="W792" s="173"/>
      <c r="X792" s="173"/>
      <c r="Y792" s="173"/>
      <c r="Z792" s="173"/>
      <c r="AA792" s="173"/>
      <c r="AB792" s="173"/>
    </row>
    <row r="793" spans="1:28" s="73" customFormat="1" ht="76.5" customHeight="1">
      <c r="A793" s="123"/>
      <c r="B793" s="578"/>
      <c r="C793" s="562"/>
      <c r="D793" s="568"/>
      <c r="E793" s="572"/>
      <c r="F793" s="568"/>
      <c r="G793" s="572"/>
      <c r="H793" s="568"/>
      <c r="I793" s="568"/>
      <c r="J793" s="568"/>
      <c r="K793" s="568"/>
      <c r="L793" s="568"/>
      <c r="M793" s="568"/>
      <c r="N793" s="564"/>
      <c r="O793" s="564"/>
      <c r="P793" s="564"/>
      <c r="Q793" s="564"/>
      <c r="R793" s="564"/>
      <c r="S793" s="564"/>
      <c r="T793" s="564"/>
      <c r="U793" s="564"/>
      <c r="V793" s="169" t="s">
        <v>79</v>
      </c>
      <c r="W793" s="174"/>
      <c r="X793" s="174"/>
      <c r="Y793" s="174"/>
      <c r="Z793" s="174"/>
      <c r="AA793" s="174"/>
      <c r="AB793" s="174"/>
    </row>
    <row r="794" spans="1:28" s="73" customFormat="1" ht="76.5" customHeight="1">
      <c r="A794" s="123"/>
      <c r="B794" s="577">
        <v>393</v>
      </c>
      <c r="C794" s="561" t="str">
        <f>担当者!$F$5</f>
        <v>○○高等学校</v>
      </c>
      <c r="D794" s="567"/>
      <c r="E794" s="571"/>
      <c r="F794" s="567"/>
      <c r="G794" s="571"/>
      <c r="H794" s="567"/>
      <c r="I794" s="567"/>
      <c r="J794" s="567"/>
      <c r="K794" s="567"/>
      <c r="L794" s="567"/>
      <c r="M794" s="567"/>
      <c r="N794" s="563"/>
      <c r="O794" s="563"/>
      <c r="P794" s="563"/>
      <c r="Q794" s="563"/>
      <c r="R794" s="563"/>
      <c r="S794" s="563"/>
      <c r="T794" s="563"/>
      <c r="U794" s="563"/>
      <c r="V794" s="163" t="s">
        <v>78</v>
      </c>
      <c r="W794" s="173"/>
      <c r="X794" s="173"/>
      <c r="Y794" s="173"/>
      <c r="Z794" s="173"/>
      <c r="AA794" s="173"/>
      <c r="AB794" s="173"/>
    </row>
    <row r="795" spans="1:28" s="73" customFormat="1" ht="76.5" customHeight="1">
      <c r="A795" s="123"/>
      <c r="B795" s="578"/>
      <c r="C795" s="562"/>
      <c r="D795" s="568"/>
      <c r="E795" s="572"/>
      <c r="F795" s="568"/>
      <c r="G795" s="572"/>
      <c r="H795" s="568"/>
      <c r="I795" s="568"/>
      <c r="J795" s="568"/>
      <c r="K795" s="568"/>
      <c r="L795" s="568"/>
      <c r="M795" s="568"/>
      <c r="N795" s="564"/>
      <c r="O795" s="564"/>
      <c r="P795" s="564"/>
      <c r="Q795" s="564"/>
      <c r="R795" s="564"/>
      <c r="S795" s="564"/>
      <c r="T795" s="564"/>
      <c r="U795" s="564"/>
      <c r="V795" s="169" t="s">
        <v>79</v>
      </c>
      <c r="W795" s="174"/>
      <c r="X795" s="174"/>
      <c r="Y795" s="174"/>
      <c r="Z795" s="174"/>
      <c r="AA795" s="174"/>
      <c r="AB795" s="174"/>
    </row>
    <row r="796" spans="1:28" s="73" customFormat="1" ht="76.5" customHeight="1">
      <c r="A796" s="123"/>
      <c r="B796" s="577">
        <v>394</v>
      </c>
      <c r="C796" s="561" t="str">
        <f>担当者!$F$5</f>
        <v>○○高等学校</v>
      </c>
      <c r="D796" s="567"/>
      <c r="E796" s="571"/>
      <c r="F796" s="567"/>
      <c r="G796" s="571"/>
      <c r="H796" s="567"/>
      <c r="I796" s="567"/>
      <c r="J796" s="567"/>
      <c r="K796" s="567"/>
      <c r="L796" s="567"/>
      <c r="M796" s="567"/>
      <c r="N796" s="563"/>
      <c r="O796" s="563"/>
      <c r="P796" s="563"/>
      <c r="Q796" s="563"/>
      <c r="R796" s="563"/>
      <c r="S796" s="563"/>
      <c r="T796" s="563"/>
      <c r="U796" s="563"/>
      <c r="V796" s="163" t="s">
        <v>78</v>
      </c>
      <c r="W796" s="173"/>
      <c r="X796" s="173"/>
      <c r="Y796" s="173"/>
      <c r="Z796" s="173"/>
      <c r="AA796" s="173"/>
      <c r="AB796" s="173"/>
    </row>
    <row r="797" spans="1:28" s="73" customFormat="1" ht="76.5" customHeight="1">
      <c r="A797" s="123"/>
      <c r="B797" s="578"/>
      <c r="C797" s="562"/>
      <c r="D797" s="568"/>
      <c r="E797" s="572"/>
      <c r="F797" s="568"/>
      <c r="G797" s="572"/>
      <c r="H797" s="568"/>
      <c r="I797" s="568"/>
      <c r="J797" s="568"/>
      <c r="K797" s="568"/>
      <c r="L797" s="568"/>
      <c r="M797" s="568"/>
      <c r="N797" s="564"/>
      <c r="O797" s="564"/>
      <c r="P797" s="564"/>
      <c r="Q797" s="564"/>
      <c r="R797" s="564"/>
      <c r="S797" s="564"/>
      <c r="T797" s="564"/>
      <c r="U797" s="564"/>
      <c r="V797" s="169" t="s">
        <v>79</v>
      </c>
      <c r="W797" s="174"/>
      <c r="X797" s="174"/>
      <c r="Y797" s="174"/>
      <c r="Z797" s="174"/>
      <c r="AA797" s="174"/>
      <c r="AB797" s="174"/>
    </row>
    <row r="798" spans="1:28" s="73" customFormat="1" ht="76.5" customHeight="1">
      <c r="A798" s="123"/>
      <c r="B798" s="577">
        <v>395</v>
      </c>
      <c r="C798" s="561" t="str">
        <f>担当者!$F$5</f>
        <v>○○高等学校</v>
      </c>
      <c r="D798" s="567"/>
      <c r="E798" s="571"/>
      <c r="F798" s="567"/>
      <c r="G798" s="571"/>
      <c r="H798" s="567"/>
      <c r="I798" s="567"/>
      <c r="J798" s="567"/>
      <c r="K798" s="567"/>
      <c r="L798" s="567"/>
      <c r="M798" s="567"/>
      <c r="N798" s="563"/>
      <c r="O798" s="563"/>
      <c r="P798" s="563"/>
      <c r="Q798" s="563"/>
      <c r="R798" s="563"/>
      <c r="S798" s="563"/>
      <c r="T798" s="563"/>
      <c r="U798" s="563"/>
      <c r="V798" s="163" t="s">
        <v>78</v>
      </c>
      <c r="W798" s="173"/>
      <c r="X798" s="173"/>
      <c r="Y798" s="173"/>
      <c r="Z798" s="173"/>
      <c r="AA798" s="173"/>
      <c r="AB798" s="173"/>
    </row>
    <row r="799" spans="1:28" s="73" customFormat="1" ht="76.5" customHeight="1">
      <c r="A799" s="123"/>
      <c r="B799" s="578"/>
      <c r="C799" s="562"/>
      <c r="D799" s="568"/>
      <c r="E799" s="572"/>
      <c r="F799" s="568"/>
      <c r="G799" s="572"/>
      <c r="H799" s="568"/>
      <c r="I799" s="568"/>
      <c r="J799" s="568"/>
      <c r="K799" s="568"/>
      <c r="L799" s="568"/>
      <c r="M799" s="568"/>
      <c r="N799" s="564"/>
      <c r="O799" s="564"/>
      <c r="P799" s="564"/>
      <c r="Q799" s="564"/>
      <c r="R799" s="564"/>
      <c r="S799" s="564"/>
      <c r="T799" s="564"/>
      <c r="U799" s="564"/>
      <c r="V799" s="169" t="s">
        <v>79</v>
      </c>
      <c r="W799" s="174"/>
      <c r="X799" s="174"/>
      <c r="Y799" s="174"/>
      <c r="Z799" s="174"/>
      <c r="AA799" s="174"/>
      <c r="AB799" s="174"/>
    </row>
    <row r="800" spans="1:28" s="73" customFormat="1" ht="76.5" customHeight="1">
      <c r="A800" s="123"/>
      <c r="B800" s="577">
        <v>396</v>
      </c>
      <c r="C800" s="561" t="str">
        <f>担当者!$F$5</f>
        <v>○○高等学校</v>
      </c>
      <c r="D800" s="567"/>
      <c r="E800" s="571"/>
      <c r="F800" s="567"/>
      <c r="G800" s="571"/>
      <c r="H800" s="567"/>
      <c r="I800" s="567"/>
      <c r="J800" s="567"/>
      <c r="K800" s="567"/>
      <c r="L800" s="567"/>
      <c r="M800" s="567"/>
      <c r="N800" s="563"/>
      <c r="O800" s="563"/>
      <c r="P800" s="563"/>
      <c r="Q800" s="563"/>
      <c r="R800" s="563"/>
      <c r="S800" s="563"/>
      <c r="T800" s="563"/>
      <c r="U800" s="563"/>
      <c r="V800" s="163" t="s">
        <v>78</v>
      </c>
      <c r="W800" s="173"/>
      <c r="X800" s="173"/>
      <c r="Y800" s="173"/>
      <c r="Z800" s="173"/>
      <c r="AA800" s="173"/>
      <c r="AB800" s="173"/>
    </row>
    <row r="801" spans="1:28" s="73" customFormat="1" ht="76.5" customHeight="1">
      <c r="A801" s="123"/>
      <c r="B801" s="578"/>
      <c r="C801" s="562"/>
      <c r="D801" s="568"/>
      <c r="E801" s="572"/>
      <c r="F801" s="568"/>
      <c r="G801" s="572"/>
      <c r="H801" s="568"/>
      <c r="I801" s="568"/>
      <c r="J801" s="568"/>
      <c r="K801" s="568"/>
      <c r="L801" s="568"/>
      <c r="M801" s="568"/>
      <c r="N801" s="564"/>
      <c r="O801" s="564"/>
      <c r="P801" s="564"/>
      <c r="Q801" s="564"/>
      <c r="R801" s="564"/>
      <c r="S801" s="564"/>
      <c r="T801" s="564"/>
      <c r="U801" s="564"/>
      <c r="V801" s="169" t="s">
        <v>79</v>
      </c>
      <c r="W801" s="174"/>
      <c r="X801" s="174"/>
      <c r="Y801" s="174"/>
      <c r="Z801" s="174"/>
      <c r="AA801" s="174"/>
      <c r="AB801" s="174"/>
    </row>
    <row r="802" spans="1:28" s="73" customFormat="1" ht="76.5" customHeight="1">
      <c r="A802" s="123"/>
      <c r="B802" s="577">
        <v>397</v>
      </c>
      <c r="C802" s="561" t="str">
        <f>担当者!$F$5</f>
        <v>○○高等学校</v>
      </c>
      <c r="D802" s="567"/>
      <c r="E802" s="571"/>
      <c r="F802" s="567"/>
      <c r="G802" s="571"/>
      <c r="H802" s="567"/>
      <c r="I802" s="567"/>
      <c r="J802" s="567"/>
      <c r="K802" s="567"/>
      <c r="L802" s="567"/>
      <c r="M802" s="567"/>
      <c r="N802" s="563"/>
      <c r="O802" s="563"/>
      <c r="P802" s="563"/>
      <c r="Q802" s="563"/>
      <c r="R802" s="563"/>
      <c r="S802" s="563"/>
      <c r="T802" s="563"/>
      <c r="U802" s="563"/>
      <c r="V802" s="163" t="s">
        <v>78</v>
      </c>
      <c r="W802" s="173"/>
      <c r="X802" s="173"/>
      <c r="Y802" s="173"/>
      <c r="Z802" s="173"/>
      <c r="AA802" s="173"/>
      <c r="AB802" s="173"/>
    </row>
    <row r="803" spans="1:28" s="73" customFormat="1" ht="76.5" customHeight="1">
      <c r="A803" s="123"/>
      <c r="B803" s="578"/>
      <c r="C803" s="562"/>
      <c r="D803" s="568"/>
      <c r="E803" s="572"/>
      <c r="F803" s="568"/>
      <c r="G803" s="572"/>
      <c r="H803" s="568"/>
      <c r="I803" s="568"/>
      <c r="J803" s="568"/>
      <c r="K803" s="568"/>
      <c r="L803" s="568"/>
      <c r="M803" s="568"/>
      <c r="N803" s="564"/>
      <c r="O803" s="564"/>
      <c r="P803" s="564"/>
      <c r="Q803" s="564"/>
      <c r="R803" s="564"/>
      <c r="S803" s="564"/>
      <c r="T803" s="564"/>
      <c r="U803" s="564"/>
      <c r="V803" s="169" t="s">
        <v>79</v>
      </c>
      <c r="W803" s="174"/>
      <c r="X803" s="174"/>
      <c r="Y803" s="174"/>
      <c r="Z803" s="174"/>
      <c r="AA803" s="174"/>
      <c r="AB803" s="174"/>
    </row>
    <row r="804" spans="1:28" s="73" customFormat="1" ht="76.5" customHeight="1">
      <c r="A804" s="123"/>
      <c r="B804" s="577">
        <v>398</v>
      </c>
      <c r="C804" s="561" t="str">
        <f>担当者!$F$5</f>
        <v>○○高等学校</v>
      </c>
      <c r="D804" s="567"/>
      <c r="E804" s="571"/>
      <c r="F804" s="567"/>
      <c r="G804" s="571"/>
      <c r="H804" s="567"/>
      <c r="I804" s="567"/>
      <c r="J804" s="567"/>
      <c r="K804" s="567"/>
      <c r="L804" s="567"/>
      <c r="M804" s="567"/>
      <c r="N804" s="563"/>
      <c r="O804" s="563"/>
      <c r="P804" s="563"/>
      <c r="Q804" s="563"/>
      <c r="R804" s="563"/>
      <c r="S804" s="563"/>
      <c r="T804" s="563"/>
      <c r="U804" s="563"/>
      <c r="V804" s="163" t="s">
        <v>78</v>
      </c>
      <c r="W804" s="173"/>
      <c r="X804" s="173"/>
      <c r="Y804" s="173"/>
      <c r="Z804" s="173"/>
      <c r="AA804" s="173"/>
      <c r="AB804" s="173"/>
    </row>
    <row r="805" spans="1:28" s="73" customFormat="1" ht="76.5" customHeight="1">
      <c r="A805" s="123"/>
      <c r="B805" s="578"/>
      <c r="C805" s="562"/>
      <c r="D805" s="568"/>
      <c r="E805" s="572"/>
      <c r="F805" s="568"/>
      <c r="G805" s="572"/>
      <c r="H805" s="568"/>
      <c r="I805" s="568"/>
      <c r="J805" s="568"/>
      <c r="K805" s="568"/>
      <c r="L805" s="568"/>
      <c r="M805" s="568"/>
      <c r="N805" s="564"/>
      <c r="O805" s="564"/>
      <c r="P805" s="564"/>
      <c r="Q805" s="564"/>
      <c r="R805" s="564"/>
      <c r="S805" s="564"/>
      <c r="T805" s="564"/>
      <c r="U805" s="564"/>
      <c r="V805" s="169" t="s">
        <v>79</v>
      </c>
      <c r="W805" s="174"/>
      <c r="X805" s="174"/>
      <c r="Y805" s="174"/>
      <c r="Z805" s="174"/>
      <c r="AA805" s="174"/>
      <c r="AB805" s="174"/>
    </row>
    <row r="806" spans="1:28" s="73" customFormat="1" ht="76.5" customHeight="1">
      <c r="A806" s="123"/>
      <c r="B806" s="577">
        <v>399</v>
      </c>
      <c r="C806" s="561" t="str">
        <f>担当者!$F$5</f>
        <v>○○高等学校</v>
      </c>
      <c r="D806" s="567"/>
      <c r="E806" s="571"/>
      <c r="F806" s="567"/>
      <c r="G806" s="571"/>
      <c r="H806" s="567"/>
      <c r="I806" s="567"/>
      <c r="J806" s="567"/>
      <c r="K806" s="567"/>
      <c r="L806" s="567"/>
      <c r="M806" s="567"/>
      <c r="N806" s="563"/>
      <c r="O806" s="563"/>
      <c r="P806" s="563"/>
      <c r="Q806" s="563"/>
      <c r="R806" s="563"/>
      <c r="S806" s="563"/>
      <c r="T806" s="563"/>
      <c r="U806" s="563"/>
      <c r="V806" s="163" t="s">
        <v>78</v>
      </c>
      <c r="W806" s="173"/>
      <c r="X806" s="173"/>
      <c r="Y806" s="173"/>
      <c r="Z806" s="173"/>
      <c r="AA806" s="173"/>
      <c r="AB806" s="173"/>
    </row>
    <row r="807" spans="1:28" s="73" customFormat="1" ht="76.5" customHeight="1">
      <c r="A807" s="123"/>
      <c r="B807" s="578"/>
      <c r="C807" s="562"/>
      <c r="D807" s="568"/>
      <c r="E807" s="572"/>
      <c r="F807" s="568"/>
      <c r="G807" s="572"/>
      <c r="H807" s="568"/>
      <c r="I807" s="568"/>
      <c r="J807" s="568"/>
      <c r="K807" s="568"/>
      <c r="L807" s="568"/>
      <c r="M807" s="568"/>
      <c r="N807" s="564"/>
      <c r="O807" s="564"/>
      <c r="P807" s="564"/>
      <c r="Q807" s="564"/>
      <c r="R807" s="564"/>
      <c r="S807" s="564"/>
      <c r="T807" s="564"/>
      <c r="U807" s="564"/>
      <c r="V807" s="169" t="s">
        <v>79</v>
      </c>
      <c r="W807" s="174"/>
      <c r="X807" s="174"/>
      <c r="Y807" s="174"/>
      <c r="Z807" s="174"/>
      <c r="AA807" s="174"/>
      <c r="AB807" s="174"/>
    </row>
    <row r="808" spans="1:28" s="73" customFormat="1" ht="76.5" customHeight="1">
      <c r="A808" s="123"/>
      <c r="B808" s="577">
        <v>400</v>
      </c>
      <c r="C808" s="561" t="str">
        <f>担当者!$F$5</f>
        <v>○○高等学校</v>
      </c>
      <c r="D808" s="567"/>
      <c r="E808" s="571"/>
      <c r="F808" s="567"/>
      <c r="G808" s="571"/>
      <c r="H808" s="567"/>
      <c r="I808" s="567"/>
      <c r="J808" s="567"/>
      <c r="K808" s="567"/>
      <c r="L808" s="567"/>
      <c r="M808" s="567"/>
      <c r="N808" s="563"/>
      <c r="O808" s="563"/>
      <c r="P808" s="563"/>
      <c r="Q808" s="563"/>
      <c r="R808" s="563"/>
      <c r="S808" s="563"/>
      <c r="T808" s="563"/>
      <c r="U808" s="563"/>
      <c r="V808" s="163" t="s">
        <v>78</v>
      </c>
      <c r="W808" s="173"/>
      <c r="X808" s="173"/>
      <c r="Y808" s="173"/>
      <c r="Z808" s="173"/>
      <c r="AA808" s="173"/>
      <c r="AB808" s="173"/>
    </row>
    <row r="809" spans="1:28" s="73" customFormat="1" ht="76.5" customHeight="1">
      <c r="A809" s="123"/>
      <c r="B809" s="578"/>
      <c r="C809" s="562"/>
      <c r="D809" s="568"/>
      <c r="E809" s="572"/>
      <c r="F809" s="568"/>
      <c r="G809" s="572"/>
      <c r="H809" s="568"/>
      <c r="I809" s="568"/>
      <c r="J809" s="568"/>
      <c r="K809" s="568"/>
      <c r="L809" s="568"/>
      <c r="M809" s="568"/>
      <c r="N809" s="564"/>
      <c r="O809" s="564"/>
      <c r="P809" s="564"/>
      <c r="Q809" s="564"/>
      <c r="R809" s="564"/>
      <c r="S809" s="564"/>
      <c r="T809" s="564"/>
      <c r="U809" s="564"/>
      <c r="V809" s="169" t="s">
        <v>79</v>
      </c>
      <c r="W809" s="174"/>
      <c r="X809" s="174"/>
      <c r="Y809" s="174"/>
      <c r="Z809" s="174"/>
      <c r="AA809" s="174"/>
      <c r="AB809" s="174"/>
    </row>
    <row r="810" spans="1:28" s="73" customFormat="1" ht="76.5" customHeight="1">
      <c r="A810" s="123"/>
      <c r="B810" s="577">
        <v>401</v>
      </c>
      <c r="C810" s="561" t="str">
        <f>担当者!$F$5</f>
        <v>○○高等学校</v>
      </c>
      <c r="D810" s="567"/>
      <c r="E810" s="571"/>
      <c r="F810" s="567"/>
      <c r="G810" s="571"/>
      <c r="H810" s="567"/>
      <c r="I810" s="567"/>
      <c r="J810" s="567"/>
      <c r="K810" s="567"/>
      <c r="L810" s="567"/>
      <c r="M810" s="567"/>
      <c r="N810" s="563"/>
      <c r="O810" s="563"/>
      <c r="P810" s="563"/>
      <c r="Q810" s="563"/>
      <c r="R810" s="563"/>
      <c r="S810" s="563"/>
      <c r="T810" s="563"/>
      <c r="U810" s="563"/>
      <c r="V810" s="163" t="s">
        <v>78</v>
      </c>
      <c r="W810" s="173"/>
      <c r="X810" s="173"/>
      <c r="Y810" s="173"/>
      <c r="Z810" s="173"/>
      <c r="AA810" s="173"/>
      <c r="AB810" s="173"/>
    </row>
    <row r="811" spans="1:28" s="73" customFormat="1" ht="76.5" customHeight="1">
      <c r="A811" s="123"/>
      <c r="B811" s="578"/>
      <c r="C811" s="562"/>
      <c r="D811" s="568"/>
      <c r="E811" s="572"/>
      <c r="F811" s="568"/>
      <c r="G811" s="572"/>
      <c r="H811" s="568"/>
      <c r="I811" s="568"/>
      <c r="J811" s="568"/>
      <c r="K811" s="568"/>
      <c r="L811" s="568"/>
      <c r="M811" s="568"/>
      <c r="N811" s="564"/>
      <c r="O811" s="564"/>
      <c r="P811" s="564"/>
      <c r="Q811" s="564"/>
      <c r="R811" s="564"/>
      <c r="S811" s="564"/>
      <c r="T811" s="564"/>
      <c r="U811" s="564"/>
      <c r="V811" s="169" t="s">
        <v>79</v>
      </c>
      <c r="W811" s="174"/>
      <c r="X811" s="174"/>
      <c r="Y811" s="174"/>
      <c r="Z811" s="174"/>
      <c r="AA811" s="174"/>
      <c r="AB811" s="174"/>
    </row>
    <row r="812" spans="1:28" s="73" customFormat="1" ht="76.5" customHeight="1">
      <c r="A812" s="123"/>
      <c r="B812" s="577">
        <v>402</v>
      </c>
      <c r="C812" s="561" t="str">
        <f>担当者!$F$5</f>
        <v>○○高等学校</v>
      </c>
      <c r="D812" s="567"/>
      <c r="E812" s="571"/>
      <c r="F812" s="567"/>
      <c r="G812" s="571"/>
      <c r="H812" s="567"/>
      <c r="I812" s="567"/>
      <c r="J812" s="567"/>
      <c r="K812" s="567"/>
      <c r="L812" s="567"/>
      <c r="M812" s="567"/>
      <c r="N812" s="563"/>
      <c r="O812" s="563"/>
      <c r="P812" s="563"/>
      <c r="Q812" s="563"/>
      <c r="R812" s="563"/>
      <c r="S812" s="563"/>
      <c r="T812" s="563"/>
      <c r="U812" s="563"/>
      <c r="V812" s="163" t="s">
        <v>78</v>
      </c>
      <c r="W812" s="173"/>
      <c r="X812" s="173"/>
      <c r="Y812" s="173"/>
      <c r="Z812" s="173"/>
      <c r="AA812" s="173"/>
      <c r="AB812" s="173"/>
    </row>
    <row r="813" spans="1:28" s="73" customFormat="1" ht="76.5" customHeight="1">
      <c r="A813" s="123"/>
      <c r="B813" s="578"/>
      <c r="C813" s="562"/>
      <c r="D813" s="568"/>
      <c r="E813" s="572"/>
      <c r="F813" s="568"/>
      <c r="G813" s="572"/>
      <c r="H813" s="568"/>
      <c r="I813" s="568"/>
      <c r="J813" s="568"/>
      <c r="K813" s="568"/>
      <c r="L813" s="568"/>
      <c r="M813" s="568"/>
      <c r="N813" s="564"/>
      <c r="O813" s="564"/>
      <c r="P813" s="564"/>
      <c r="Q813" s="564"/>
      <c r="R813" s="564"/>
      <c r="S813" s="564"/>
      <c r="T813" s="564"/>
      <c r="U813" s="564"/>
      <c r="V813" s="169" t="s">
        <v>79</v>
      </c>
      <c r="W813" s="174"/>
      <c r="X813" s="174"/>
      <c r="Y813" s="174"/>
      <c r="Z813" s="174"/>
      <c r="AA813" s="174"/>
      <c r="AB813" s="174"/>
    </row>
    <row r="814" spans="1:28" s="73" customFormat="1" ht="76.5" customHeight="1">
      <c r="A814" s="123"/>
      <c r="B814" s="577">
        <v>403</v>
      </c>
      <c r="C814" s="561" t="str">
        <f>担当者!$F$5</f>
        <v>○○高等学校</v>
      </c>
      <c r="D814" s="567"/>
      <c r="E814" s="571"/>
      <c r="F814" s="567"/>
      <c r="G814" s="571"/>
      <c r="H814" s="567"/>
      <c r="I814" s="567"/>
      <c r="J814" s="567"/>
      <c r="K814" s="567"/>
      <c r="L814" s="567"/>
      <c r="M814" s="567"/>
      <c r="N814" s="563"/>
      <c r="O814" s="563"/>
      <c r="P814" s="563"/>
      <c r="Q814" s="563"/>
      <c r="R814" s="563"/>
      <c r="S814" s="563"/>
      <c r="T814" s="563"/>
      <c r="U814" s="563"/>
      <c r="V814" s="163" t="s">
        <v>78</v>
      </c>
      <c r="W814" s="173"/>
      <c r="X814" s="173"/>
      <c r="Y814" s="173"/>
      <c r="Z814" s="173"/>
      <c r="AA814" s="173"/>
      <c r="AB814" s="173"/>
    </row>
    <row r="815" spans="1:28" s="73" customFormat="1" ht="76.5" customHeight="1">
      <c r="A815" s="123"/>
      <c r="B815" s="578"/>
      <c r="C815" s="562"/>
      <c r="D815" s="568"/>
      <c r="E815" s="572"/>
      <c r="F815" s="568"/>
      <c r="G815" s="572"/>
      <c r="H815" s="568"/>
      <c r="I815" s="568"/>
      <c r="J815" s="568"/>
      <c r="K815" s="568"/>
      <c r="L815" s="568"/>
      <c r="M815" s="568"/>
      <c r="N815" s="564"/>
      <c r="O815" s="564"/>
      <c r="P815" s="564"/>
      <c r="Q815" s="564"/>
      <c r="R815" s="564"/>
      <c r="S815" s="564"/>
      <c r="T815" s="564"/>
      <c r="U815" s="564"/>
      <c r="V815" s="169" t="s">
        <v>79</v>
      </c>
      <c r="W815" s="174"/>
      <c r="X815" s="174"/>
      <c r="Y815" s="174"/>
      <c r="Z815" s="174"/>
      <c r="AA815" s="174"/>
      <c r="AB815" s="174"/>
    </row>
    <row r="816" spans="1:28" s="73" customFormat="1" ht="76.5" customHeight="1">
      <c r="A816" s="123"/>
      <c r="B816" s="577">
        <v>404</v>
      </c>
      <c r="C816" s="561" t="str">
        <f>担当者!$F$5</f>
        <v>○○高等学校</v>
      </c>
      <c r="D816" s="567"/>
      <c r="E816" s="571"/>
      <c r="F816" s="567"/>
      <c r="G816" s="571"/>
      <c r="H816" s="567"/>
      <c r="I816" s="567"/>
      <c r="J816" s="567"/>
      <c r="K816" s="567"/>
      <c r="L816" s="567"/>
      <c r="M816" s="567"/>
      <c r="N816" s="563"/>
      <c r="O816" s="563"/>
      <c r="P816" s="563"/>
      <c r="Q816" s="563"/>
      <c r="R816" s="563"/>
      <c r="S816" s="563"/>
      <c r="T816" s="563"/>
      <c r="U816" s="563"/>
      <c r="V816" s="163" t="s">
        <v>78</v>
      </c>
      <c r="W816" s="173"/>
      <c r="X816" s="173"/>
      <c r="Y816" s="173"/>
      <c r="Z816" s="173"/>
      <c r="AA816" s="173"/>
      <c r="AB816" s="173"/>
    </row>
    <row r="817" spans="1:28" s="73" customFormat="1" ht="76.5" customHeight="1">
      <c r="A817" s="123"/>
      <c r="B817" s="578"/>
      <c r="C817" s="562"/>
      <c r="D817" s="568"/>
      <c r="E817" s="572"/>
      <c r="F817" s="568"/>
      <c r="G817" s="572"/>
      <c r="H817" s="568"/>
      <c r="I817" s="568"/>
      <c r="J817" s="568"/>
      <c r="K817" s="568"/>
      <c r="L817" s="568"/>
      <c r="M817" s="568"/>
      <c r="N817" s="564"/>
      <c r="O817" s="564"/>
      <c r="P817" s="564"/>
      <c r="Q817" s="564"/>
      <c r="R817" s="564"/>
      <c r="S817" s="564"/>
      <c r="T817" s="564"/>
      <c r="U817" s="564"/>
      <c r="V817" s="169" t="s">
        <v>79</v>
      </c>
      <c r="W817" s="174"/>
      <c r="X817" s="174"/>
      <c r="Y817" s="174"/>
      <c r="Z817" s="174"/>
      <c r="AA817" s="174"/>
      <c r="AB817" s="174"/>
    </row>
    <row r="818" spans="1:28" s="73" customFormat="1" ht="76.5" customHeight="1">
      <c r="A818" s="123"/>
      <c r="B818" s="577">
        <v>405</v>
      </c>
      <c r="C818" s="561" t="str">
        <f>担当者!$F$5</f>
        <v>○○高等学校</v>
      </c>
      <c r="D818" s="567"/>
      <c r="E818" s="571"/>
      <c r="F818" s="567"/>
      <c r="G818" s="571"/>
      <c r="H818" s="567"/>
      <c r="I818" s="567"/>
      <c r="J818" s="567"/>
      <c r="K818" s="567"/>
      <c r="L818" s="567"/>
      <c r="M818" s="567"/>
      <c r="N818" s="563"/>
      <c r="O818" s="563"/>
      <c r="P818" s="563"/>
      <c r="Q818" s="563"/>
      <c r="R818" s="563"/>
      <c r="S818" s="563"/>
      <c r="T818" s="563"/>
      <c r="U818" s="563"/>
      <c r="V818" s="163" t="s">
        <v>78</v>
      </c>
      <c r="W818" s="173"/>
      <c r="X818" s="173"/>
      <c r="Y818" s="173"/>
      <c r="Z818" s="173"/>
      <c r="AA818" s="173"/>
      <c r="AB818" s="173"/>
    </row>
    <row r="819" spans="1:28" s="73" customFormat="1" ht="76.5" customHeight="1">
      <c r="A819" s="123"/>
      <c r="B819" s="578"/>
      <c r="C819" s="562"/>
      <c r="D819" s="568"/>
      <c r="E819" s="572"/>
      <c r="F819" s="568"/>
      <c r="G819" s="572"/>
      <c r="H819" s="568"/>
      <c r="I819" s="568"/>
      <c r="J819" s="568"/>
      <c r="K819" s="568"/>
      <c r="L819" s="568"/>
      <c r="M819" s="568"/>
      <c r="N819" s="564"/>
      <c r="O819" s="564"/>
      <c r="P819" s="564"/>
      <c r="Q819" s="564"/>
      <c r="R819" s="564"/>
      <c r="S819" s="564"/>
      <c r="T819" s="564"/>
      <c r="U819" s="564"/>
      <c r="V819" s="169" t="s">
        <v>79</v>
      </c>
      <c r="W819" s="174"/>
      <c r="X819" s="174"/>
      <c r="Y819" s="174"/>
      <c r="Z819" s="174"/>
      <c r="AA819" s="174"/>
      <c r="AB819" s="174"/>
    </row>
    <row r="820" spans="1:28" s="73" customFormat="1" ht="76.5" customHeight="1">
      <c r="A820" s="123"/>
      <c r="B820" s="577">
        <v>406</v>
      </c>
      <c r="C820" s="561" t="str">
        <f>担当者!$F$5</f>
        <v>○○高等学校</v>
      </c>
      <c r="D820" s="567"/>
      <c r="E820" s="571"/>
      <c r="F820" s="567"/>
      <c r="G820" s="571"/>
      <c r="H820" s="567"/>
      <c r="I820" s="567"/>
      <c r="J820" s="567"/>
      <c r="K820" s="567"/>
      <c r="L820" s="567"/>
      <c r="M820" s="567"/>
      <c r="N820" s="563"/>
      <c r="O820" s="563"/>
      <c r="P820" s="563"/>
      <c r="Q820" s="563"/>
      <c r="R820" s="563"/>
      <c r="S820" s="563"/>
      <c r="T820" s="563"/>
      <c r="U820" s="563"/>
      <c r="V820" s="163" t="s">
        <v>78</v>
      </c>
      <c r="W820" s="173"/>
      <c r="X820" s="173"/>
      <c r="Y820" s="173"/>
      <c r="Z820" s="173"/>
      <c r="AA820" s="173"/>
      <c r="AB820" s="173"/>
    </row>
    <row r="821" spans="1:28" s="73" customFormat="1" ht="76.5" customHeight="1">
      <c r="A821" s="123"/>
      <c r="B821" s="578"/>
      <c r="C821" s="562"/>
      <c r="D821" s="568"/>
      <c r="E821" s="572"/>
      <c r="F821" s="568"/>
      <c r="G821" s="572"/>
      <c r="H821" s="568"/>
      <c r="I821" s="568"/>
      <c r="J821" s="568"/>
      <c r="K821" s="568"/>
      <c r="L821" s="568"/>
      <c r="M821" s="568"/>
      <c r="N821" s="564"/>
      <c r="O821" s="564"/>
      <c r="P821" s="564"/>
      <c r="Q821" s="564"/>
      <c r="R821" s="564"/>
      <c r="S821" s="564"/>
      <c r="T821" s="564"/>
      <c r="U821" s="564"/>
      <c r="V821" s="169" t="s">
        <v>79</v>
      </c>
      <c r="W821" s="174"/>
      <c r="X821" s="174"/>
      <c r="Y821" s="174"/>
      <c r="Z821" s="174"/>
      <c r="AA821" s="174"/>
      <c r="AB821" s="174"/>
    </row>
    <row r="822" spans="1:28" s="73" customFormat="1" ht="76.5" customHeight="1">
      <c r="A822" s="123"/>
      <c r="B822" s="577">
        <v>407</v>
      </c>
      <c r="C822" s="561" t="str">
        <f>担当者!$F$5</f>
        <v>○○高等学校</v>
      </c>
      <c r="D822" s="567"/>
      <c r="E822" s="571"/>
      <c r="F822" s="567"/>
      <c r="G822" s="571"/>
      <c r="H822" s="567"/>
      <c r="I822" s="567"/>
      <c r="J822" s="567"/>
      <c r="K822" s="567"/>
      <c r="L822" s="567"/>
      <c r="M822" s="567"/>
      <c r="N822" s="563"/>
      <c r="O822" s="563"/>
      <c r="P822" s="563"/>
      <c r="Q822" s="563"/>
      <c r="R822" s="563"/>
      <c r="S822" s="563"/>
      <c r="T822" s="563"/>
      <c r="U822" s="563"/>
      <c r="V822" s="163" t="s">
        <v>78</v>
      </c>
      <c r="W822" s="173"/>
      <c r="X822" s="173"/>
      <c r="Y822" s="173"/>
      <c r="Z822" s="173"/>
      <c r="AA822" s="173"/>
      <c r="AB822" s="173"/>
    </row>
    <row r="823" spans="1:28" s="73" customFormat="1" ht="76.5" customHeight="1">
      <c r="A823" s="123"/>
      <c r="B823" s="578"/>
      <c r="C823" s="562"/>
      <c r="D823" s="568"/>
      <c r="E823" s="572"/>
      <c r="F823" s="568"/>
      <c r="G823" s="572"/>
      <c r="H823" s="568"/>
      <c r="I823" s="568"/>
      <c r="J823" s="568"/>
      <c r="K823" s="568"/>
      <c r="L823" s="568"/>
      <c r="M823" s="568"/>
      <c r="N823" s="564"/>
      <c r="O823" s="564"/>
      <c r="P823" s="564"/>
      <c r="Q823" s="564"/>
      <c r="R823" s="564"/>
      <c r="S823" s="564"/>
      <c r="T823" s="564"/>
      <c r="U823" s="564"/>
      <c r="V823" s="169" t="s">
        <v>79</v>
      </c>
      <c r="W823" s="174"/>
      <c r="X823" s="174"/>
      <c r="Y823" s="174"/>
      <c r="Z823" s="174"/>
      <c r="AA823" s="174"/>
      <c r="AB823" s="174"/>
    </row>
    <row r="824" spans="1:28" s="73" customFormat="1" ht="76.5" customHeight="1">
      <c r="A824" s="123"/>
      <c r="B824" s="577">
        <v>408</v>
      </c>
      <c r="C824" s="561" t="str">
        <f>担当者!$F$5</f>
        <v>○○高等学校</v>
      </c>
      <c r="D824" s="567"/>
      <c r="E824" s="571"/>
      <c r="F824" s="567"/>
      <c r="G824" s="571"/>
      <c r="H824" s="567"/>
      <c r="I824" s="567"/>
      <c r="J824" s="567"/>
      <c r="K824" s="567"/>
      <c r="L824" s="567"/>
      <c r="M824" s="567"/>
      <c r="N824" s="563"/>
      <c r="O824" s="563"/>
      <c r="P824" s="563"/>
      <c r="Q824" s="563"/>
      <c r="R824" s="563"/>
      <c r="S824" s="563"/>
      <c r="T824" s="563"/>
      <c r="U824" s="563"/>
      <c r="V824" s="163" t="s">
        <v>78</v>
      </c>
      <c r="W824" s="173"/>
      <c r="X824" s="173"/>
      <c r="Y824" s="173"/>
      <c r="Z824" s="173"/>
      <c r="AA824" s="173"/>
      <c r="AB824" s="173"/>
    </row>
    <row r="825" spans="1:28" s="73" customFormat="1" ht="76.5" customHeight="1">
      <c r="A825" s="123"/>
      <c r="B825" s="578"/>
      <c r="C825" s="562"/>
      <c r="D825" s="568"/>
      <c r="E825" s="572"/>
      <c r="F825" s="568"/>
      <c r="G825" s="572"/>
      <c r="H825" s="568"/>
      <c r="I825" s="568"/>
      <c r="J825" s="568"/>
      <c r="K825" s="568"/>
      <c r="L825" s="568"/>
      <c r="M825" s="568"/>
      <c r="N825" s="564"/>
      <c r="O825" s="564"/>
      <c r="P825" s="564"/>
      <c r="Q825" s="564"/>
      <c r="R825" s="564"/>
      <c r="S825" s="564"/>
      <c r="T825" s="564"/>
      <c r="U825" s="564"/>
      <c r="V825" s="169" t="s">
        <v>79</v>
      </c>
      <c r="W825" s="174"/>
      <c r="X825" s="174"/>
      <c r="Y825" s="174"/>
      <c r="Z825" s="174"/>
      <c r="AA825" s="174"/>
      <c r="AB825" s="174"/>
    </row>
    <row r="826" spans="1:28" s="73" customFormat="1" ht="76.5" customHeight="1">
      <c r="A826" s="123"/>
      <c r="B826" s="577">
        <v>409</v>
      </c>
      <c r="C826" s="561" t="str">
        <f>担当者!$F$5</f>
        <v>○○高等学校</v>
      </c>
      <c r="D826" s="567"/>
      <c r="E826" s="571"/>
      <c r="F826" s="567"/>
      <c r="G826" s="571"/>
      <c r="H826" s="567"/>
      <c r="I826" s="567"/>
      <c r="J826" s="567"/>
      <c r="K826" s="567"/>
      <c r="L826" s="567"/>
      <c r="M826" s="567"/>
      <c r="N826" s="563"/>
      <c r="O826" s="563"/>
      <c r="P826" s="563"/>
      <c r="Q826" s="563"/>
      <c r="R826" s="563"/>
      <c r="S826" s="563"/>
      <c r="T826" s="563"/>
      <c r="U826" s="563"/>
      <c r="V826" s="163" t="s">
        <v>78</v>
      </c>
      <c r="W826" s="173"/>
      <c r="X826" s="173"/>
      <c r="Y826" s="173"/>
      <c r="Z826" s="173"/>
      <c r="AA826" s="173"/>
      <c r="AB826" s="173"/>
    </row>
    <row r="827" spans="1:28" s="73" customFormat="1" ht="76.5" customHeight="1">
      <c r="A827" s="123"/>
      <c r="B827" s="578"/>
      <c r="C827" s="562"/>
      <c r="D827" s="568"/>
      <c r="E827" s="572"/>
      <c r="F827" s="568"/>
      <c r="G827" s="572"/>
      <c r="H827" s="568"/>
      <c r="I827" s="568"/>
      <c r="J827" s="568"/>
      <c r="K827" s="568"/>
      <c r="L827" s="568"/>
      <c r="M827" s="568"/>
      <c r="N827" s="564"/>
      <c r="O827" s="564"/>
      <c r="P827" s="564"/>
      <c r="Q827" s="564"/>
      <c r="R827" s="564"/>
      <c r="S827" s="564"/>
      <c r="T827" s="564"/>
      <c r="U827" s="564"/>
      <c r="V827" s="169" t="s">
        <v>79</v>
      </c>
      <c r="W827" s="174"/>
      <c r="X827" s="174"/>
      <c r="Y827" s="174"/>
      <c r="Z827" s="174"/>
      <c r="AA827" s="174"/>
      <c r="AB827" s="174"/>
    </row>
    <row r="828" spans="1:28" s="73" customFormat="1" ht="76.5" customHeight="1">
      <c r="A828" s="123"/>
      <c r="B828" s="577">
        <v>410</v>
      </c>
      <c r="C828" s="561" t="str">
        <f>担当者!$F$5</f>
        <v>○○高等学校</v>
      </c>
      <c r="D828" s="567"/>
      <c r="E828" s="571"/>
      <c r="F828" s="567"/>
      <c r="G828" s="571"/>
      <c r="H828" s="567"/>
      <c r="I828" s="567"/>
      <c r="J828" s="567"/>
      <c r="K828" s="567"/>
      <c r="L828" s="567"/>
      <c r="M828" s="567"/>
      <c r="N828" s="563"/>
      <c r="O828" s="563"/>
      <c r="P828" s="563"/>
      <c r="Q828" s="563"/>
      <c r="R828" s="563"/>
      <c r="S828" s="563"/>
      <c r="T828" s="563"/>
      <c r="U828" s="563"/>
      <c r="V828" s="163" t="s">
        <v>78</v>
      </c>
      <c r="W828" s="173"/>
      <c r="X828" s="173"/>
      <c r="Y828" s="173"/>
      <c r="Z828" s="173"/>
      <c r="AA828" s="173"/>
      <c r="AB828" s="173"/>
    </row>
    <row r="829" spans="1:28" s="73" customFormat="1" ht="76.5" customHeight="1">
      <c r="A829" s="123"/>
      <c r="B829" s="578"/>
      <c r="C829" s="562"/>
      <c r="D829" s="568"/>
      <c r="E829" s="572"/>
      <c r="F829" s="568"/>
      <c r="G829" s="572"/>
      <c r="H829" s="568"/>
      <c r="I829" s="568"/>
      <c r="J829" s="568"/>
      <c r="K829" s="568"/>
      <c r="L829" s="568"/>
      <c r="M829" s="568"/>
      <c r="N829" s="564"/>
      <c r="O829" s="564"/>
      <c r="P829" s="564"/>
      <c r="Q829" s="564"/>
      <c r="R829" s="564"/>
      <c r="S829" s="564"/>
      <c r="T829" s="564"/>
      <c r="U829" s="564"/>
      <c r="V829" s="169" t="s">
        <v>79</v>
      </c>
      <c r="W829" s="174"/>
      <c r="X829" s="174"/>
      <c r="Y829" s="174"/>
      <c r="Z829" s="174"/>
      <c r="AA829" s="174"/>
      <c r="AB829" s="174"/>
    </row>
    <row r="830" spans="1:28" s="73" customFormat="1" ht="76.5" customHeight="1">
      <c r="A830" s="123"/>
      <c r="B830" s="577">
        <v>411</v>
      </c>
      <c r="C830" s="561" t="str">
        <f>担当者!$F$5</f>
        <v>○○高等学校</v>
      </c>
      <c r="D830" s="567"/>
      <c r="E830" s="571"/>
      <c r="F830" s="567"/>
      <c r="G830" s="571"/>
      <c r="H830" s="567"/>
      <c r="I830" s="567"/>
      <c r="J830" s="567"/>
      <c r="K830" s="567"/>
      <c r="L830" s="567"/>
      <c r="M830" s="567"/>
      <c r="N830" s="563"/>
      <c r="O830" s="563"/>
      <c r="P830" s="563"/>
      <c r="Q830" s="563"/>
      <c r="R830" s="563"/>
      <c r="S830" s="563"/>
      <c r="T830" s="563"/>
      <c r="U830" s="563"/>
      <c r="V830" s="163" t="s">
        <v>78</v>
      </c>
      <c r="W830" s="173"/>
      <c r="X830" s="173"/>
      <c r="Y830" s="173"/>
      <c r="Z830" s="173"/>
      <c r="AA830" s="173"/>
      <c r="AB830" s="173"/>
    </row>
    <row r="831" spans="1:28" s="73" customFormat="1" ht="76.5" customHeight="1">
      <c r="A831" s="123"/>
      <c r="B831" s="578"/>
      <c r="C831" s="562"/>
      <c r="D831" s="568"/>
      <c r="E831" s="572"/>
      <c r="F831" s="568"/>
      <c r="G831" s="572"/>
      <c r="H831" s="568"/>
      <c r="I831" s="568"/>
      <c r="J831" s="568"/>
      <c r="K831" s="568"/>
      <c r="L831" s="568"/>
      <c r="M831" s="568"/>
      <c r="N831" s="564"/>
      <c r="O831" s="564"/>
      <c r="P831" s="564"/>
      <c r="Q831" s="564"/>
      <c r="R831" s="564"/>
      <c r="S831" s="564"/>
      <c r="T831" s="564"/>
      <c r="U831" s="564"/>
      <c r="V831" s="169" t="s">
        <v>79</v>
      </c>
      <c r="W831" s="174"/>
      <c r="X831" s="174"/>
      <c r="Y831" s="174"/>
      <c r="Z831" s="174"/>
      <c r="AA831" s="174"/>
      <c r="AB831" s="174"/>
    </row>
    <row r="832" spans="1:28" s="73" customFormat="1" ht="76.5" customHeight="1">
      <c r="A832" s="123"/>
      <c r="B832" s="577">
        <v>412</v>
      </c>
      <c r="C832" s="561" t="str">
        <f>担当者!$F$5</f>
        <v>○○高等学校</v>
      </c>
      <c r="D832" s="567"/>
      <c r="E832" s="571"/>
      <c r="F832" s="567"/>
      <c r="G832" s="571"/>
      <c r="H832" s="567"/>
      <c r="I832" s="567"/>
      <c r="J832" s="567"/>
      <c r="K832" s="567"/>
      <c r="L832" s="567"/>
      <c r="M832" s="567"/>
      <c r="N832" s="563"/>
      <c r="O832" s="563"/>
      <c r="P832" s="563"/>
      <c r="Q832" s="563"/>
      <c r="R832" s="563"/>
      <c r="S832" s="563"/>
      <c r="T832" s="563"/>
      <c r="U832" s="563"/>
      <c r="V832" s="163" t="s">
        <v>78</v>
      </c>
      <c r="W832" s="173"/>
      <c r="X832" s="173"/>
      <c r="Y832" s="173"/>
      <c r="Z832" s="173"/>
      <c r="AA832" s="173"/>
      <c r="AB832" s="173"/>
    </row>
    <row r="833" spans="1:28" s="73" customFormat="1" ht="76.5" customHeight="1">
      <c r="A833" s="123"/>
      <c r="B833" s="578"/>
      <c r="C833" s="562"/>
      <c r="D833" s="568"/>
      <c r="E833" s="572"/>
      <c r="F833" s="568"/>
      <c r="G833" s="572"/>
      <c r="H833" s="568"/>
      <c r="I833" s="568"/>
      <c r="J833" s="568"/>
      <c r="K833" s="568"/>
      <c r="L833" s="568"/>
      <c r="M833" s="568"/>
      <c r="N833" s="564"/>
      <c r="O833" s="564"/>
      <c r="P833" s="564"/>
      <c r="Q833" s="564"/>
      <c r="R833" s="564"/>
      <c r="S833" s="564"/>
      <c r="T833" s="564"/>
      <c r="U833" s="564"/>
      <c r="V833" s="169" t="s">
        <v>79</v>
      </c>
      <c r="W833" s="174"/>
      <c r="X833" s="174"/>
      <c r="Y833" s="174"/>
      <c r="Z833" s="174"/>
      <c r="AA833" s="174"/>
      <c r="AB833" s="174"/>
    </row>
    <row r="834" spans="1:28" s="73" customFormat="1" ht="76.5" customHeight="1">
      <c r="A834" s="123"/>
      <c r="B834" s="577">
        <v>413</v>
      </c>
      <c r="C834" s="561" t="str">
        <f>担当者!$F$5</f>
        <v>○○高等学校</v>
      </c>
      <c r="D834" s="567"/>
      <c r="E834" s="571"/>
      <c r="F834" s="567"/>
      <c r="G834" s="571"/>
      <c r="H834" s="567"/>
      <c r="I834" s="567"/>
      <c r="J834" s="567"/>
      <c r="K834" s="567"/>
      <c r="L834" s="567"/>
      <c r="M834" s="567"/>
      <c r="N834" s="563"/>
      <c r="O834" s="563"/>
      <c r="P834" s="563"/>
      <c r="Q834" s="563"/>
      <c r="R834" s="563"/>
      <c r="S834" s="563"/>
      <c r="T834" s="563"/>
      <c r="U834" s="563"/>
      <c r="V834" s="163" t="s">
        <v>78</v>
      </c>
      <c r="W834" s="173"/>
      <c r="X834" s="173"/>
      <c r="Y834" s="173"/>
      <c r="Z834" s="173"/>
      <c r="AA834" s="173"/>
      <c r="AB834" s="173"/>
    </row>
    <row r="835" spans="1:28" s="73" customFormat="1" ht="76.5" customHeight="1">
      <c r="A835" s="123"/>
      <c r="B835" s="578"/>
      <c r="C835" s="562"/>
      <c r="D835" s="568"/>
      <c r="E835" s="572"/>
      <c r="F835" s="568"/>
      <c r="G835" s="572"/>
      <c r="H835" s="568"/>
      <c r="I835" s="568"/>
      <c r="J835" s="568"/>
      <c r="K835" s="568"/>
      <c r="L835" s="568"/>
      <c r="M835" s="568"/>
      <c r="N835" s="564"/>
      <c r="O835" s="564"/>
      <c r="P835" s="564"/>
      <c r="Q835" s="564"/>
      <c r="R835" s="564"/>
      <c r="S835" s="564"/>
      <c r="T835" s="564"/>
      <c r="U835" s="564"/>
      <c r="V835" s="169" t="s">
        <v>79</v>
      </c>
      <c r="W835" s="174"/>
      <c r="X835" s="174"/>
      <c r="Y835" s="174"/>
      <c r="Z835" s="174"/>
      <c r="AA835" s="174"/>
      <c r="AB835" s="174"/>
    </row>
    <row r="836" spans="1:28" s="73" customFormat="1" ht="76.5" customHeight="1">
      <c r="A836" s="123"/>
      <c r="B836" s="577">
        <v>414</v>
      </c>
      <c r="C836" s="561" t="str">
        <f>担当者!$F$5</f>
        <v>○○高等学校</v>
      </c>
      <c r="D836" s="567"/>
      <c r="E836" s="571"/>
      <c r="F836" s="567"/>
      <c r="G836" s="571"/>
      <c r="H836" s="567"/>
      <c r="I836" s="567"/>
      <c r="J836" s="567"/>
      <c r="K836" s="567"/>
      <c r="L836" s="567"/>
      <c r="M836" s="567"/>
      <c r="N836" s="563"/>
      <c r="O836" s="563"/>
      <c r="P836" s="563"/>
      <c r="Q836" s="563"/>
      <c r="R836" s="563"/>
      <c r="S836" s="563"/>
      <c r="T836" s="563"/>
      <c r="U836" s="563"/>
      <c r="V836" s="163" t="s">
        <v>78</v>
      </c>
      <c r="W836" s="173"/>
      <c r="X836" s="173"/>
      <c r="Y836" s="173"/>
      <c r="Z836" s="173"/>
      <c r="AA836" s="173"/>
      <c r="AB836" s="173"/>
    </row>
    <row r="837" spans="1:28" s="73" customFormat="1" ht="76.5" customHeight="1">
      <c r="A837" s="123"/>
      <c r="B837" s="578"/>
      <c r="C837" s="562"/>
      <c r="D837" s="568"/>
      <c r="E837" s="572"/>
      <c r="F837" s="568"/>
      <c r="G837" s="572"/>
      <c r="H837" s="568"/>
      <c r="I837" s="568"/>
      <c r="J837" s="568"/>
      <c r="K837" s="568"/>
      <c r="L837" s="568"/>
      <c r="M837" s="568"/>
      <c r="N837" s="564"/>
      <c r="O837" s="564"/>
      <c r="P837" s="564"/>
      <c r="Q837" s="564"/>
      <c r="R837" s="564"/>
      <c r="S837" s="564"/>
      <c r="T837" s="564"/>
      <c r="U837" s="564"/>
      <c r="V837" s="169" t="s">
        <v>79</v>
      </c>
      <c r="W837" s="174"/>
      <c r="X837" s="174"/>
      <c r="Y837" s="174"/>
      <c r="Z837" s="174"/>
      <c r="AA837" s="174"/>
      <c r="AB837" s="174"/>
    </row>
    <row r="838" spans="1:28" s="73" customFormat="1" ht="76.5" customHeight="1">
      <c r="A838" s="123"/>
      <c r="B838" s="577">
        <v>415</v>
      </c>
      <c r="C838" s="561" t="str">
        <f>担当者!$F$5</f>
        <v>○○高等学校</v>
      </c>
      <c r="D838" s="567"/>
      <c r="E838" s="571"/>
      <c r="F838" s="567"/>
      <c r="G838" s="571"/>
      <c r="H838" s="567"/>
      <c r="I838" s="567"/>
      <c r="J838" s="567"/>
      <c r="K838" s="567"/>
      <c r="L838" s="567"/>
      <c r="M838" s="567"/>
      <c r="N838" s="563"/>
      <c r="O838" s="563"/>
      <c r="P838" s="563"/>
      <c r="Q838" s="563"/>
      <c r="R838" s="563"/>
      <c r="S838" s="563"/>
      <c r="T838" s="563"/>
      <c r="U838" s="563"/>
      <c r="V838" s="163" t="s">
        <v>78</v>
      </c>
      <c r="W838" s="173"/>
      <c r="X838" s="173"/>
      <c r="Y838" s="173"/>
      <c r="Z838" s="173"/>
      <c r="AA838" s="173"/>
      <c r="AB838" s="173"/>
    </row>
    <row r="839" spans="1:28" s="73" customFormat="1" ht="76.5" customHeight="1">
      <c r="A839" s="123"/>
      <c r="B839" s="578"/>
      <c r="C839" s="562"/>
      <c r="D839" s="568"/>
      <c r="E839" s="572"/>
      <c r="F839" s="568"/>
      <c r="G839" s="572"/>
      <c r="H839" s="568"/>
      <c r="I839" s="568"/>
      <c r="J839" s="568"/>
      <c r="K839" s="568"/>
      <c r="L839" s="568"/>
      <c r="M839" s="568"/>
      <c r="N839" s="564"/>
      <c r="O839" s="564"/>
      <c r="P839" s="564"/>
      <c r="Q839" s="564"/>
      <c r="R839" s="564"/>
      <c r="S839" s="564"/>
      <c r="T839" s="564"/>
      <c r="U839" s="564"/>
      <c r="V839" s="169" t="s">
        <v>79</v>
      </c>
      <c r="W839" s="174"/>
      <c r="X839" s="174"/>
      <c r="Y839" s="174"/>
      <c r="Z839" s="174"/>
      <c r="AA839" s="174"/>
      <c r="AB839" s="174"/>
    </row>
    <row r="840" spans="1:28" s="73" customFormat="1" ht="76.5" customHeight="1">
      <c r="A840" s="123"/>
      <c r="B840" s="577">
        <v>416</v>
      </c>
      <c r="C840" s="561" t="str">
        <f>担当者!$F$5</f>
        <v>○○高等学校</v>
      </c>
      <c r="D840" s="567"/>
      <c r="E840" s="571"/>
      <c r="F840" s="567"/>
      <c r="G840" s="571"/>
      <c r="H840" s="567"/>
      <c r="I840" s="567"/>
      <c r="J840" s="567"/>
      <c r="K840" s="567"/>
      <c r="L840" s="567"/>
      <c r="M840" s="567"/>
      <c r="N840" s="563"/>
      <c r="O840" s="563"/>
      <c r="P840" s="563"/>
      <c r="Q840" s="563"/>
      <c r="R840" s="563"/>
      <c r="S840" s="563"/>
      <c r="T840" s="563"/>
      <c r="U840" s="563"/>
      <c r="V840" s="163" t="s">
        <v>78</v>
      </c>
      <c r="W840" s="173"/>
      <c r="X840" s="173"/>
      <c r="Y840" s="173"/>
      <c r="Z840" s="173"/>
      <c r="AA840" s="173"/>
      <c r="AB840" s="173"/>
    </row>
    <row r="841" spans="1:28" s="73" customFormat="1" ht="76.5" customHeight="1">
      <c r="A841" s="123"/>
      <c r="B841" s="578"/>
      <c r="C841" s="562"/>
      <c r="D841" s="568"/>
      <c r="E841" s="572"/>
      <c r="F841" s="568"/>
      <c r="G841" s="572"/>
      <c r="H841" s="568"/>
      <c r="I841" s="568"/>
      <c r="J841" s="568"/>
      <c r="K841" s="568"/>
      <c r="L841" s="568"/>
      <c r="M841" s="568"/>
      <c r="N841" s="564"/>
      <c r="O841" s="564"/>
      <c r="P841" s="564"/>
      <c r="Q841" s="564"/>
      <c r="R841" s="564"/>
      <c r="S841" s="564"/>
      <c r="T841" s="564"/>
      <c r="U841" s="564"/>
      <c r="V841" s="169" t="s">
        <v>79</v>
      </c>
      <c r="W841" s="174"/>
      <c r="X841" s="174"/>
      <c r="Y841" s="174"/>
      <c r="Z841" s="174"/>
      <c r="AA841" s="174"/>
      <c r="AB841" s="174"/>
    </row>
    <row r="842" spans="1:28" s="73" customFormat="1" ht="76.5" customHeight="1">
      <c r="A842" s="123"/>
      <c r="B842" s="577">
        <v>417</v>
      </c>
      <c r="C842" s="561" t="str">
        <f>担当者!$F$5</f>
        <v>○○高等学校</v>
      </c>
      <c r="D842" s="567"/>
      <c r="E842" s="571"/>
      <c r="F842" s="567"/>
      <c r="G842" s="571"/>
      <c r="H842" s="567"/>
      <c r="I842" s="567"/>
      <c r="J842" s="567"/>
      <c r="K842" s="567"/>
      <c r="L842" s="567"/>
      <c r="M842" s="567"/>
      <c r="N842" s="563"/>
      <c r="O842" s="563"/>
      <c r="P842" s="563"/>
      <c r="Q842" s="563"/>
      <c r="R842" s="563"/>
      <c r="S842" s="563"/>
      <c r="T842" s="563"/>
      <c r="U842" s="563"/>
      <c r="V842" s="163" t="s">
        <v>78</v>
      </c>
      <c r="W842" s="173"/>
      <c r="X842" s="173"/>
      <c r="Y842" s="173"/>
      <c r="Z842" s="173"/>
      <c r="AA842" s="173"/>
      <c r="AB842" s="173"/>
    </row>
    <row r="843" spans="1:28" s="73" customFormat="1" ht="76.5" customHeight="1">
      <c r="A843" s="123"/>
      <c r="B843" s="578"/>
      <c r="C843" s="562"/>
      <c r="D843" s="568"/>
      <c r="E843" s="572"/>
      <c r="F843" s="568"/>
      <c r="G843" s="572"/>
      <c r="H843" s="568"/>
      <c r="I843" s="568"/>
      <c r="J843" s="568"/>
      <c r="K843" s="568"/>
      <c r="L843" s="568"/>
      <c r="M843" s="568"/>
      <c r="N843" s="564"/>
      <c r="O843" s="564"/>
      <c r="P843" s="564"/>
      <c r="Q843" s="564"/>
      <c r="R843" s="564"/>
      <c r="S843" s="564"/>
      <c r="T843" s="564"/>
      <c r="U843" s="564"/>
      <c r="V843" s="169" t="s">
        <v>79</v>
      </c>
      <c r="W843" s="174"/>
      <c r="X843" s="174"/>
      <c r="Y843" s="174"/>
      <c r="Z843" s="174"/>
      <c r="AA843" s="174"/>
      <c r="AB843" s="174"/>
    </row>
    <row r="844" spans="1:28" s="73" customFormat="1" ht="76.5" customHeight="1">
      <c r="A844" s="123"/>
      <c r="B844" s="577">
        <v>418</v>
      </c>
      <c r="C844" s="561" t="str">
        <f>担当者!$F$5</f>
        <v>○○高等学校</v>
      </c>
      <c r="D844" s="567"/>
      <c r="E844" s="571"/>
      <c r="F844" s="567"/>
      <c r="G844" s="571"/>
      <c r="H844" s="567"/>
      <c r="I844" s="567"/>
      <c r="J844" s="567"/>
      <c r="K844" s="567"/>
      <c r="L844" s="567"/>
      <c r="M844" s="567"/>
      <c r="N844" s="563"/>
      <c r="O844" s="563"/>
      <c r="P844" s="563"/>
      <c r="Q844" s="563"/>
      <c r="R844" s="563"/>
      <c r="S844" s="563"/>
      <c r="T844" s="563"/>
      <c r="U844" s="563"/>
      <c r="V844" s="163" t="s">
        <v>78</v>
      </c>
      <c r="W844" s="173"/>
      <c r="X844" s="173"/>
      <c r="Y844" s="173"/>
      <c r="Z844" s="173"/>
      <c r="AA844" s="173"/>
      <c r="AB844" s="173"/>
    </row>
    <row r="845" spans="1:28" s="73" customFormat="1" ht="76.5" customHeight="1">
      <c r="A845" s="123"/>
      <c r="B845" s="578"/>
      <c r="C845" s="562"/>
      <c r="D845" s="568"/>
      <c r="E845" s="572"/>
      <c r="F845" s="568"/>
      <c r="G845" s="572"/>
      <c r="H845" s="568"/>
      <c r="I845" s="568"/>
      <c r="J845" s="568"/>
      <c r="K845" s="568"/>
      <c r="L845" s="568"/>
      <c r="M845" s="568"/>
      <c r="N845" s="564"/>
      <c r="O845" s="564"/>
      <c r="P845" s="564"/>
      <c r="Q845" s="564"/>
      <c r="R845" s="564"/>
      <c r="S845" s="564"/>
      <c r="T845" s="564"/>
      <c r="U845" s="564"/>
      <c r="V845" s="169" t="s">
        <v>79</v>
      </c>
      <c r="W845" s="174"/>
      <c r="X845" s="174"/>
      <c r="Y845" s="174"/>
      <c r="Z845" s="174"/>
      <c r="AA845" s="174"/>
      <c r="AB845" s="174"/>
    </row>
    <row r="846" spans="1:28" s="73" customFormat="1" ht="76.5" customHeight="1">
      <c r="A846" s="123"/>
      <c r="B846" s="577">
        <v>419</v>
      </c>
      <c r="C846" s="561" t="str">
        <f>担当者!$F$5</f>
        <v>○○高等学校</v>
      </c>
      <c r="D846" s="567"/>
      <c r="E846" s="571"/>
      <c r="F846" s="567"/>
      <c r="G846" s="571"/>
      <c r="H846" s="567"/>
      <c r="I846" s="567"/>
      <c r="J846" s="567"/>
      <c r="K846" s="567"/>
      <c r="L846" s="567"/>
      <c r="M846" s="567"/>
      <c r="N846" s="563"/>
      <c r="O846" s="563"/>
      <c r="P846" s="563"/>
      <c r="Q846" s="563"/>
      <c r="R846" s="563"/>
      <c r="S846" s="563"/>
      <c r="T846" s="563"/>
      <c r="U846" s="563"/>
      <c r="V846" s="163" t="s">
        <v>78</v>
      </c>
      <c r="W846" s="173"/>
      <c r="X846" s="173"/>
      <c r="Y846" s="173"/>
      <c r="Z846" s="173"/>
      <c r="AA846" s="173"/>
      <c r="AB846" s="173"/>
    </row>
    <row r="847" spans="1:28" s="73" customFormat="1" ht="76.5" customHeight="1">
      <c r="A847" s="123"/>
      <c r="B847" s="578"/>
      <c r="C847" s="562"/>
      <c r="D847" s="568"/>
      <c r="E847" s="572"/>
      <c r="F847" s="568"/>
      <c r="G847" s="572"/>
      <c r="H847" s="568"/>
      <c r="I847" s="568"/>
      <c r="J847" s="568"/>
      <c r="K847" s="568"/>
      <c r="L847" s="568"/>
      <c r="M847" s="568"/>
      <c r="N847" s="564"/>
      <c r="O847" s="564"/>
      <c r="P847" s="564"/>
      <c r="Q847" s="564"/>
      <c r="R847" s="564"/>
      <c r="S847" s="564"/>
      <c r="T847" s="564"/>
      <c r="U847" s="564"/>
      <c r="V847" s="169" t="s">
        <v>79</v>
      </c>
      <c r="W847" s="174"/>
      <c r="X847" s="174"/>
      <c r="Y847" s="174"/>
      <c r="Z847" s="174"/>
      <c r="AA847" s="174"/>
      <c r="AB847" s="174"/>
    </row>
    <row r="848" spans="1:28" s="73" customFormat="1" ht="76.5" customHeight="1">
      <c r="A848" s="123"/>
      <c r="B848" s="577">
        <v>420</v>
      </c>
      <c r="C848" s="561" t="str">
        <f>担当者!$F$5</f>
        <v>○○高等学校</v>
      </c>
      <c r="D848" s="567"/>
      <c r="E848" s="571"/>
      <c r="F848" s="567"/>
      <c r="G848" s="571"/>
      <c r="H848" s="567"/>
      <c r="I848" s="567"/>
      <c r="J848" s="567"/>
      <c r="K848" s="567"/>
      <c r="L848" s="567"/>
      <c r="M848" s="567"/>
      <c r="N848" s="563"/>
      <c r="O848" s="563"/>
      <c r="P848" s="563"/>
      <c r="Q848" s="563"/>
      <c r="R848" s="563"/>
      <c r="S848" s="563"/>
      <c r="T848" s="563"/>
      <c r="U848" s="563"/>
      <c r="V848" s="163" t="s">
        <v>78</v>
      </c>
      <c r="W848" s="173"/>
      <c r="X848" s="173"/>
      <c r="Y848" s="173"/>
      <c r="Z848" s="173"/>
      <c r="AA848" s="173"/>
      <c r="AB848" s="173"/>
    </row>
    <row r="849" spans="1:28" s="73" customFormat="1" ht="76.5" customHeight="1">
      <c r="A849" s="123"/>
      <c r="B849" s="578"/>
      <c r="C849" s="562"/>
      <c r="D849" s="568"/>
      <c r="E849" s="572"/>
      <c r="F849" s="568"/>
      <c r="G849" s="572"/>
      <c r="H849" s="568"/>
      <c r="I849" s="568"/>
      <c r="J849" s="568"/>
      <c r="K849" s="568"/>
      <c r="L849" s="568"/>
      <c r="M849" s="568"/>
      <c r="N849" s="564"/>
      <c r="O849" s="564"/>
      <c r="P849" s="564"/>
      <c r="Q849" s="564"/>
      <c r="R849" s="564"/>
      <c r="S849" s="564"/>
      <c r="T849" s="564"/>
      <c r="U849" s="564"/>
      <c r="V849" s="169" t="s">
        <v>79</v>
      </c>
      <c r="W849" s="174"/>
      <c r="X849" s="174"/>
      <c r="Y849" s="174"/>
      <c r="Z849" s="174"/>
      <c r="AA849" s="174"/>
      <c r="AB849" s="174"/>
    </row>
    <row r="850" spans="1:28" s="73" customFormat="1" ht="76.5" customHeight="1">
      <c r="A850" s="123"/>
      <c r="B850" s="577">
        <v>421</v>
      </c>
      <c r="C850" s="561" t="str">
        <f>担当者!$F$5</f>
        <v>○○高等学校</v>
      </c>
      <c r="D850" s="567"/>
      <c r="E850" s="571"/>
      <c r="F850" s="567"/>
      <c r="G850" s="571"/>
      <c r="H850" s="567"/>
      <c r="I850" s="567"/>
      <c r="J850" s="567"/>
      <c r="K850" s="567"/>
      <c r="L850" s="567"/>
      <c r="M850" s="567"/>
      <c r="N850" s="563"/>
      <c r="O850" s="563"/>
      <c r="P850" s="563"/>
      <c r="Q850" s="563"/>
      <c r="R850" s="563"/>
      <c r="S850" s="563"/>
      <c r="T850" s="563"/>
      <c r="U850" s="563"/>
      <c r="V850" s="163" t="s">
        <v>78</v>
      </c>
      <c r="W850" s="173"/>
      <c r="X850" s="173"/>
      <c r="Y850" s="173"/>
      <c r="Z850" s="173"/>
      <c r="AA850" s="173"/>
      <c r="AB850" s="173"/>
    </row>
    <row r="851" spans="1:28" s="73" customFormat="1" ht="76.5" customHeight="1">
      <c r="A851" s="123"/>
      <c r="B851" s="578"/>
      <c r="C851" s="562"/>
      <c r="D851" s="568"/>
      <c r="E851" s="572"/>
      <c r="F851" s="568"/>
      <c r="G851" s="572"/>
      <c r="H851" s="568"/>
      <c r="I851" s="568"/>
      <c r="J851" s="568"/>
      <c r="K851" s="568"/>
      <c r="L851" s="568"/>
      <c r="M851" s="568"/>
      <c r="N851" s="564"/>
      <c r="O851" s="564"/>
      <c r="P851" s="564"/>
      <c r="Q851" s="564"/>
      <c r="R851" s="564"/>
      <c r="S851" s="564"/>
      <c r="T851" s="564"/>
      <c r="U851" s="564"/>
      <c r="V851" s="169" t="s">
        <v>79</v>
      </c>
      <c r="W851" s="174"/>
      <c r="X851" s="174"/>
      <c r="Y851" s="174"/>
      <c r="Z851" s="174"/>
      <c r="AA851" s="174"/>
      <c r="AB851" s="174"/>
    </row>
    <row r="852" spans="1:28" s="73" customFormat="1" ht="76.5" customHeight="1">
      <c r="A852" s="123"/>
      <c r="B852" s="577">
        <v>422</v>
      </c>
      <c r="C852" s="561" t="str">
        <f>担当者!$F$5</f>
        <v>○○高等学校</v>
      </c>
      <c r="D852" s="567"/>
      <c r="E852" s="571"/>
      <c r="F852" s="567"/>
      <c r="G852" s="571"/>
      <c r="H852" s="567"/>
      <c r="I852" s="567"/>
      <c r="J852" s="567"/>
      <c r="K852" s="567"/>
      <c r="L852" s="567"/>
      <c r="M852" s="567"/>
      <c r="N852" s="563"/>
      <c r="O852" s="563"/>
      <c r="P852" s="563"/>
      <c r="Q852" s="563"/>
      <c r="R852" s="563"/>
      <c r="S852" s="563"/>
      <c r="T852" s="563"/>
      <c r="U852" s="563"/>
      <c r="V852" s="163" t="s">
        <v>78</v>
      </c>
      <c r="W852" s="173"/>
      <c r="X852" s="173"/>
      <c r="Y852" s="173"/>
      <c r="Z852" s="173"/>
      <c r="AA852" s="173"/>
      <c r="AB852" s="173"/>
    </row>
    <row r="853" spans="1:28" s="73" customFormat="1" ht="76.5" customHeight="1">
      <c r="A853" s="123"/>
      <c r="B853" s="578"/>
      <c r="C853" s="562"/>
      <c r="D853" s="568"/>
      <c r="E853" s="572"/>
      <c r="F853" s="568"/>
      <c r="G853" s="572"/>
      <c r="H853" s="568"/>
      <c r="I853" s="568"/>
      <c r="J853" s="568"/>
      <c r="K853" s="568"/>
      <c r="L853" s="568"/>
      <c r="M853" s="568"/>
      <c r="N853" s="564"/>
      <c r="O853" s="564"/>
      <c r="P853" s="564"/>
      <c r="Q853" s="564"/>
      <c r="R853" s="564"/>
      <c r="S853" s="564"/>
      <c r="T853" s="564"/>
      <c r="U853" s="564"/>
      <c r="V853" s="169" t="s">
        <v>79</v>
      </c>
      <c r="W853" s="174"/>
      <c r="X853" s="174"/>
      <c r="Y853" s="174"/>
      <c r="Z853" s="174"/>
      <c r="AA853" s="174"/>
      <c r="AB853" s="174"/>
    </row>
    <row r="854" spans="1:28" s="73" customFormat="1" ht="76.5" customHeight="1">
      <c r="A854" s="123"/>
      <c r="B854" s="577">
        <v>423</v>
      </c>
      <c r="C854" s="561" t="str">
        <f>担当者!$F$5</f>
        <v>○○高等学校</v>
      </c>
      <c r="D854" s="567"/>
      <c r="E854" s="571"/>
      <c r="F854" s="567"/>
      <c r="G854" s="571"/>
      <c r="H854" s="567"/>
      <c r="I854" s="567"/>
      <c r="J854" s="567"/>
      <c r="K854" s="567"/>
      <c r="L854" s="567"/>
      <c r="M854" s="567"/>
      <c r="N854" s="563"/>
      <c r="O854" s="563"/>
      <c r="P854" s="563"/>
      <c r="Q854" s="563"/>
      <c r="R854" s="563"/>
      <c r="S854" s="563"/>
      <c r="T854" s="563"/>
      <c r="U854" s="563"/>
      <c r="V854" s="163" t="s">
        <v>78</v>
      </c>
      <c r="W854" s="173"/>
      <c r="X854" s="173"/>
      <c r="Y854" s="173"/>
      <c r="Z854" s="173"/>
      <c r="AA854" s="173"/>
      <c r="AB854" s="173"/>
    </row>
    <row r="855" spans="1:28" s="73" customFormat="1" ht="76.5" customHeight="1">
      <c r="A855" s="123"/>
      <c r="B855" s="578"/>
      <c r="C855" s="562"/>
      <c r="D855" s="568"/>
      <c r="E855" s="572"/>
      <c r="F855" s="568"/>
      <c r="G855" s="572"/>
      <c r="H855" s="568"/>
      <c r="I855" s="568"/>
      <c r="J855" s="568"/>
      <c r="K855" s="568"/>
      <c r="L855" s="568"/>
      <c r="M855" s="568"/>
      <c r="N855" s="564"/>
      <c r="O855" s="564"/>
      <c r="P855" s="564"/>
      <c r="Q855" s="564"/>
      <c r="R855" s="564"/>
      <c r="S855" s="564"/>
      <c r="T855" s="564"/>
      <c r="U855" s="564"/>
      <c r="V855" s="169" t="s">
        <v>79</v>
      </c>
      <c r="W855" s="174"/>
      <c r="X855" s="174"/>
      <c r="Y855" s="174"/>
      <c r="Z855" s="174"/>
      <c r="AA855" s="174"/>
      <c r="AB855" s="174"/>
    </row>
    <row r="856" spans="1:28" s="73" customFormat="1" ht="76.5" customHeight="1">
      <c r="A856" s="123"/>
      <c r="B856" s="577">
        <v>424</v>
      </c>
      <c r="C856" s="561" t="str">
        <f>担当者!$F$5</f>
        <v>○○高等学校</v>
      </c>
      <c r="D856" s="567"/>
      <c r="E856" s="571"/>
      <c r="F856" s="567"/>
      <c r="G856" s="571"/>
      <c r="H856" s="567"/>
      <c r="I856" s="567"/>
      <c r="J856" s="567"/>
      <c r="K856" s="567"/>
      <c r="L856" s="567"/>
      <c r="M856" s="567"/>
      <c r="N856" s="563"/>
      <c r="O856" s="563"/>
      <c r="P856" s="563"/>
      <c r="Q856" s="563"/>
      <c r="R856" s="563"/>
      <c r="S856" s="563"/>
      <c r="T856" s="563"/>
      <c r="U856" s="563"/>
      <c r="V856" s="163" t="s">
        <v>78</v>
      </c>
      <c r="W856" s="173"/>
      <c r="X856" s="173"/>
      <c r="Y856" s="173"/>
      <c r="Z856" s="173"/>
      <c r="AA856" s="173"/>
      <c r="AB856" s="173"/>
    </row>
    <row r="857" spans="1:28" s="73" customFormat="1" ht="76.5" customHeight="1">
      <c r="A857" s="123"/>
      <c r="B857" s="578"/>
      <c r="C857" s="562"/>
      <c r="D857" s="568"/>
      <c r="E857" s="572"/>
      <c r="F857" s="568"/>
      <c r="G857" s="572"/>
      <c r="H857" s="568"/>
      <c r="I857" s="568"/>
      <c r="J857" s="568"/>
      <c r="K857" s="568"/>
      <c r="L857" s="568"/>
      <c r="M857" s="568"/>
      <c r="N857" s="564"/>
      <c r="O857" s="564"/>
      <c r="P857" s="564"/>
      <c r="Q857" s="564"/>
      <c r="R857" s="564"/>
      <c r="S857" s="564"/>
      <c r="T857" s="564"/>
      <c r="U857" s="564"/>
      <c r="V857" s="169" t="s">
        <v>79</v>
      </c>
      <c r="W857" s="174"/>
      <c r="X857" s="174"/>
      <c r="Y857" s="174"/>
      <c r="Z857" s="174"/>
      <c r="AA857" s="174"/>
      <c r="AB857" s="174"/>
    </row>
    <row r="858" spans="1:28" s="73" customFormat="1" ht="76.5" customHeight="1">
      <c r="A858" s="123"/>
      <c r="B858" s="577">
        <v>425</v>
      </c>
      <c r="C858" s="561" t="str">
        <f>担当者!$F$5</f>
        <v>○○高等学校</v>
      </c>
      <c r="D858" s="567"/>
      <c r="E858" s="571"/>
      <c r="F858" s="567"/>
      <c r="G858" s="571"/>
      <c r="H858" s="567"/>
      <c r="I858" s="567"/>
      <c r="J858" s="567"/>
      <c r="K858" s="567"/>
      <c r="L858" s="567"/>
      <c r="M858" s="567"/>
      <c r="N858" s="563"/>
      <c r="O858" s="563"/>
      <c r="P858" s="563"/>
      <c r="Q858" s="563"/>
      <c r="R858" s="563"/>
      <c r="S858" s="563"/>
      <c r="T858" s="563"/>
      <c r="U858" s="563"/>
      <c r="V858" s="163" t="s">
        <v>78</v>
      </c>
      <c r="W858" s="173"/>
      <c r="X858" s="173"/>
      <c r="Y858" s="173"/>
      <c r="Z858" s="173"/>
      <c r="AA858" s="173"/>
      <c r="AB858" s="173"/>
    </row>
    <row r="859" spans="1:28" s="73" customFormat="1" ht="76.5" customHeight="1">
      <c r="A859" s="123"/>
      <c r="B859" s="578"/>
      <c r="C859" s="562"/>
      <c r="D859" s="568"/>
      <c r="E859" s="572"/>
      <c r="F859" s="568"/>
      <c r="G859" s="572"/>
      <c r="H859" s="568"/>
      <c r="I859" s="568"/>
      <c r="J859" s="568"/>
      <c r="K859" s="568"/>
      <c r="L859" s="568"/>
      <c r="M859" s="568"/>
      <c r="N859" s="564"/>
      <c r="O859" s="564"/>
      <c r="P859" s="564"/>
      <c r="Q859" s="564"/>
      <c r="R859" s="564"/>
      <c r="S859" s="564"/>
      <c r="T859" s="564"/>
      <c r="U859" s="564"/>
      <c r="V859" s="169" t="s">
        <v>79</v>
      </c>
      <c r="W859" s="174"/>
      <c r="X859" s="174"/>
      <c r="Y859" s="174"/>
      <c r="Z859" s="174"/>
      <c r="AA859" s="174"/>
      <c r="AB859" s="174"/>
    </row>
    <row r="860" spans="1:28" s="73" customFormat="1" ht="76.5" customHeight="1">
      <c r="A860" s="123"/>
      <c r="B860" s="577">
        <v>426</v>
      </c>
      <c r="C860" s="561" t="str">
        <f>担当者!$F$5</f>
        <v>○○高等学校</v>
      </c>
      <c r="D860" s="567"/>
      <c r="E860" s="571"/>
      <c r="F860" s="567"/>
      <c r="G860" s="571"/>
      <c r="H860" s="567"/>
      <c r="I860" s="567"/>
      <c r="J860" s="567"/>
      <c r="K860" s="567"/>
      <c r="L860" s="567"/>
      <c r="M860" s="567"/>
      <c r="N860" s="563"/>
      <c r="O860" s="563"/>
      <c r="P860" s="563"/>
      <c r="Q860" s="563"/>
      <c r="R860" s="563"/>
      <c r="S860" s="563"/>
      <c r="T860" s="563"/>
      <c r="U860" s="563"/>
      <c r="V860" s="163" t="s">
        <v>78</v>
      </c>
      <c r="W860" s="173"/>
      <c r="X860" s="173"/>
      <c r="Y860" s="173"/>
      <c r="Z860" s="173"/>
      <c r="AA860" s="173"/>
      <c r="AB860" s="173"/>
    </row>
    <row r="861" spans="1:28" s="73" customFormat="1" ht="76.5" customHeight="1">
      <c r="A861" s="123"/>
      <c r="B861" s="578"/>
      <c r="C861" s="562"/>
      <c r="D861" s="568"/>
      <c r="E861" s="572"/>
      <c r="F861" s="568"/>
      <c r="G861" s="572"/>
      <c r="H861" s="568"/>
      <c r="I861" s="568"/>
      <c r="J861" s="568"/>
      <c r="K861" s="568"/>
      <c r="L861" s="568"/>
      <c r="M861" s="568"/>
      <c r="N861" s="564"/>
      <c r="O861" s="564"/>
      <c r="P861" s="564"/>
      <c r="Q861" s="564"/>
      <c r="R861" s="564"/>
      <c r="S861" s="564"/>
      <c r="T861" s="564"/>
      <c r="U861" s="564"/>
      <c r="V861" s="169" t="s">
        <v>79</v>
      </c>
      <c r="W861" s="174"/>
      <c r="X861" s="174"/>
      <c r="Y861" s="174"/>
      <c r="Z861" s="174"/>
      <c r="AA861" s="174"/>
      <c r="AB861" s="174"/>
    </row>
    <row r="862" spans="1:28" s="73" customFormat="1" ht="76.5" customHeight="1">
      <c r="A862" s="123"/>
      <c r="B862" s="577">
        <v>427</v>
      </c>
      <c r="C862" s="561" t="str">
        <f>担当者!$F$5</f>
        <v>○○高等学校</v>
      </c>
      <c r="D862" s="567"/>
      <c r="E862" s="571"/>
      <c r="F862" s="567"/>
      <c r="G862" s="571"/>
      <c r="H862" s="567"/>
      <c r="I862" s="567"/>
      <c r="J862" s="567"/>
      <c r="K862" s="567"/>
      <c r="L862" s="567"/>
      <c r="M862" s="567"/>
      <c r="N862" s="563"/>
      <c r="O862" s="563"/>
      <c r="P862" s="563"/>
      <c r="Q862" s="563"/>
      <c r="R862" s="563"/>
      <c r="S862" s="563"/>
      <c r="T862" s="563"/>
      <c r="U862" s="563"/>
      <c r="V862" s="163" t="s">
        <v>78</v>
      </c>
      <c r="W862" s="173"/>
      <c r="X862" s="173"/>
      <c r="Y862" s="173"/>
      <c r="Z862" s="173"/>
      <c r="AA862" s="173"/>
      <c r="AB862" s="173"/>
    </row>
    <row r="863" spans="1:28" s="73" customFormat="1" ht="76.5" customHeight="1">
      <c r="A863" s="123"/>
      <c r="B863" s="578"/>
      <c r="C863" s="562"/>
      <c r="D863" s="568"/>
      <c r="E863" s="572"/>
      <c r="F863" s="568"/>
      <c r="G863" s="572"/>
      <c r="H863" s="568"/>
      <c r="I863" s="568"/>
      <c r="J863" s="568"/>
      <c r="K863" s="568"/>
      <c r="L863" s="568"/>
      <c r="M863" s="568"/>
      <c r="N863" s="564"/>
      <c r="O863" s="564"/>
      <c r="P863" s="564"/>
      <c r="Q863" s="564"/>
      <c r="R863" s="564"/>
      <c r="S863" s="564"/>
      <c r="T863" s="564"/>
      <c r="U863" s="564"/>
      <c r="V863" s="169" t="s">
        <v>79</v>
      </c>
      <c r="W863" s="174"/>
      <c r="X863" s="174"/>
      <c r="Y863" s="174"/>
      <c r="Z863" s="174"/>
      <c r="AA863" s="174"/>
      <c r="AB863" s="174"/>
    </row>
    <row r="864" spans="1:28" s="73" customFormat="1" ht="76.5" customHeight="1">
      <c r="A864" s="123"/>
      <c r="B864" s="577">
        <v>428</v>
      </c>
      <c r="C864" s="561" t="str">
        <f>担当者!$F$5</f>
        <v>○○高等学校</v>
      </c>
      <c r="D864" s="567"/>
      <c r="E864" s="571"/>
      <c r="F864" s="567"/>
      <c r="G864" s="571"/>
      <c r="H864" s="567"/>
      <c r="I864" s="567"/>
      <c r="J864" s="567"/>
      <c r="K864" s="567"/>
      <c r="L864" s="567"/>
      <c r="M864" s="567"/>
      <c r="N864" s="563"/>
      <c r="O864" s="563"/>
      <c r="P864" s="563"/>
      <c r="Q864" s="563"/>
      <c r="R864" s="563"/>
      <c r="S864" s="563"/>
      <c r="T864" s="563"/>
      <c r="U864" s="563"/>
      <c r="V864" s="163" t="s">
        <v>78</v>
      </c>
      <c r="W864" s="173"/>
      <c r="X864" s="173"/>
      <c r="Y864" s="173"/>
      <c r="Z864" s="173"/>
      <c r="AA864" s="173"/>
      <c r="AB864" s="173"/>
    </row>
    <row r="865" spans="1:28" s="73" customFormat="1" ht="76.5" customHeight="1">
      <c r="A865" s="123"/>
      <c r="B865" s="578"/>
      <c r="C865" s="562"/>
      <c r="D865" s="568"/>
      <c r="E865" s="572"/>
      <c r="F865" s="568"/>
      <c r="G865" s="572"/>
      <c r="H865" s="568"/>
      <c r="I865" s="568"/>
      <c r="J865" s="568"/>
      <c r="K865" s="568"/>
      <c r="L865" s="568"/>
      <c r="M865" s="568"/>
      <c r="N865" s="564"/>
      <c r="O865" s="564"/>
      <c r="P865" s="564"/>
      <c r="Q865" s="564"/>
      <c r="R865" s="564"/>
      <c r="S865" s="564"/>
      <c r="T865" s="564"/>
      <c r="U865" s="564"/>
      <c r="V865" s="169" t="s">
        <v>79</v>
      </c>
      <c r="W865" s="174"/>
      <c r="X865" s="174"/>
      <c r="Y865" s="174"/>
      <c r="Z865" s="174"/>
      <c r="AA865" s="174"/>
      <c r="AB865" s="174"/>
    </row>
    <row r="866" spans="1:28" s="73" customFormat="1" ht="76.5" customHeight="1">
      <c r="A866" s="123"/>
      <c r="B866" s="577">
        <v>429</v>
      </c>
      <c r="C866" s="561" t="str">
        <f>担当者!$F$5</f>
        <v>○○高等学校</v>
      </c>
      <c r="D866" s="567"/>
      <c r="E866" s="571"/>
      <c r="F866" s="567"/>
      <c r="G866" s="571"/>
      <c r="H866" s="567"/>
      <c r="I866" s="567"/>
      <c r="J866" s="567"/>
      <c r="K866" s="567"/>
      <c r="L866" s="567"/>
      <c r="M866" s="567"/>
      <c r="N866" s="563"/>
      <c r="O866" s="563"/>
      <c r="P866" s="563"/>
      <c r="Q866" s="563"/>
      <c r="R866" s="563"/>
      <c r="S866" s="563"/>
      <c r="T866" s="563"/>
      <c r="U866" s="563"/>
      <c r="V866" s="163" t="s">
        <v>78</v>
      </c>
      <c r="W866" s="173"/>
      <c r="X866" s="173"/>
      <c r="Y866" s="173"/>
      <c r="Z866" s="173"/>
      <c r="AA866" s="173"/>
      <c r="AB866" s="173"/>
    </row>
    <row r="867" spans="1:28" s="73" customFormat="1" ht="76.5" customHeight="1">
      <c r="A867" s="123"/>
      <c r="B867" s="578"/>
      <c r="C867" s="562"/>
      <c r="D867" s="568"/>
      <c r="E867" s="572"/>
      <c r="F867" s="568"/>
      <c r="G867" s="572"/>
      <c r="H867" s="568"/>
      <c r="I867" s="568"/>
      <c r="J867" s="568"/>
      <c r="K867" s="568"/>
      <c r="L867" s="568"/>
      <c r="M867" s="568"/>
      <c r="N867" s="564"/>
      <c r="O867" s="564"/>
      <c r="P867" s="564"/>
      <c r="Q867" s="564"/>
      <c r="R867" s="564"/>
      <c r="S867" s="564"/>
      <c r="T867" s="564"/>
      <c r="U867" s="564"/>
      <c r="V867" s="169" t="s">
        <v>79</v>
      </c>
      <c r="W867" s="174"/>
      <c r="X867" s="174"/>
      <c r="Y867" s="174"/>
      <c r="Z867" s="174"/>
      <c r="AA867" s="174"/>
      <c r="AB867" s="174"/>
    </row>
    <row r="868" spans="1:28" s="73" customFormat="1" ht="76.5" customHeight="1">
      <c r="A868" s="123"/>
      <c r="B868" s="577">
        <v>430</v>
      </c>
      <c r="C868" s="561" t="str">
        <f>担当者!$F$5</f>
        <v>○○高等学校</v>
      </c>
      <c r="D868" s="567"/>
      <c r="E868" s="571"/>
      <c r="F868" s="567"/>
      <c r="G868" s="571"/>
      <c r="H868" s="567"/>
      <c r="I868" s="567"/>
      <c r="J868" s="567"/>
      <c r="K868" s="567"/>
      <c r="L868" s="567"/>
      <c r="M868" s="567"/>
      <c r="N868" s="563"/>
      <c r="O868" s="563"/>
      <c r="P868" s="563"/>
      <c r="Q868" s="563"/>
      <c r="R868" s="563"/>
      <c r="S868" s="563"/>
      <c r="T868" s="563"/>
      <c r="U868" s="563"/>
      <c r="V868" s="163" t="s">
        <v>78</v>
      </c>
      <c r="W868" s="173"/>
      <c r="X868" s="173"/>
      <c r="Y868" s="173"/>
      <c r="Z868" s="173"/>
      <c r="AA868" s="173"/>
      <c r="AB868" s="173"/>
    </row>
    <row r="869" spans="1:28" s="73" customFormat="1" ht="76.5" customHeight="1">
      <c r="A869" s="123"/>
      <c r="B869" s="578"/>
      <c r="C869" s="562"/>
      <c r="D869" s="568"/>
      <c r="E869" s="572"/>
      <c r="F869" s="568"/>
      <c r="G869" s="572"/>
      <c r="H869" s="568"/>
      <c r="I869" s="568"/>
      <c r="J869" s="568"/>
      <c r="K869" s="568"/>
      <c r="L869" s="568"/>
      <c r="M869" s="568"/>
      <c r="N869" s="564"/>
      <c r="O869" s="564"/>
      <c r="P869" s="564"/>
      <c r="Q869" s="564"/>
      <c r="R869" s="564"/>
      <c r="S869" s="564"/>
      <c r="T869" s="564"/>
      <c r="U869" s="564"/>
      <c r="V869" s="169" t="s">
        <v>79</v>
      </c>
      <c r="W869" s="174"/>
      <c r="X869" s="174"/>
      <c r="Y869" s="174"/>
      <c r="Z869" s="174"/>
      <c r="AA869" s="174"/>
      <c r="AB869" s="174"/>
    </row>
    <row r="870" spans="1:28" s="73" customFormat="1" ht="76.5" customHeight="1">
      <c r="A870" s="123"/>
      <c r="B870" s="577">
        <v>431</v>
      </c>
      <c r="C870" s="561" t="str">
        <f>担当者!$F$5</f>
        <v>○○高等学校</v>
      </c>
      <c r="D870" s="567"/>
      <c r="E870" s="571"/>
      <c r="F870" s="567"/>
      <c r="G870" s="571"/>
      <c r="H870" s="567"/>
      <c r="I870" s="567"/>
      <c r="J870" s="567"/>
      <c r="K870" s="567"/>
      <c r="L870" s="567"/>
      <c r="M870" s="567"/>
      <c r="N870" s="563"/>
      <c r="O870" s="563"/>
      <c r="P870" s="563"/>
      <c r="Q870" s="563"/>
      <c r="R870" s="563"/>
      <c r="S870" s="563"/>
      <c r="T870" s="563"/>
      <c r="U870" s="563"/>
      <c r="V870" s="163" t="s">
        <v>78</v>
      </c>
      <c r="W870" s="173"/>
      <c r="X870" s="173"/>
      <c r="Y870" s="173"/>
      <c r="Z870" s="173"/>
      <c r="AA870" s="173"/>
      <c r="AB870" s="173"/>
    </row>
    <row r="871" spans="1:28" s="73" customFormat="1" ht="76.5" customHeight="1">
      <c r="A871" s="123"/>
      <c r="B871" s="578"/>
      <c r="C871" s="562"/>
      <c r="D871" s="568"/>
      <c r="E871" s="572"/>
      <c r="F871" s="568"/>
      <c r="G871" s="572"/>
      <c r="H871" s="568"/>
      <c r="I871" s="568"/>
      <c r="J871" s="568"/>
      <c r="K871" s="568"/>
      <c r="L871" s="568"/>
      <c r="M871" s="568"/>
      <c r="N871" s="564"/>
      <c r="O871" s="564"/>
      <c r="P871" s="564"/>
      <c r="Q871" s="564"/>
      <c r="R871" s="564"/>
      <c r="S871" s="564"/>
      <c r="T871" s="564"/>
      <c r="U871" s="564"/>
      <c r="V871" s="169" t="s">
        <v>79</v>
      </c>
      <c r="W871" s="174"/>
      <c r="X871" s="174"/>
      <c r="Y871" s="174"/>
      <c r="Z871" s="174"/>
      <c r="AA871" s="174"/>
      <c r="AB871" s="174"/>
    </row>
    <row r="872" spans="1:28" s="73" customFormat="1" ht="76.5" customHeight="1">
      <c r="A872" s="123"/>
      <c r="B872" s="577">
        <v>432</v>
      </c>
      <c r="C872" s="561" t="str">
        <f>担当者!$F$5</f>
        <v>○○高等学校</v>
      </c>
      <c r="D872" s="567"/>
      <c r="E872" s="571"/>
      <c r="F872" s="567"/>
      <c r="G872" s="571"/>
      <c r="H872" s="567"/>
      <c r="I872" s="567"/>
      <c r="J872" s="567"/>
      <c r="K872" s="567"/>
      <c r="L872" s="567"/>
      <c r="M872" s="567"/>
      <c r="N872" s="563"/>
      <c r="O872" s="563"/>
      <c r="P872" s="563"/>
      <c r="Q872" s="563"/>
      <c r="R872" s="563"/>
      <c r="S872" s="563"/>
      <c r="T872" s="563"/>
      <c r="U872" s="563"/>
      <c r="V872" s="163" t="s">
        <v>78</v>
      </c>
      <c r="W872" s="173"/>
      <c r="X872" s="173"/>
      <c r="Y872" s="173"/>
      <c r="Z872" s="173"/>
      <c r="AA872" s="173"/>
      <c r="AB872" s="173"/>
    </row>
    <row r="873" spans="1:28" s="73" customFormat="1" ht="76.5" customHeight="1">
      <c r="A873" s="123"/>
      <c r="B873" s="578"/>
      <c r="C873" s="562"/>
      <c r="D873" s="568"/>
      <c r="E873" s="572"/>
      <c r="F873" s="568"/>
      <c r="G873" s="572"/>
      <c r="H873" s="568"/>
      <c r="I873" s="568"/>
      <c r="J873" s="568"/>
      <c r="K873" s="568"/>
      <c r="L873" s="568"/>
      <c r="M873" s="568"/>
      <c r="N873" s="564"/>
      <c r="O873" s="564"/>
      <c r="P873" s="564"/>
      <c r="Q873" s="564"/>
      <c r="R873" s="564"/>
      <c r="S873" s="564"/>
      <c r="T873" s="564"/>
      <c r="U873" s="564"/>
      <c r="V873" s="169" t="s">
        <v>79</v>
      </c>
      <c r="W873" s="174"/>
      <c r="X873" s="174"/>
      <c r="Y873" s="174"/>
      <c r="Z873" s="174"/>
      <c r="AA873" s="174"/>
      <c r="AB873" s="174"/>
    </row>
    <row r="874" spans="1:28" s="73" customFormat="1" ht="76.5" customHeight="1">
      <c r="A874" s="123"/>
      <c r="B874" s="577">
        <v>433</v>
      </c>
      <c r="C874" s="561" t="str">
        <f>担当者!$F$5</f>
        <v>○○高等学校</v>
      </c>
      <c r="D874" s="567"/>
      <c r="E874" s="571"/>
      <c r="F874" s="567"/>
      <c r="G874" s="571"/>
      <c r="H874" s="567"/>
      <c r="I874" s="567"/>
      <c r="J874" s="567"/>
      <c r="K874" s="567"/>
      <c r="L874" s="567"/>
      <c r="M874" s="567"/>
      <c r="N874" s="563"/>
      <c r="O874" s="563"/>
      <c r="P874" s="563"/>
      <c r="Q874" s="563"/>
      <c r="R874" s="563"/>
      <c r="S874" s="563"/>
      <c r="T874" s="563"/>
      <c r="U874" s="563"/>
      <c r="V874" s="163" t="s">
        <v>78</v>
      </c>
      <c r="W874" s="173"/>
      <c r="X874" s="173"/>
      <c r="Y874" s="173"/>
      <c r="Z874" s="173"/>
      <c r="AA874" s="173"/>
      <c r="AB874" s="173"/>
    </row>
    <row r="875" spans="1:28" s="73" customFormat="1" ht="76.5" customHeight="1">
      <c r="A875" s="123"/>
      <c r="B875" s="578"/>
      <c r="C875" s="562"/>
      <c r="D875" s="568"/>
      <c r="E875" s="572"/>
      <c r="F875" s="568"/>
      <c r="G875" s="572"/>
      <c r="H875" s="568"/>
      <c r="I875" s="568"/>
      <c r="J875" s="568"/>
      <c r="K875" s="568"/>
      <c r="L875" s="568"/>
      <c r="M875" s="568"/>
      <c r="N875" s="564"/>
      <c r="O875" s="564"/>
      <c r="P875" s="564"/>
      <c r="Q875" s="564"/>
      <c r="R875" s="564"/>
      <c r="S875" s="564"/>
      <c r="T875" s="564"/>
      <c r="U875" s="564"/>
      <c r="V875" s="169" t="s">
        <v>79</v>
      </c>
      <c r="W875" s="174"/>
      <c r="X875" s="174"/>
      <c r="Y875" s="174"/>
      <c r="Z875" s="174"/>
      <c r="AA875" s="174"/>
      <c r="AB875" s="174"/>
    </row>
    <row r="876" spans="1:28" s="73" customFormat="1" ht="76.5" customHeight="1">
      <c r="A876" s="123"/>
      <c r="B876" s="577">
        <v>434</v>
      </c>
      <c r="C876" s="561" t="str">
        <f>担当者!$F$5</f>
        <v>○○高等学校</v>
      </c>
      <c r="D876" s="567"/>
      <c r="E876" s="571"/>
      <c r="F876" s="567"/>
      <c r="G876" s="571"/>
      <c r="H876" s="567"/>
      <c r="I876" s="567"/>
      <c r="J876" s="567"/>
      <c r="K876" s="567"/>
      <c r="L876" s="567"/>
      <c r="M876" s="567"/>
      <c r="N876" s="563"/>
      <c r="O876" s="563"/>
      <c r="P876" s="563"/>
      <c r="Q876" s="563"/>
      <c r="R876" s="563"/>
      <c r="S876" s="563"/>
      <c r="T876" s="563"/>
      <c r="U876" s="563"/>
      <c r="V876" s="163" t="s">
        <v>78</v>
      </c>
      <c r="W876" s="173"/>
      <c r="X876" s="173"/>
      <c r="Y876" s="173"/>
      <c r="Z876" s="173"/>
      <c r="AA876" s="173"/>
      <c r="AB876" s="173"/>
    </row>
    <row r="877" spans="1:28" s="73" customFormat="1" ht="76.5" customHeight="1">
      <c r="A877" s="123"/>
      <c r="B877" s="578"/>
      <c r="C877" s="562"/>
      <c r="D877" s="568"/>
      <c r="E877" s="572"/>
      <c r="F877" s="568"/>
      <c r="G877" s="572"/>
      <c r="H877" s="568"/>
      <c r="I877" s="568"/>
      <c r="J877" s="568"/>
      <c r="K877" s="568"/>
      <c r="L877" s="568"/>
      <c r="M877" s="568"/>
      <c r="N877" s="564"/>
      <c r="O877" s="564"/>
      <c r="P877" s="564"/>
      <c r="Q877" s="564"/>
      <c r="R877" s="564"/>
      <c r="S877" s="564"/>
      <c r="T877" s="564"/>
      <c r="U877" s="564"/>
      <c r="V877" s="169" t="s">
        <v>79</v>
      </c>
      <c r="W877" s="174"/>
      <c r="X877" s="174"/>
      <c r="Y877" s="174"/>
      <c r="Z877" s="174"/>
      <c r="AA877" s="174"/>
      <c r="AB877" s="174"/>
    </row>
    <row r="878" spans="1:28" s="73" customFormat="1" ht="76.5" customHeight="1">
      <c r="A878" s="123"/>
      <c r="B878" s="577">
        <v>435</v>
      </c>
      <c r="C878" s="561" t="str">
        <f>担当者!$F$5</f>
        <v>○○高等学校</v>
      </c>
      <c r="D878" s="567"/>
      <c r="E878" s="571"/>
      <c r="F878" s="567"/>
      <c r="G878" s="571"/>
      <c r="H878" s="567"/>
      <c r="I878" s="567"/>
      <c r="J878" s="567"/>
      <c r="K878" s="567"/>
      <c r="L878" s="567"/>
      <c r="M878" s="567"/>
      <c r="N878" s="563"/>
      <c r="O878" s="563"/>
      <c r="P878" s="563"/>
      <c r="Q878" s="563"/>
      <c r="R878" s="563"/>
      <c r="S878" s="563"/>
      <c r="T878" s="563"/>
      <c r="U878" s="563"/>
      <c r="V878" s="163" t="s">
        <v>78</v>
      </c>
      <c r="W878" s="173"/>
      <c r="X878" s="173"/>
      <c r="Y878" s="173"/>
      <c r="Z878" s="173"/>
      <c r="AA878" s="173"/>
      <c r="AB878" s="173"/>
    </row>
    <row r="879" spans="1:28" s="73" customFormat="1" ht="76.5" customHeight="1">
      <c r="A879" s="123"/>
      <c r="B879" s="578"/>
      <c r="C879" s="562"/>
      <c r="D879" s="568"/>
      <c r="E879" s="572"/>
      <c r="F879" s="568"/>
      <c r="G879" s="572"/>
      <c r="H879" s="568"/>
      <c r="I879" s="568"/>
      <c r="J879" s="568"/>
      <c r="K879" s="568"/>
      <c r="L879" s="568"/>
      <c r="M879" s="568"/>
      <c r="N879" s="564"/>
      <c r="O879" s="564"/>
      <c r="P879" s="564"/>
      <c r="Q879" s="564"/>
      <c r="R879" s="564"/>
      <c r="S879" s="564"/>
      <c r="T879" s="564"/>
      <c r="U879" s="564"/>
      <c r="V879" s="169" t="s">
        <v>79</v>
      </c>
      <c r="W879" s="174"/>
      <c r="X879" s="174"/>
      <c r="Y879" s="174"/>
      <c r="Z879" s="174"/>
      <c r="AA879" s="174"/>
      <c r="AB879" s="174"/>
    </row>
    <row r="880" spans="1:28" s="73" customFormat="1" ht="76.5" customHeight="1">
      <c r="A880" s="123"/>
      <c r="B880" s="577">
        <v>436</v>
      </c>
      <c r="C880" s="561" t="str">
        <f>担当者!$F$5</f>
        <v>○○高等学校</v>
      </c>
      <c r="D880" s="567"/>
      <c r="E880" s="571"/>
      <c r="F880" s="567"/>
      <c r="G880" s="571"/>
      <c r="H880" s="567"/>
      <c r="I880" s="567"/>
      <c r="J880" s="567"/>
      <c r="K880" s="567"/>
      <c r="L880" s="567"/>
      <c r="M880" s="567"/>
      <c r="N880" s="563"/>
      <c r="O880" s="563"/>
      <c r="P880" s="563"/>
      <c r="Q880" s="563"/>
      <c r="R880" s="563"/>
      <c r="S880" s="563"/>
      <c r="T880" s="563"/>
      <c r="U880" s="563"/>
      <c r="V880" s="163" t="s">
        <v>78</v>
      </c>
      <c r="W880" s="173"/>
      <c r="X880" s="173"/>
      <c r="Y880" s="173"/>
      <c r="Z880" s="173"/>
      <c r="AA880" s="173"/>
      <c r="AB880" s="173"/>
    </row>
    <row r="881" spans="1:28" s="73" customFormat="1" ht="76.5" customHeight="1">
      <c r="A881" s="123"/>
      <c r="B881" s="578"/>
      <c r="C881" s="562"/>
      <c r="D881" s="568"/>
      <c r="E881" s="572"/>
      <c r="F881" s="568"/>
      <c r="G881" s="572"/>
      <c r="H881" s="568"/>
      <c r="I881" s="568"/>
      <c r="J881" s="568"/>
      <c r="K881" s="568"/>
      <c r="L881" s="568"/>
      <c r="M881" s="568"/>
      <c r="N881" s="564"/>
      <c r="O881" s="564"/>
      <c r="P881" s="564"/>
      <c r="Q881" s="564"/>
      <c r="R881" s="564"/>
      <c r="S881" s="564"/>
      <c r="T881" s="564"/>
      <c r="U881" s="564"/>
      <c r="V881" s="169" t="s">
        <v>79</v>
      </c>
      <c r="W881" s="174"/>
      <c r="X881" s="174"/>
      <c r="Y881" s="174"/>
      <c r="Z881" s="174"/>
      <c r="AA881" s="174"/>
      <c r="AB881" s="174"/>
    </row>
    <row r="882" spans="1:28" s="73" customFormat="1" ht="76.5" customHeight="1">
      <c r="A882" s="123"/>
      <c r="B882" s="577">
        <v>437</v>
      </c>
      <c r="C882" s="561" t="str">
        <f>担当者!$F$5</f>
        <v>○○高等学校</v>
      </c>
      <c r="D882" s="567"/>
      <c r="E882" s="571"/>
      <c r="F882" s="567"/>
      <c r="G882" s="571"/>
      <c r="H882" s="567"/>
      <c r="I882" s="567"/>
      <c r="J882" s="567"/>
      <c r="K882" s="567"/>
      <c r="L882" s="567"/>
      <c r="M882" s="567"/>
      <c r="N882" s="563"/>
      <c r="O882" s="563"/>
      <c r="P882" s="563"/>
      <c r="Q882" s="563"/>
      <c r="R882" s="563"/>
      <c r="S882" s="563"/>
      <c r="T882" s="563"/>
      <c r="U882" s="563"/>
      <c r="V882" s="163" t="s">
        <v>78</v>
      </c>
      <c r="W882" s="173"/>
      <c r="X882" s="173"/>
      <c r="Y882" s="173"/>
      <c r="Z882" s="173"/>
      <c r="AA882" s="173"/>
      <c r="AB882" s="173"/>
    </row>
    <row r="883" spans="1:28" s="73" customFormat="1" ht="76.5" customHeight="1">
      <c r="A883" s="123"/>
      <c r="B883" s="578"/>
      <c r="C883" s="562"/>
      <c r="D883" s="568"/>
      <c r="E883" s="572"/>
      <c r="F883" s="568"/>
      <c r="G883" s="572"/>
      <c r="H883" s="568"/>
      <c r="I883" s="568"/>
      <c r="J883" s="568"/>
      <c r="K883" s="568"/>
      <c r="L883" s="568"/>
      <c r="M883" s="568"/>
      <c r="N883" s="564"/>
      <c r="O883" s="564"/>
      <c r="P883" s="564"/>
      <c r="Q883" s="564"/>
      <c r="R883" s="564"/>
      <c r="S883" s="564"/>
      <c r="T883" s="564"/>
      <c r="U883" s="564"/>
      <c r="V883" s="169" t="s">
        <v>79</v>
      </c>
      <c r="W883" s="174"/>
      <c r="X883" s="174"/>
      <c r="Y883" s="174"/>
      <c r="Z883" s="174"/>
      <c r="AA883" s="174"/>
      <c r="AB883" s="174"/>
    </row>
    <row r="884" spans="1:28" s="73" customFormat="1" ht="76.5" customHeight="1">
      <c r="A884" s="123"/>
      <c r="B884" s="577">
        <v>438</v>
      </c>
      <c r="C884" s="561" t="str">
        <f>担当者!$F$5</f>
        <v>○○高等学校</v>
      </c>
      <c r="D884" s="567"/>
      <c r="E884" s="571"/>
      <c r="F884" s="567"/>
      <c r="G884" s="571"/>
      <c r="H884" s="567"/>
      <c r="I884" s="567"/>
      <c r="J884" s="567"/>
      <c r="K884" s="567"/>
      <c r="L884" s="567"/>
      <c r="M884" s="567"/>
      <c r="N884" s="563"/>
      <c r="O884" s="563"/>
      <c r="P884" s="563"/>
      <c r="Q884" s="563"/>
      <c r="R884" s="563"/>
      <c r="S884" s="563"/>
      <c r="T884" s="563"/>
      <c r="U884" s="563"/>
      <c r="V884" s="163" t="s">
        <v>78</v>
      </c>
      <c r="W884" s="173"/>
      <c r="X884" s="173"/>
      <c r="Y884" s="173"/>
      <c r="Z884" s="173"/>
      <c r="AA884" s="173"/>
      <c r="AB884" s="173"/>
    </row>
    <row r="885" spans="1:28" s="73" customFormat="1" ht="76.5" customHeight="1">
      <c r="A885" s="123"/>
      <c r="B885" s="578"/>
      <c r="C885" s="562"/>
      <c r="D885" s="568"/>
      <c r="E885" s="572"/>
      <c r="F885" s="568"/>
      <c r="G885" s="572"/>
      <c r="H885" s="568"/>
      <c r="I885" s="568"/>
      <c r="J885" s="568"/>
      <c r="K885" s="568"/>
      <c r="L885" s="568"/>
      <c r="M885" s="568"/>
      <c r="N885" s="564"/>
      <c r="O885" s="564"/>
      <c r="P885" s="564"/>
      <c r="Q885" s="564"/>
      <c r="R885" s="564"/>
      <c r="S885" s="564"/>
      <c r="T885" s="564"/>
      <c r="U885" s="564"/>
      <c r="V885" s="169" t="s">
        <v>79</v>
      </c>
      <c r="W885" s="174"/>
      <c r="X885" s="174"/>
      <c r="Y885" s="174"/>
      <c r="Z885" s="174"/>
      <c r="AA885" s="174"/>
      <c r="AB885" s="174"/>
    </row>
    <row r="886" spans="1:28" s="73" customFormat="1" ht="76.5" customHeight="1">
      <c r="A886" s="123"/>
      <c r="B886" s="577">
        <v>439</v>
      </c>
      <c r="C886" s="561" t="str">
        <f>担当者!$F$5</f>
        <v>○○高等学校</v>
      </c>
      <c r="D886" s="567"/>
      <c r="E886" s="571"/>
      <c r="F886" s="567"/>
      <c r="G886" s="571"/>
      <c r="H886" s="567"/>
      <c r="I886" s="567"/>
      <c r="J886" s="567"/>
      <c r="K886" s="567"/>
      <c r="L886" s="567"/>
      <c r="M886" s="567"/>
      <c r="N886" s="563"/>
      <c r="O886" s="563"/>
      <c r="P886" s="563"/>
      <c r="Q886" s="563"/>
      <c r="R886" s="563"/>
      <c r="S886" s="563"/>
      <c r="T886" s="563"/>
      <c r="U886" s="563"/>
      <c r="V886" s="163" t="s">
        <v>78</v>
      </c>
      <c r="W886" s="173"/>
      <c r="X886" s="173"/>
      <c r="Y886" s="173"/>
      <c r="Z886" s="173"/>
      <c r="AA886" s="173"/>
      <c r="AB886" s="173"/>
    </row>
    <row r="887" spans="1:28" s="73" customFormat="1" ht="76.5" customHeight="1">
      <c r="A887" s="123"/>
      <c r="B887" s="578"/>
      <c r="C887" s="562"/>
      <c r="D887" s="568"/>
      <c r="E887" s="572"/>
      <c r="F887" s="568"/>
      <c r="G887" s="572"/>
      <c r="H887" s="568"/>
      <c r="I887" s="568"/>
      <c r="J887" s="568"/>
      <c r="K887" s="568"/>
      <c r="L887" s="568"/>
      <c r="M887" s="568"/>
      <c r="N887" s="564"/>
      <c r="O887" s="564"/>
      <c r="P887" s="564"/>
      <c r="Q887" s="564"/>
      <c r="R887" s="564"/>
      <c r="S887" s="564"/>
      <c r="T887" s="564"/>
      <c r="U887" s="564"/>
      <c r="V887" s="169" t="s">
        <v>79</v>
      </c>
      <c r="W887" s="174"/>
      <c r="X887" s="174"/>
      <c r="Y887" s="174"/>
      <c r="Z887" s="174"/>
      <c r="AA887" s="174"/>
      <c r="AB887" s="174"/>
    </row>
    <row r="888" spans="1:28" s="73" customFormat="1" ht="76.5" customHeight="1">
      <c r="A888" s="123"/>
      <c r="B888" s="577">
        <v>440</v>
      </c>
      <c r="C888" s="561" t="str">
        <f>担当者!$F$5</f>
        <v>○○高等学校</v>
      </c>
      <c r="D888" s="567"/>
      <c r="E888" s="571"/>
      <c r="F888" s="567"/>
      <c r="G888" s="571"/>
      <c r="H888" s="567"/>
      <c r="I888" s="567"/>
      <c r="J888" s="567"/>
      <c r="K888" s="567"/>
      <c r="L888" s="567"/>
      <c r="M888" s="567"/>
      <c r="N888" s="563"/>
      <c r="O888" s="563"/>
      <c r="P888" s="563"/>
      <c r="Q888" s="563"/>
      <c r="R888" s="563"/>
      <c r="S888" s="563"/>
      <c r="T888" s="563"/>
      <c r="U888" s="563"/>
      <c r="V888" s="163" t="s">
        <v>78</v>
      </c>
      <c r="W888" s="173"/>
      <c r="X888" s="173"/>
      <c r="Y888" s="173"/>
      <c r="Z888" s="173"/>
      <c r="AA888" s="173"/>
      <c r="AB888" s="173"/>
    </row>
    <row r="889" spans="1:28" s="73" customFormat="1" ht="76.5" customHeight="1">
      <c r="A889" s="123"/>
      <c r="B889" s="578"/>
      <c r="C889" s="562"/>
      <c r="D889" s="568"/>
      <c r="E889" s="572"/>
      <c r="F889" s="568"/>
      <c r="G889" s="572"/>
      <c r="H889" s="568"/>
      <c r="I889" s="568"/>
      <c r="J889" s="568"/>
      <c r="K889" s="568"/>
      <c r="L889" s="568"/>
      <c r="M889" s="568"/>
      <c r="N889" s="564"/>
      <c r="O889" s="564"/>
      <c r="P889" s="564"/>
      <c r="Q889" s="564"/>
      <c r="R889" s="564"/>
      <c r="S889" s="564"/>
      <c r="T889" s="564"/>
      <c r="U889" s="564"/>
      <c r="V889" s="169" t="s">
        <v>79</v>
      </c>
      <c r="W889" s="174"/>
      <c r="X889" s="174"/>
      <c r="Y889" s="174"/>
      <c r="Z889" s="174"/>
      <c r="AA889" s="174"/>
      <c r="AB889" s="174"/>
    </row>
    <row r="890" spans="1:28" s="73" customFormat="1" ht="76.5" customHeight="1">
      <c r="A890" s="123"/>
      <c r="B890" s="577">
        <v>441</v>
      </c>
      <c r="C890" s="561" t="str">
        <f>担当者!$F$5</f>
        <v>○○高等学校</v>
      </c>
      <c r="D890" s="567"/>
      <c r="E890" s="571"/>
      <c r="F890" s="567"/>
      <c r="G890" s="571"/>
      <c r="H890" s="567"/>
      <c r="I890" s="567"/>
      <c r="J890" s="567"/>
      <c r="K890" s="567"/>
      <c r="L890" s="567"/>
      <c r="M890" s="567"/>
      <c r="N890" s="563"/>
      <c r="O890" s="563"/>
      <c r="P890" s="563"/>
      <c r="Q890" s="563"/>
      <c r="R890" s="563"/>
      <c r="S890" s="563"/>
      <c r="T890" s="563"/>
      <c r="U890" s="563"/>
      <c r="V890" s="163" t="s">
        <v>78</v>
      </c>
      <c r="W890" s="173"/>
      <c r="X890" s="173"/>
      <c r="Y890" s="173"/>
      <c r="Z890" s="173"/>
      <c r="AA890" s="173"/>
      <c r="AB890" s="173"/>
    </row>
    <row r="891" spans="1:28" s="73" customFormat="1" ht="76.5" customHeight="1">
      <c r="A891" s="123"/>
      <c r="B891" s="578"/>
      <c r="C891" s="562"/>
      <c r="D891" s="568"/>
      <c r="E891" s="572"/>
      <c r="F891" s="568"/>
      <c r="G891" s="572"/>
      <c r="H891" s="568"/>
      <c r="I891" s="568"/>
      <c r="J891" s="568"/>
      <c r="K891" s="568"/>
      <c r="L891" s="568"/>
      <c r="M891" s="568"/>
      <c r="N891" s="564"/>
      <c r="O891" s="564"/>
      <c r="P891" s="564"/>
      <c r="Q891" s="564"/>
      <c r="R891" s="564"/>
      <c r="S891" s="564"/>
      <c r="T891" s="564"/>
      <c r="U891" s="564"/>
      <c r="V891" s="169" t="s">
        <v>79</v>
      </c>
      <c r="W891" s="174"/>
      <c r="X891" s="174"/>
      <c r="Y891" s="174"/>
      <c r="Z891" s="174"/>
      <c r="AA891" s="174"/>
      <c r="AB891" s="174"/>
    </row>
    <row r="892" spans="1:28" s="73" customFormat="1" ht="76.5" customHeight="1">
      <c r="A892" s="123"/>
      <c r="B892" s="577">
        <v>442</v>
      </c>
      <c r="C892" s="561" t="str">
        <f>担当者!$F$5</f>
        <v>○○高等学校</v>
      </c>
      <c r="D892" s="567"/>
      <c r="E892" s="571"/>
      <c r="F892" s="567"/>
      <c r="G892" s="571"/>
      <c r="H892" s="567"/>
      <c r="I892" s="567"/>
      <c r="J892" s="567"/>
      <c r="K892" s="567"/>
      <c r="L892" s="567"/>
      <c r="M892" s="567"/>
      <c r="N892" s="563"/>
      <c r="O892" s="563"/>
      <c r="P892" s="563"/>
      <c r="Q892" s="563"/>
      <c r="R892" s="563"/>
      <c r="S892" s="563"/>
      <c r="T892" s="563"/>
      <c r="U892" s="563"/>
      <c r="V892" s="163" t="s">
        <v>78</v>
      </c>
      <c r="W892" s="173"/>
      <c r="X892" s="173"/>
      <c r="Y892" s="173"/>
      <c r="Z892" s="173"/>
      <c r="AA892" s="173"/>
      <c r="AB892" s="173"/>
    </row>
    <row r="893" spans="1:28" s="73" customFormat="1" ht="76.5" customHeight="1">
      <c r="A893" s="123"/>
      <c r="B893" s="578"/>
      <c r="C893" s="562"/>
      <c r="D893" s="568"/>
      <c r="E893" s="572"/>
      <c r="F893" s="568"/>
      <c r="G893" s="572"/>
      <c r="H893" s="568"/>
      <c r="I893" s="568"/>
      <c r="J893" s="568"/>
      <c r="K893" s="568"/>
      <c r="L893" s="568"/>
      <c r="M893" s="568"/>
      <c r="N893" s="564"/>
      <c r="O893" s="564"/>
      <c r="P893" s="564"/>
      <c r="Q893" s="564"/>
      <c r="R893" s="564"/>
      <c r="S893" s="564"/>
      <c r="T893" s="564"/>
      <c r="U893" s="564"/>
      <c r="V893" s="169" t="s">
        <v>79</v>
      </c>
      <c r="W893" s="174"/>
      <c r="X893" s="174"/>
      <c r="Y893" s="174"/>
      <c r="Z893" s="174"/>
      <c r="AA893" s="174"/>
      <c r="AB893" s="174"/>
    </row>
    <row r="894" spans="1:28" s="73" customFormat="1" ht="76.5" customHeight="1">
      <c r="A894" s="123"/>
      <c r="B894" s="577">
        <v>443</v>
      </c>
      <c r="C894" s="561" t="str">
        <f>担当者!$F$5</f>
        <v>○○高等学校</v>
      </c>
      <c r="D894" s="567"/>
      <c r="E894" s="571"/>
      <c r="F894" s="567"/>
      <c r="G894" s="571"/>
      <c r="H894" s="567"/>
      <c r="I894" s="567"/>
      <c r="J894" s="567"/>
      <c r="K894" s="567"/>
      <c r="L894" s="567"/>
      <c r="M894" s="567"/>
      <c r="N894" s="563"/>
      <c r="O894" s="563"/>
      <c r="P894" s="563"/>
      <c r="Q894" s="563"/>
      <c r="R894" s="563"/>
      <c r="S894" s="563"/>
      <c r="T894" s="563"/>
      <c r="U894" s="563"/>
      <c r="V894" s="163" t="s">
        <v>78</v>
      </c>
      <c r="W894" s="173"/>
      <c r="X894" s="173"/>
      <c r="Y894" s="173"/>
      <c r="Z894" s="173"/>
      <c r="AA894" s="173"/>
      <c r="AB894" s="173"/>
    </row>
    <row r="895" spans="1:28" s="73" customFormat="1" ht="76.5" customHeight="1">
      <c r="A895" s="123"/>
      <c r="B895" s="578"/>
      <c r="C895" s="562"/>
      <c r="D895" s="568"/>
      <c r="E895" s="572"/>
      <c r="F895" s="568"/>
      <c r="G895" s="572"/>
      <c r="H895" s="568"/>
      <c r="I895" s="568"/>
      <c r="J895" s="568"/>
      <c r="K895" s="568"/>
      <c r="L895" s="568"/>
      <c r="M895" s="568"/>
      <c r="N895" s="564"/>
      <c r="O895" s="564"/>
      <c r="P895" s="564"/>
      <c r="Q895" s="564"/>
      <c r="R895" s="564"/>
      <c r="S895" s="564"/>
      <c r="T895" s="564"/>
      <c r="U895" s="564"/>
      <c r="V895" s="169" t="s">
        <v>79</v>
      </c>
      <c r="W895" s="174"/>
      <c r="X895" s="174"/>
      <c r="Y895" s="174"/>
      <c r="Z895" s="174"/>
      <c r="AA895" s="174"/>
      <c r="AB895" s="174"/>
    </row>
    <row r="896" spans="1:28" s="73" customFormat="1" ht="76.5" customHeight="1">
      <c r="A896" s="123"/>
      <c r="B896" s="577">
        <v>444</v>
      </c>
      <c r="C896" s="561" t="str">
        <f>担当者!$F$5</f>
        <v>○○高等学校</v>
      </c>
      <c r="D896" s="567"/>
      <c r="E896" s="571"/>
      <c r="F896" s="567"/>
      <c r="G896" s="571"/>
      <c r="H896" s="567"/>
      <c r="I896" s="567"/>
      <c r="J896" s="567"/>
      <c r="K896" s="567"/>
      <c r="L896" s="567"/>
      <c r="M896" s="567"/>
      <c r="N896" s="563"/>
      <c r="O896" s="563"/>
      <c r="P896" s="563"/>
      <c r="Q896" s="563"/>
      <c r="R896" s="563"/>
      <c r="S896" s="563"/>
      <c r="T896" s="563"/>
      <c r="U896" s="563"/>
      <c r="V896" s="163" t="s">
        <v>78</v>
      </c>
      <c r="W896" s="173"/>
      <c r="X896" s="173"/>
      <c r="Y896" s="173"/>
      <c r="Z896" s="173"/>
      <c r="AA896" s="173"/>
      <c r="AB896" s="173"/>
    </row>
    <row r="897" spans="1:28" s="73" customFormat="1" ht="76.5" customHeight="1">
      <c r="A897" s="123"/>
      <c r="B897" s="578"/>
      <c r="C897" s="562"/>
      <c r="D897" s="568"/>
      <c r="E897" s="572"/>
      <c r="F897" s="568"/>
      <c r="G897" s="572"/>
      <c r="H897" s="568"/>
      <c r="I897" s="568"/>
      <c r="J897" s="568"/>
      <c r="K897" s="568"/>
      <c r="L897" s="568"/>
      <c r="M897" s="568"/>
      <c r="N897" s="564"/>
      <c r="O897" s="564"/>
      <c r="P897" s="564"/>
      <c r="Q897" s="564"/>
      <c r="R897" s="564"/>
      <c r="S897" s="564"/>
      <c r="T897" s="564"/>
      <c r="U897" s="564"/>
      <c r="V897" s="169" t="s">
        <v>79</v>
      </c>
      <c r="W897" s="174"/>
      <c r="X897" s="174"/>
      <c r="Y897" s="174"/>
      <c r="Z897" s="174"/>
      <c r="AA897" s="174"/>
      <c r="AB897" s="174"/>
    </row>
    <row r="898" spans="1:28" s="73" customFormat="1" ht="76.5" customHeight="1">
      <c r="A898" s="123"/>
      <c r="B898" s="577">
        <v>445</v>
      </c>
      <c r="C898" s="561" t="str">
        <f>担当者!$F$5</f>
        <v>○○高等学校</v>
      </c>
      <c r="D898" s="567"/>
      <c r="E898" s="571"/>
      <c r="F898" s="567"/>
      <c r="G898" s="571"/>
      <c r="H898" s="567"/>
      <c r="I898" s="567"/>
      <c r="J898" s="567"/>
      <c r="K898" s="567"/>
      <c r="L898" s="567"/>
      <c r="M898" s="567"/>
      <c r="N898" s="563"/>
      <c r="O898" s="563"/>
      <c r="P898" s="563"/>
      <c r="Q898" s="563"/>
      <c r="R898" s="563"/>
      <c r="S898" s="563"/>
      <c r="T898" s="563"/>
      <c r="U898" s="563"/>
      <c r="V898" s="163" t="s">
        <v>78</v>
      </c>
      <c r="W898" s="173"/>
      <c r="X898" s="173"/>
      <c r="Y898" s="173"/>
      <c r="Z898" s="173"/>
      <c r="AA898" s="173"/>
      <c r="AB898" s="173"/>
    </row>
    <row r="899" spans="1:28" s="73" customFormat="1" ht="76.5" customHeight="1">
      <c r="A899" s="123"/>
      <c r="B899" s="578"/>
      <c r="C899" s="562"/>
      <c r="D899" s="568"/>
      <c r="E899" s="572"/>
      <c r="F899" s="568"/>
      <c r="G899" s="572"/>
      <c r="H899" s="568"/>
      <c r="I899" s="568"/>
      <c r="J899" s="568"/>
      <c r="K899" s="568"/>
      <c r="L899" s="568"/>
      <c r="M899" s="568"/>
      <c r="N899" s="564"/>
      <c r="O899" s="564"/>
      <c r="P899" s="564"/>
      <c r="Q899" s="564"/>
      <c r="R899" s="564"/>
      <c r="S899" s="564"/>
      <c r="T899" s="564"/>
      <c r="U899" s="564"/>
      <c r="V899" s="169" t="s">
        <v>79</v>
      </c>
      <c r="W899" s="174"/>
      <c r="X899" s="174"/>
      <c r="Y899" s="174"/>
      <c r="Z899" s="174"/>
      <c r="AA899" s="174"/>
      <c r="AB899" s="174"/>
    </row>
    <row r="900" spans="1:28" s="73" customFormat="1" ht="76.5" customHeight="1">
      <c r="A900" s="123"/>
      <c r="B900" s="577">
        <v>446</v>
      </c>
      <c r="C900" s="561" t="str">
        <f>担当者!$F$5</f>
        <v>○○高等学校</v>
      </c>
      <c r="D900" s="567"/>
      <c r="E900" s="571"/>
      <c r="F900" s="567"/>
      <c r="G900" s="571"/>
      <c r="H900" s="567"/>
      <c r="I900" s="567"/>
      <c r="J900" s="567"/>
      <c r="K900" s="567"/>
      <c r="L900" s="567"/>
      <c r="M900" s="567"/>
      <c r="N900" s="563"/>
      <c r="O900" s="563"/>
      <c r="P900" s="563"/>
      <c r="Q900" s="563"/>
      <c r="R900" s="563"/>
      <c r="S900" s="563"/>
      <c r="T900" s="563"/>
      <c r="U900" s="563"/>
      <c r="V900" s="163" t="s">
        <v>78</v>
      </c>
      <c r="W900" s="173"/>
      <c r="X900" s="173"/>
      <c r="Y900" s="173"/>
      <c r="Z900" s="173"/>
      <c r="AA900" s="173"/>
      <c r="AB900" s="173"/>
    </row>
    <row r="901" spans="1:28" s="73" customFormat="1" ht="76.5" customHeight="1">
      <c r="A901" s="123"/>
      <c r="B901" s="578"/>
      <c r="C901" s="562"/>
      <c r="D901" s="568"/>
      <c r="E901" s="572"/>
      <c r="F901" s="568"/>
      <c r="G901" s="572"/>
      <c r="H901" s="568"/>
      <c r="I901" s="568"/>
      <c r="J901" s="568"/>
      <c r="K901" s="568"/>
      <c r="L901" s="568"/>
      <c r="M901" s="568"/>
      <c r="N901" s="564"/>
      <c r="O901" s="564"/>
      <c r="P901" s="564"/>
      <c r="Q901" s="564"/>
      <c r="R901" s="564"/>
      <c r="S901" s="564"/>
      <c r="T901" s="564"/>
      <c r="U901" s="564"/>
      <c r="V901" s="169" t="s">
        <v>79</v>
      </c>
      <c r="W901" s="174"/>
      <c r="X901" s="174"/>
      <c r="Y901" s="174"/>
      <c r="Z901" s="174"/>
      <c r="AA901" s="174"/>
      <c r="AB901" s="174"/>
    </row>
    <row r="902" spans="1:28" s="73" customFormat="1" ht="76.5" customHeight="1">
      <c r="A902" s="123"/>
      <c r="B902" s="577">
        <v>447</v>
      </c>
      <c r="C902" s="561" t="str">
        <f>担当者!$F$5</f>
        <v>○○高等学校</v>
      </c>
      <c r="D902" s="567"/>
      <c r="E902" s="571"/>
      <c r="F902" s="567"/>
      <c r="G902" s="571"/>
      <c r="H902" s="567"/>
      <c r="I902" s="567"/>
      <c r="J902" s="567"/>
      <c r="K902" s="567"/>
      <c r="L902" s="567"/>
      <c r="M902" s="567"/>
      <c r="N902" s="563"/>
      <c r="O902" s="563"/>
      <c r="P902" s="563"/>
      <c r="Q902" s="563"/>
      <c r="R902" s="563"/>
      <c r="S902" s="563"/>
      <c r="T902" s="563"/>
      <c r="U902" s="563"/>
      <c r="V902" s="163" t="s">
        <v>78</v>
      </c>
      <c r="W902" s="173"/>
      <c r="X902" s="173"/>
      <c r="Y902" s="173"/>
      <c r="Z902" s="173"/>
      <c r="AA902" s="173"/>
      <c r="AB902" s="173"/>
    </row>
    <row r="903" spans="1:28" s="73" customFormat="1" ht="76.5" customHeight="1">
      <c r="A903" s="123"/>
      <c r="B903" s="578"/>
      <c r="C903" s="562"/>
      <c r="D903" s="568"/>
      <c r="E903" s="572"/>
      <c r="F903" s="568"/>
      <c r="G903" s="572"/>
      <c r="H903" s="568"/>
      <c r="I903" s="568"/>
      <c r="J903" s="568"/>
      <c r="K903" s="568"/>
      <c r="L903" s="568"/>
      <c r="M903" s="568"/>
      <c r="N903" s="564"/>
      <c r="O903" s="564"/>
      <c r="P903" s="564"/>
      <c r="Q903" s="564"/>
      <c r="R903" s="564"/>
      <c r="S903" s="564"/>
      <c r="T903" s="564"/>
      <c r="U903" s="564"/>
      <c r="V903" s="169" t="s">
        <v>79</v>
      </c>
      <c r="W903" s="174"/>
      <c r="X903" s="174"/>
      <c r="Y903" s="174"/>
      <c r="Z903" s="174"/>
      <c r="AA903" s="174"/>
      <c r="AB903" s="174"/>
    </row>
    <row r="904" spans="1:28" s="73" customFormat="1" ht="76.5" customHeight="1">
      <c r="A904" s="123"/>
      <c r="B904" s="577">
        <v>448</v>
      </c>
      <c r="C904" s="561" t="str">
        <f>担当者!$F$5</f>
        <v>○○高等学校</v>
      </c>
      <c r="D904" s="567"/>
      <c r="E904" s="571"/>
      <c r="F904" s="567"/>
      <c r="G904" s="571"/>
      <c r="H904" s="567"/>
      <c r="I904" s="567"/>
      <c r="J904" s="567"/>
      <c r="K904" s="567"/>
      <c r="L904" s="567"/>
      <c r="M904" s="567"/>
      <c r="N904" s="563"/>
      <c r="O904" s="563"/>
      <c r="P904" s="563"/>
      <c r="Q904" s="563"/>
      <c r="R904" s="563"/>
      <c r="S904" s="563"/>
      <c r="T904" s="563"/>
      <c r="U904" s="563"/>
      <c r="V904" s="163" t="s">
        <v>78</v>
      </c>
      <c r="W904" s="173"/>
      <c r="X904" s="173"/>
      <c r="Y904" s="173"/>
      <c r="Z904" s="173"/>
      <c r="AA904" s="173"/>
      <c r="AB904" s="173"/>
    </row>
    <row r="905" spans="1:28" s="73" customFormat="1" ht="76.5" customHeight="1">
      <c r="A905" s="123"/>
      <c r="B905" s="578"/>
      <c r="C905" s="562"/>
      <c r="D905" s="568"/>
      <c r="E905" s="572"/>
      <c r="F905" s="568"/>
      <c r="G905" s="572"/>
      <c r="H905" s="568"/>
      <c r="I905" s="568"/>
      <c r="J905" s="568"/>
      <c r="K905" s="568"/>
      <c r="L905" s="568"/>
      <c r="M905" s="568"/>
      <c r="N905" s="564"/>
      <c r="O905" s="564"/>
      <c r="P905" s="564"/>
      <c r="Q905" s="564"/>
      <c r="R905" s="564"/>
      <c r="S905" s="564"/>
      <c r="T905" s="564"/>
      <c r="U905" s="564"/>
      <c r="V905" s="169" t="s">
        <v>79</v>
      </c>
      <c r="W905" s="174"/>
      <c r="X905" s="174"/>
      <c r="Y905" s="174"/>
      <c r="Z905" s="174"/>
      <c r="AA905" s="174"/>
      <c r="AB905" s="174"/>
    </row>
    <row r="906" spans="1:28" s="73" customFormat="1" ht="76.5" customHeight="1">
      <c r="A906" s="123"/>
      <c r="B906" s="577">
        <v>449</v>
      </c>
      <c r="C906" s="561" t="str">
        <f>担当者!$F$5</f>
        <v>○○高等学校</v>
      </c>
      <c r="D906" s="567"/>
      <c r="E906" s="571"/>
      <c r="F906" s="567"/>
      <c r="G906" s="571"/>
      <c r="H906" s="567"/>
      <c r="I906" s="567"/>
      <c r="J906" s="567"/>
      <c r="K906" s="567"/>
      <c r="L906" s="567"/>
      <c r="M906" s="567"/>
      <c r="N906" s="563"/>
      <c r="O906" s="563"/>
      <c r="P906" s="563"/>
      <c r="Q906" s="563"/>
      <c r="R906" s="563"/>
      <c r="S906" s="563"/>
      <c r="T906" s="563"/>
      <c r="U906" s="563"/>
      <c r="V906" s="163" t="s">
        <v>78</v>
      </c>
      <c r="W906" s="173"/>
      <c r="X906" s="173"/>
      <c r="Y906" s="173"/>
      <c r="Z906" s="173"/>
      <c r="AA906" s="173"/>
      <c r="AB906" s="173"/>
    </row>
    <row r="907" spans="1:28" s="73" customFormat="1" ht="76.5" customHeight="1">
      <c r="A907" s="123"/>
      <c r="B907" s="578"/>
      <c r="C907" s="562"/>
      <c r="D907" s="568"/>
      <c r="E907" s="572"/>
      <c r="F907" s="568"/>
      <c r="G907" s="572"/>
      <c r="H907" s="568"/>
      <c r="I907" s="568"/>
      <c r="J907" s="568"/>
      <c r="K907" s="568"/>
      <c r="L907" s="568"/>
      <c r="M907" s="568"/>
      <c r="N907" s="564"/>
      <c r="O907" s="564"/>
      <c r="P907" s="564"/>
      <c r="Q907" s="564"/>
      <c r="R907" s="564"/>
      <c r="S907" s="564"/>
      <c r="T907" s="564"/>
      <c r="U907" s="564"/>
      <c r="V907" s="169" t="s">
        <v>79</v>
      </c>
      <c r="W907" s="174"/>
      <c r="X907" s="174"/>
      <c r="Y907" s="174"/>
      <c r="Z907" s="174"/>
      <c r="AA907" s="174"/>
      <c r="AB907" s="174"/>
    </row>
    <row r="908" spans="1:28" s="73" customFormat="1" ht="76.5" customHeight="1">
      <c r="A908" s="123"/>
      <c r="B908" s="577">
        <v>450</v>
      </c>
      <c r="C908" s="561" t="str">
        <f>担当者!$F$5</f>
        <v>○○高等学校</v>
      </c>
      <c r="D908" s="567"/>
      <c r="E908" s="571"/>
      <c r="F908" s="567"/>
      <c r="G908" s="571"/>
      <c r="H908" s="567"/>
      <c r="I908" s="567"/>
      <c r="J908" s="567"/>
      <c r="K908" s="567"/>
      <c r="L908" s="567"/>
      <c r="M908" s="567"/>
      <c r="N908" s="563"/>
      <c r="O908" s="563"/>
      <c r="P908" s="563"/>
      <c r="Q908" s="563"/>
      <c r="R908" s="563"/>
      <c r="S908" s="563"/>
      <c r="T908" s="563"/>
      <c r="U908" s="563"/>
      <c r="V908" s="163" t="s">
        <v>78</v>
      </c>
      <c r="W908" s="173"/>
      <c r="X908" s="173"/>
      <c r="Y908" s="173"/>
      <c r="Z908" s="173"/>
      <c r="AA908" s="173"/>
      <c r="AB908" s="173"/>
    </row>
    <row r="909" spans="1:28" s="73" customFormat="1" ht="76.5" customHeight="1">
      <c r="A909" s="123"/>
      <c r="B909" s="578"/>
      <c r="C909" s="562"/>
      <c r="D909" s="568"/>
      <c r="E909" s="572"/>
      <c r="F909" s="568"/>
      <c r="G909" s="572"/>
      <c r="H909" s="568"/>
      <c r="I909" s="568"/>
      <c r="J909" s="568"/>
      <c r="K909" s="568"/>
      <c r="L909" s="568"/>
      <c r="M909" s="568"/>
      <c r="N909" s="564"/>
      <c r="O909" s="564"/>
      <c r="P909" s="564"/>
      <c r="Q909" s="564"/>
      <c r="R909" s="564"/>
      <c r="S909" s="564"/>
      <c r="T909" s="564"/>
      <c r="U909" s="564"/>
      <c r="V909" s="169" t="s">
        <v>79</v>
      </c>
      <c r="W909" s="174"/>
      <c r="X909" s="174"/>
      <c r="Y909" s="174"/>
      <c r="Z909" s="174"/>
      <c r="AA909" s="174"/>
      <c r="AB909" s="174"/>
    </row>
    <row r="910" spans="1:28" s="73" customFormat="1" ht="76.5" customHeight="1">
      <c r="A910" s="123"/>
      <c r="B910" s="577">
        <v>451</v>
      </c>
      <c r="C910" s="561" t="str">
        <f>担当者!$F$5</f>
        <v>○○高等学校</v>
      </c>
      <c r="D910" s="567"/>
      <c r="E910" s="571"/>
      <c r="F910" s="567"/>
      <c r="G910" s="571"/>
      <c r="H910" s="567"/>
      <c r="I910" s="567"/>
      <c r="J910" s="567"/>
      <c r="K910" s="567"/>
      <c r="L910" s="567"/>
      <c r="M910" s="567"/>
      <c r="N910" s="563"/>
      <c r="O910" s="563"/>
      <c r="P910" s="563"/>
      <c r="Q910" s="563"/>
      <c r="R910" s="563"/>
      <c r="S910" s="563"/>
      <c r="T910" s="563"/>
      <c r="U910" s="563"/>
      <c r="V910" s="163" t="s">
        <v>78</v>
      </c>
      <c r="W910" s="173"/>
      <c r="X910" s="173"/>
      <c r="Y910" s="173"/>
      <c r="Z910" s="173"/>
      <c r="AA910" s="173"/>
      <c r="AB910" s="173"/>
    </row>
    <row r="911" spans="1:28" s="73" customFormat="1" ht="76.5" customHeight="1">
      <c r="A911" s="123"/>
      <c r="B911" s="578"/>
      <c r="C911" s="562"/>
      <c r="D911" s="568"/>
      <c r="E911" s="572"/>
      <c r="F911" s="568"/>
      <c r="G911" s="572"/>
      <c r="H911" s="568"/>
      <c r="I911" s="568"/>
      <c r="J911" s="568"/>
      <c r="K911" s="568"/>
      <c r="L911" s="568"/>
      <c r="M911" s="568"/>
      <c r="N911" s="564"/>
      <c r="O911" s="564"/>
      <c r="P911" s="564"/>
      <c r="Q911" s="564"/>
      <c r="R911" s="564"/>
      <c r="S911" s="564"/>
      <c r="T911" s="564"/>
      <c r="U911" s="564"/>
      <c r="V911" s="169" t="s">
        <v>79</v>
      </c>
      <c r="W911" s="174"/>
      <c r="X911" s="174"/>
      <c r="Y911" s="174"/>
      <c r="Z911" s="174"/>
      <c r="AA911" s="174"/>
      <c r="AB911" s="174"/>
    </row>
    <row r="912" spans="1:28" s="73" customFormat="1" ht="76.5" customHeight="1">
      <c r="A912" s="123"/>
      <c r="B912" s="577">
        <v>452</v>
      </c>
      <c r="C912" s="561" t="str">
        <f>担当者!$F$5</f>
        <v>○○高等学校</v>
      </c>
      <c r="D912" s="567"/>
      <c r="E912" s="571"/>
      <c r="F912" s="567"/>
      <c r="G912" s="571"/>
      <c r="H912" s="567"/>
      <c r="I912" s="567"/>
      <c r="J912" s="567"/>
      <c r="K912" s="567"/>
      <c r="L912" s="567"/>
      <c r="M912" s="567"/>
      <c r="N912" s="563"/>
      <c r="O912" s="563"/>
      <c r="P912" s="563"/>
      <c r="Q912" s="563"/>
      <c r="R912" s="563"/>
      <c r="S912" s="563"/>
      <c r="T912" s="563"/>
      <c r="U912" s="563"/>
      <c r="V912" s="163" t="s">
        <v>78</v>
      </c>
      <c r="W912" s="173"/>
      <c r="X912" s="173"/>
      <c r="Y912" s="173"/>
      <c r="Z912" s="173"/>
      <c r="AA912" s="173"/>
      <c r="AB912" s="173"/>
    </row>
    <row r="913" spans="1:28" s="73" customFormat="1" ht="76.5" customHeight="1">
      <c r="A913" s="123"/>
      <c r="B913" s="578"/>
      <c r="C913" s="562"/>
      <c r="D913" s="568"/>
      <c r="E913" s="572"/>
      <c r="F913" s="568"/>
      <c r="G913" s="572"/>
      <c r="H913" s="568"/>
      <c r="I913" s="568"/>
      <c r="J913" s="568"/>
      <c r="K913" s="568"/>
      <c r="L913" s="568"/>
      <c r="M913" s="568"/>
      <c r="N913" s="564"/>
      <c r="O913" s="564"/>
      <c r="P913" s="564"/>
      <c r="Q913" s="564"/>
      <c r="R913" s="564"/>
      <c r="S913" s="564"/>
      <c r="T913" s="564"/>
      <c r="U913" s="564"/>
      <c r="V913" s="169" t="s">
        <v>79</v>
      </c>
      <c r="W913" s="174"/>
      <c r="X913" s="174"/>
      <c r="Y913" s="174"/>
      <c r="Z913" s="174"/>
      <c r="AA913" s="174"/>
      <c r="AB913" s="174"/>
    </row>
    <row r="914" spans="1:28" s="73" customFormat="1" ht="76.5" customHeight="1">
      <c r="A914" s="123"/>
      <c r="B914" s="577">
        <v>453</v>
      </c>
      <c r="C914" s="561" t="str">
        <f>担当者!$F$5</f>
        <v>○○高等学校</v>
      </c>
      <c r="D914" s="567"/>
      <c r="E914" s="571"/>
      <c r="F914" s="567"/>
      <c r="G914" s="571"/>
      <c r="H914" s="567"/>
      <c r="I914" s="567"/>
      <c r="J914" s="567"/>
      <c r="K914" s="567"/>
      <c r="L914" s="567"/>
      <c r="M914" s="567"/>
      <c r="N914" s="563"/>
      <c r="O914" s="563"/>
      <c r="P914" s="563"/>
      <c r="Q914" s="563"/>
      <c r="R914" s="563"/>
      <c r="S914" s="563"/>
      <c r="T914" s="563"/>
      <c r="U914" s="563"/>
      <c r="V914" s="163" t="s">
        <v>78</v>
      </c>
      <c r="W914" s="173"/>
      <c r="X914" s="173"/>
      <c r="Y914" s="173"/>
      <c r="Z914" s="173"/>
      <c r="AA914" s="173"/>
      <c r="AB914" s="173"/>
    </row>
    <row r="915" spans="1:28" s="73" customFormat="1" ht="76.5" customHeight="1">
      <c r="A915" s="123"/>
      <c r="B915" s="578"/>
      <c r="C915" s="562"/>
      <c r="D915" s="568"/>
      <c r="E915" s="572"/>
      <c r="F915" s="568"/>
      <c r="G915" s="572"/>
      <c r="H915" s="568"/>
      <c r="I915" s="568"/>
      <c r="J915" s="568"/>
      <c r="K915" s="568"/>
      <c r="L915" s="568"/>
      <c r="M915" s="568"/>
      <c r="N915" s="564"/>
      <c r="O915" s="564"/>
      <c r="P915" s="564"/>
      <c r="Q915" s="564"/>
      <c r="R915" s="564"/>
      <c r="S915" s="564"/>
      <c r="T915" s="564"/>
      <c r="U915" s="564"/>
      <c r="V915" s="169" t="s">
        <v>79</v>
      </c>
      <c r="W915" s="174"/>
      <c r="X915" s="174"/>
      <c r="Y915" s="174"/>
      <c r="Z915" s="174"/>
      <c r="AA915" s="174"/>
      <c r="AB915" s="174"/>
    </row>
    <row r="916" spans="1:28" s="73" customFormat="1" ht="76.5" customHeight="1">
      <c r="A916" s="123"/>
      <c r="B916" s="577">
        <v>454</v>
      </c>
      <c r="C916" s="561" t="str">
        <f>担当者!$F$5</f>
        <v>○○高等学校</v>
      </c>
      <c r="D916" s="567"/>
      <c r="E916" s="571"/>
      <c r="F916" s="567"/>
      <c r="G916" s="571"/>
      <c r="H916" s="567"/>
      <c r="I916" s="567"/>
      <c r="J916" s="567"/>
      <c r="K916" s="567"/>
      <c r="L916" s="567"/>
      <c r="M916" s="567"/>
      <c r="N916" s="563"/>
      <c r="O916" s="563"/>
      <c r="P916" s="563"/>
      <c r="Q916" s="563"/>
      <c r="R916" s="563"/>
      <c r="S916" s="563"/>
      <c r="T916" s="563"/>
      <c r="U916" s="563"/>
      <c r="V916" s="163" t="s">
        <v>78</v>
      </c>
      <c r="W916" s="173"/>
      <c r="X916" s="173"/>
      <c r="Y916" s="173"/>
      <c r="Z916" s="173"/>
      <c r="AA916" s="173"/>
      <c r="AB916" s="173"/>
    </row>
    <row r="917" spans="1:28" s="73" customFormat="1" ht="76.5" customHeight="1">
      <c r="A917" s="123"/>
      <c r="B917" s="578"/>
      <c r="C917" s="562"/>
      <c r="D917" s="568"/>
      <c r="E917" s="572"/>
      <c r="F917" s="568"/>
      <c r="G917" s="572"/>
      <c r="H917" s="568"/>
      <c r="I917" s="568"/>
      <c r="J917" s="568"/>
      <c r="K917" s="568"/>
      <c r="L917" s="568"/>
      <c r="M917" s="568"/>
      <c r="N917" s="564"/>
      <c r="O917" s="564"/>
      <c r="P917" s="564"/>
      <c r="Q917" s="564"/>
      <c r="R917" s="564"/>
      <c r="S917" s="564"/>
      <c r="T917" s="564"/>
      <c r="U917" s="564"/>
      <c r="V917" s="169" t="s">
        <v>79</v>
      </c>
      <c r="W917" s="174"/>
      <c r="X917" s="174"/>
      <c r="Y917" s="174"/>
      <c r="Z917" s="174"/>
      <c r="AA917" s="174"/>
      <c r="AB917" s="174"/>
    </row>
    <row r="918" spans="1:28" s="73" customFormat="1" ht="76.5" customHeight="1">
      <c r="A918" s="123"/>
      <c r="B918" s="577">
        <v>455</v>
      </c>
      <c r="C918" s="561" t="str">
        <f>担当者!$F$5</f>
        <v>○○高等学校</v>
      </c>
      <c r="D918" s="567"/>
      <c r="E918" s="571"/>
      <c r="F918" s="567"/>
      <c r="G918" s="571"/>
      <c r="H918" s="567"/>
      <c r="I918" s="567"/>
      <c r="J918" s="567"/>
      <c r="K918" s="567"/>
      <c r="L918" s="567"/>
      <c r="M918" s="567"/>
      <c r="N918" s="563"/>
      <c r="O918" s="563"/>
      <c r="P918" s="563"/>
      <c r="Q918" s="563"/>
      <c r="R918" s="563"/>
      <c r="S918" s="563"/>
      <c r="T918" s="563"/>
      <c r="U918" s="563"/>
      <c r="V918" s="163" t="s">
        <v>78</v>
      </c>
      <c r="W918" s="173"/>
      <c r="X918" s="173"/>
      <c r="Y918" s="173"/>
      <c r="Z918" s="173"/>
      <c r="AA918" s="173"/>
      <c r="AB918" s="173"/>
    </row>
    <row r="919" spans="1:28" s="73" customFormat="1" ht="76.5" customHeight="1">
      <c r="A919" s="123"/>
      <c r="B919" s="578"/>
      <c r="C919" s="562"/>
      <c r="D919" s="568"/>
      <c r="E919" s="572"/>
      <c r="F919" s="568"/>
      <c r="G919" s="572"/>
      <c r="H919" s="568"/>
      <c r="I919" s="568"/>
      <c r="J919" s="568"/>
      <c r="K919" s="568"/>
      <c r="L919" s="568"/>
      <c r="M919" s="568"/>
      <c r="N919" s="564"/>
      <c r="O919" s="564"/>
      <c r="P919" s="564"/>
      <c r="Q919" s="564"/>
      <c r="R919" s="564"/>
      <c r="S919" s="564"/>
      <c r="T919" s="564"/>
      <c r="U919" s="564"/>
      <c r="V919" s="169" t="s">
        <v>79</v>
      </c>
      <c r="W919" s="174"/>
      <c r="X919" s="174"/>
      <c r="Y919" s="174"/>
      <c r="Z919" s="174"/>
      <c r="AA919" s="174"/>
      <c r="AB919" s="174"/>
    </row>
    <row r="920" spans="1:28" s="73" customFormat="1" ht="76.5" customHeight="1">
      <c r="A920" s="123"/>
      <c r="B920" s="577">
        <v>456</v>
      </c>
      <c r="C920" s="561" t="str">
        <f>担当者!$F$5</f>
        <v>○○高等学校</v>
      </c>
      <c r="D920" s="567"/>
      <c r="E920" s="571"/>
      <c r="F920" s="567"/>
      <c r="G920" s="571"/>
      <c r="H920" s="567"/>
      <c r="I920" s="567"/>
      <c r="J920" s="567"/>
      <c r="K920" s="567"/>
      <c r="L920" s="567"/>
      <c r="M920" s="567"/>
      <c r="N920" s="563"/>
      <c r="O920" s="563"/>
      <c r="P920" s="563"/>
      <c r="Q920" s="563"/>
      <c r="R920" s="563"/>
      <c r="S920" s="563"/>
      <c r="T920" s="563"/>
      <c r="U920" s="563"/>
      <c r="V920" s="163" t="s">
        <v>78</v>
      </c>
      <c r="W920" s="173"/>
      <c r="X920" s="173"/>
      <c r="Y920" s="173"/>
      <c r="Z920" s="173"/>
      <c r="AA920" s="173"/>
      <c r="AB920" s="173"/>
    </row>
    <row r="921" spans="1:28" s="73" customFormat="1" ht="76.5" customHeight="1">
      <c r="A921" s="123"/>
      <c r="B921" s="578"/>
      <c r="C921" s="562"/>
      <c r="D921" s="568"/>
      <c r="E921" s="572"/>
      <c r="F921" s="568"/>
      <c r="G921" s="572"/>
      <c r="H921" s="568"/>
      <c r="I921" s="568"/>
      <c r="J921" s="568"/>
      <c r="K921" s="568"/>
      <c r="L921" s="568"/>
      <c r="M921" s="568"/>
      <c r="N921" s="564"/>
      <c r="O921" s="564"/>
      <c r="P921" s="564"/>
      <c r="Q921" s="564"/>
      <c r="R921" s="564"/>
      <c r="S921" s="564"/>
      <c r="T921" s="564"/>
      <c r="U921" s="564"/>
      <c r="V921" s="169" t="s">
        <v>79</v>
      </c>
      <c r="W921" s="174"/>
      <c r="X921" s="174"/>
      <c r="Y921" s="174"/>
      <c r="Z921" s="174"/>
      <c r="AA921" s="174"/>
      <c r="AB921" s="174"/>
    </row>
    <row r="922" spans="1:28" s="73" customFormat="1" ht="76.5" customHeight="1">
      <c r="A922" s="123"/>
      <c r="B922" s="577">
        <v>457</v>
      </c>
      <c r="C922" s="561" t="str">
        <f>担当者!$F$5</f>
        <v>○○高等学校</v>
      </c>
      <c r="D922" s="567"/>
      <c r="E922" s="571"/>
      <c r="F922" s="567"/>
      <c r="G922" s="571"/>
      <c r="H922" s="567"/>
      <c r="I922" s="567"/>
      <c r="J922" s="567"/>
      <c r="K922" s="567"/>
      <c r="L922" s="567"/>
      <c r="M922" s="567"/>
      <c r="N922" s="563"/>
      <c r="O922" s="563"/>
      <c r="P922" s="563"/>
      <c r="Q922" s="563"/>
      <c r="R922" s="563"/>
      <c r="S922" s="563"/>
      <c r="T922" s="563"/>
      <c r="U922" s="563"/>
      <c r="V922" s="163" t="s">
        <v>78</v>
      </c>
      <c r="W922" s="173"/>
      <c r="X922" s="173"/>
      <c r="Y922" s="173"/>
      <c r="Z922" s="173"/>
      <c r="AA922" s="173"/>
      <c r="AB922" s="173"/>
    </row>
    <row r="923" spans="1:28" s="73" customFormat="1" ht="76.5" customHeight="1">
      <c r="A923" s="123"/>
      <c r="B923" s="578"/>
      <c r="C923" s="562"/>
      <c r="D923" s="568"/>
      <c r="E923" s="572"/>
      <c r="F923" s="568"/>
      <c r="G923" s="572"/>
      <c r="H923" s="568"/>
      <c r="I923" s="568"/>
      <c r="J923" s="568"/>
      <c r="K923" s="568"/>
      <c r="L923" s="568"/>
      <c r="M923" s="568"/>
      <c r="N923" s="564"/>
      <c r="O923" s="564"/>
      <c r="P923" s="564"/>
      <c r="Q923" s="564"/>
      <c r="R923" s="564"/>
      <c r="S923" s="564"/>
      <c r="T923" s="564"/>
      <c r="U923" s="564"/>
      <c r="V923" s="169" t="s">
        <v>79</v>
      </c>
      <c r="W923" s="174"/>
      <c r="X923" s="174"/>
      <c r="Y923" s="174"/>
      <c r="Z923" s="174"/>
      <c r="AA923" s="174"/>
      <c r="AB923" s="174"/>
    </row>
    <row r="924" spans="1:28" s="73" customFormat="1" ht="76.5" customHeight="1">
      <c r="A924" s="123"/>
      <c r="B924" s="577">
        <v>458</v>
      </c>
      <c r="C924" s="561" t="str">
        <f>担当者!$F$5</f>
        <v>○○高等学校</v>
      </c>
      <c r="D924" s="567"/>
      <c r="E924" s="571"/>
      <c r="F924" s="567"/>
      <c r="G924" s="571"/>
      <c r="H924" s="567"/>
      <c r="I924" s="567"/>
      <c r="J924" s="567"/>
      <c r="K924" s="567"/>
      <c r="L924" s="567"/>
      <c r="M924" s="567"/>
      <c r="N924" s="563"/>
      <c r="O924" s="563"/>
      <c r="P924" s="563"/>
      <c r="Q924" s="563"/>
      <c r="R924" s="563"/>
      <c r="S924" s="563"/>
      <c r="T924" s="563"/>
      <c r="U924" s="563"/>
      <c r="V924" s="163" t="s">
        <v>78</v>
      </c>
      <c r="W924" s="173"/>
      <c r="X924" s="173"/>
      <c r="Y924" s="173"/>
      <c r="Z924" s="173"/>
      <c r="AA924" s="173"/>
      <c r="AB924" s="173"/>
    </row>
    <row r="925" spans="1:28" s="73" customFormat="1" ht="76.5" customHeight="1">
      <c r="A925" s="123"/>
      <c r="B925" s="578"/>
      <c r="C925" s="562"/>
      <c r="D925" s="568"/>
      <c r="E925" s="572"/>
      <c r="F925" s="568"/>
      <c r="G925" s="572"/>
      <c r="H925" s="568"/>
      <c r="I925" s="568"/>
      <c r="J925" s="568"/>
      <c r="K925" s="568"/>
      <c r="L925" s="568"/>
      <c r="M925" s="568"/>
      <c r="N925" s="564"/>
      <c r="O925" s="564"/>
      <c r="P925" s="564"/>
      <c r="Q925" s="564"/>
      <c r="R925" s="564"/>
      <c r="S925" s="564"/>
      <c r="T925" s="564"/>
      <c r="U925" s="564"/>
      <c r="V925" s="169" t="s">
        <v>79</v>
      </c>
      <c r="W925" s="174"/>
      <c r="X925" s="174"/>
      <c r="Y925" s="174"/>
      <c r="Z925" s="174"/>
      <c r="AA925" s="174"/>
      <c r="AB925" s="174"/>
    </row>
    <row r="926" spans="1:28" s="73" customFormat="1" ht="76.5" customHeight="1">
      <c r="A926" s="123"/>
      <c r="B926" s="577">
        <v>459</v>
      </c>
      <c r="C926" s="561" t="str">
        <f>担当者!$F$5</f>
        <v>○○高等学校</v>
      </c>
      <c r="D926" s="567"/>
      <c r="E926" s="571"/>
      <c r="F926" s="567"/>
      <c r="G926" s="571"/>
      <c r="H926" s="567"/>
      <c r="I926" s="567"/>
      <c r="J926" s="567"/>
      <c r="K926" s="567"/>
      <c r="L926" s="567"/>
      <c r="M926" s="567"/>
      <c r="N926" s="563"/>
      <c r="O926" s="563"/>
      <c r="P926" s="563"/>
      <c r="Q926" s="563"/>
      <c r="R926" s="563"/>
      <c r="S926" s="563"/>
      <c r="T926" s="563"/>
      <c r="U926" s="563"/>
      <c r="V926" s="163" t="s">
        <v>78</v>
      </c>
      <c r="W926" s="173"/>
      <c r="X926" s="173"/>
      <c r="Y926" s="173"/>
      <c r="Z926" s="173"/>
      <c r="AA926" s="173"/>
      <c r="AB926" s="173"/>
    </row>
    <row r="927" spans="1:28" s="73" customFormat="1" ht="76.5" customHeight="1">
      <c r="A927" s="123"/>
      <c r="B927" s="578"/>
      <c r="C927" s="562"/>
      <c r="D927" s="568"/>
      <c r="E927" s="572"/>
      <c r="F927" s="568"/>
      <c r="G927" s="572"/>
      <c r="H927" s="568"/>
      <c r="I927" s="568"/>
      <c r="J927" s="568"/>
      <c r="K927" s="568"/>
      <c r="L927" s="568"/>
      <c r="M927" s="568"/>
      <c r="N927" s="564"/>
      <c r="O927" s="564"/>
      <c r="P927" s="564"/>
      <c r="Q927" s="564"/>
      <c r="R927" s="564"/>
      <c r="S927" s="564"/>
      <c r="T927" s="564"/>
      <c r="U927" s="564"/>
      <c r="V927" s="169" t="s">
        <v>79</v>
      </c>
      <c r="W927" s="174"/>
      <c r="X927" s="174"/>
      <c r="Y927" s="174"/>
      <c r="Z927" s="174"/>
      <c r="AA927" s="174"/>
      <c r="AB927" s="174"/>
    </row>
    <row r="928" spans="1:28" s="73" customFormat="1" ht="76.5" customHeight="1">
      <c r="A928" s="123"/>
      <c r="B928" s="577">
        <v>460</v>
      </c>
      <c r="C928" s="561" t="str">
        <f>担当者!$F$5</f>
        <v>○○高等学校</v>
      </c>
      <c r="D928" s="567"/>
      <c r="E928" s="571"/>
      <c r="F928" s="567"/>
      <c r="G928" s="571"/>
      <c r="H928" s="567"/>
      <c r="I928" s="567"/>
      <c r="J928" s="567"/>
      <c r="K928" s="567"/>
      <c r="L928" s="567"/>
      <c r="M928" s="567"/>
      <c r="N928" s="563"/>
      <c r="O928" s="563"/>
      <c r="P928" s="563"/>
      <c r="Q928" s="563"/>
      <c r="R928" s="563"/>
      <c r="S928" s="563"/>
      <c r="T928" s="563"/>
      <c r="U928" s="563"/>
      <c r="V928" s="163" t="s">
        <v>78</v>
      </c>
      <c r="W928" s="173"/>
      <c r="X928" s="173"/>
      <c r="Y928" s="173"/>
      <c r="Z928" s="173"/>
      <c r="AA928" s="173"/>
      <c r="AB928" s="173"/>
    </row>
    <row r="929" spans="1:28" s="73" customFormat="1" ht="76.5" customHeight="1">
      <c r="A929" s="123"/>
      <c r="B929" s="578"/>
      <c r="C929" s="562"/>
      <c r="D929" s="568"/>
      <c r="E929" s="572"/>
      <c r="F929" s="568"/>
      <c r="G929" s="572"/>
      <c r="H929" s="568"/>
      <c r="I929" s="568"/>
      <c r="J929" s="568"/>
      <c r="K929" s="568"/>
      <c r="L929" s="568"/>
      <c r="M929" s="568"/>
      <c r="N929" s="564"/>
      <c r="O929" s="564"/>
      <c r="P929" s="564"/>
      <c r="Q929" s="564"/>
      <c r="R929" s="564"/>
      <c r="S929" s="564"/>
      <c r="T929" s="564"/>
      <c r="U929" s="564"/>
      <c r="V929" s="169" t="s">
        <v>79</v>
      </c>
      <c r="W929" s="174"/>
      <c r="X929" s="174"/>
      <c r="Y929" s="174"/>
      <c r="Z929" s="174"/>
      <c r="AA929" s="174"/>
      <c r="AB929" s="174"/>
    </row>
    <row r="930" spans="1:28" s="73" customFormat="1" ht="76.5" customHeight="1">
      <c r="A930" s="123"/>
      <c r="B930" s="577">
        <v>461</v>
      </c>
      <c r="C930" s="561" t="str">
        <f>担当者!$F$5</f>
        <v>○○高等学校</v>
      </c>
      <c r="D930" s="567"/>
      <c r="E930" s="571"/>
      <c r="F930" s="567"/>
      <c r="G930" s="571"/>
      <c r="H930" s="567"/>
      <c r="I930" s="567"/>
      <c r="J930" s="567"/>
      <c r="K930" s="567"/>
      <c r="L930" s="567"/>
      <c r="M930" s="567"/>
      <c r="N930" s="563"/>
      <c r="O930" s="563"/>
      <c r="P930" s="563"/>
      <c r="Q930" s="563"/>
      <c r="R930" s="563"/>
      <c r="S930" s="563"/>
      <c r="T930" s="563"/>
      <c r="U930" s="563"/>
      <c r="V930" s="163" t="s">
        <v>78</v>
      </c>
      <c r="W930" s="173"/>
      <c r="X930" s="173"/>
      <c r="Y930" s="173"/>
      <c r="Z930" s="173"/>
      <c r="AA930" s="173"/>
      <c r="AB930" s="173"/>
    </row>
    <row r="931" spans="1:28" s="73" customFormat="1" ht="76.5" customHeight="1">
      <c r="A931" s="123"/>
      <c r="B931" s="578"/>
      <c r="C931" s="562"/>
      <c r="D931" s="568"/>
      <c r="E931" s="572"/>
      <c r="F931" s="568"/>
      <c r="G931" s="572"/>
      <c r="H931" s="568"/>
      <c r="I931" s="568"/>
      <c r="J931" s="568"/>
      <c r="K931" s="568"/>
      <c r="L931" s="568"/>
      <c r="M931" s="568"/>
      <c r="N931" s="564"/>
      <c r="O931" s="564"/>
      <c r="P931" s="564"/>
      <c r="Q931" s="564"/>
      <c r="R931" s="564"/>
      <c r="S931" s="564"/>
      <c r="T931" s="564"/>
      <c r="U931" s="564"/>
      <c r="V931" s="169" t="s">
        <v>79</v>
      </c>
      <c r="W931" s="174"/>
      <c r="X931" s="174"/>
      <c r="Y931" s="174"/>
      <c r="Z931" s="174"/>
      <c r="AA931" s="174"/>
      <c r="AB931" s="174"/>
    </row>
    <row r="932" spans="1:28" s="73" customFormat="1" ht="76.5" customHeight="1">
      <c r="A932" s="123"/>
      <c r="B932" s="577">
        <v>462</v>
      </c>
      <c r="C932" s="561" t="str">
        <f>担当者!$F$5</f>
        <v>○○高等学校</v>
      </c>
      <c r="D932" s="567"/>
      <c r="E932" s="571"/>
      <c r="F932" s="567"/>
      <c r="G932" s="571"/>
      <c r="H932" s="567"/>
      <c r="I932" s="567"/>
      <c r="J932" s="567"/>
      <c r="K932" s="567"/>
      <c r="L932" s="567"/>
      <c r="M932" s="567"/>
      <c r="N932" s="563"/>
      <c r="O932" s="563"/>
      <c r="P932" s="563"/>
      <c r="Q932" s="563"/>
      <c r="R932" s="563"/>
      <c r="S932" s="563"/>
      <c r="T932" s="563"/>
      <c r="U932" s="563"/>
      <c r="V932" s="163" t="s">
        <v>78</v>
      </c>
      <c r="W932" s="173"/>
      <c r="X932" s="173"/>
      <c r="Y932" s="173"/>
      <c r="Z932" s="173"/>
      <c r="AA932" s="173"/>
      <c r="AB932" s="173"/>
    </row>
    <row r="933" spans="1:28" s="73" customFormat="1" ht="76.5" customHeight="1">
      <c r="A933" s="123"/>
      <c r="B933" s="578"/>
      <c r="C933" s="562"/>
      <c r="D933" s="568"/>
      <c r="E933" s="572"/>
      <c r="F933" s="568"/>
      <c r="G933" s="572"/>
      <c r="H933" s="568"/>
      <c r="I933" s="568"/>
      <c r="J933" s="568"/>
      <c r="K933" s="568"/>
      <c r="L933" s="568"/>
      <c r="M933" s="568"/>
      <c r="N933" s="564"/>
      <c r="O933" s="564"/>
      <c r="P933" s="564"/>
      <c r="Q933" s="564"/>
      <c r="R933" s="564"/>
      <c r="S933" s="564"/>
      <c r="T933" s="564"/>
      <c r="U933" s="564"/>
      <c r="V933" s="169" t="s">
        <v>79</v>
      </c>
      <c r="W933" s="174"/>
      <c r="X933" s="174"/>
      <c r="Y933" s="174"/>
      <c r="Z933" s="174"/>
      <c r="AA933" s="174"/>
      <c r="AB933" s="174"/>
    </row>
    <row r="934" spans="1:28" s="73" customFormat="1" ht="76.5" customHeight="1">
      <c r="A934" s="123"/>
      <c r="B934" s="577">
        <v>463</v>
      </c>
      <c r="C934" s="561" t="str">
        <f>担当者!$F$5</f>
        <v>○○高等学校</v>
      </c>
      <c r="D934" s="567"/>
      <c r="E934" s="571"/>
      <c r="F934" s="567"/>
      <c r="G934" s="571"/>
      <c r="H934" s="567"/>
      <c r="I934" s="567"/>
      <c r="J934" s="567"/>
      <c r="K934" s="567"/>
      <c r="L934" s="567"/>
      <c r="M934" s="567"/>
      <c r="N934" s="563"/>
      <c r="O934" s="563"/>
      <c r="P934" s="563"/>
      <c r="Q934" s="563"/>
      <c r="R934" s="563"/>
      <c r="S934" s="563"/>
      <c r="T934" s="563"/>
      <c r="U934" s="563"/>
      <c r="V934" s="163" t="s">
        <v>78</v>
      </c>
      <c r="W934" s="173"/>
      <c r="X934" s="173"/>
      <c r="Y934" s="173"/>
      <c r="Z934" s="173"/>
      <c r="AA934" s="173"/>
      <c r="AB934" s="173"/>
    </row>
    <row r="935" spans="1:28" s="73" customFormat="1" ht="76.5" customHeight="1">
      <c r="A935" s="123"/>
      <c r="B935" s="578"/>
      <c r="C935" s="562"/>
      <c r="D935" s="568"/>
      <c r="E935" s="572"/>
      <c r="F935" s="568"/>
      <c r="G935" s="572"/>
      <c r="H935" s="568"/>
      <c r="I935" s="568"/>
      <c r="J935" s="568"/>
      <c r="K935" s="568"/>
      <c r="L935" s="568"/>
      <c r="M935" s="568"/>
      <c r="N935" s="564"/>
      <c r="O935" s="564"/>
      <c r="P935" s="564"/>
      <c r="Q935" s="564"/>
      <c r="R935" s="564"/>
      <c r="S935" s="564"/>
      <c r="T935" s="564"/>
      <c r="U935" s="564"/>
      <c r="V935" s="169" t="s">
        <v>79</v>
      </c>
      <c r="W935" s="174"/>
      <c r="X935" s="174"/>
      <c r="Y935" s="174"/>
      <c r="Z935" s="174"/>
      <c r="AA935" s="174"/>
      <c r="AB935" s="174"/>
    </row>
    <row r="936" spans="1:28" s="73" customFormat="1" ht="76.5" customHeight="1">
      <c r="A936" s="123"/>
      <c r="B936" s="577">
        <v>464</v>
      </c>
      <c r="C936" s="561" t="str">
        <f>担当者!$F$5</f>
        <v>○○高等学校</v>
      </c>
      <c r="D936" s="567"/>
      <c r="E936" s="571"/>
      <c r="F936" s="567"/>
      <c r="G936" s="571"/>
      <c r="H936" s="567"/>
      <c r="I936" s="567"/>
      <c r="J936" s="567"/>
      <c r="K936" s="567"/>
      <c r="L936" s="567"/>
      <c r="M936" s="567"/>
      <c r="N936" s="563"/>
      <c r="O936" s="563"/>
      <c r="P936" s="563"/>
      <c r="Q936" s="563"/>
      <c r="R936" s="563"/>
      <c r="S936" s="563"/>
      <c r="T936" s="563"/>
      <c r="U936" s="563"/>
      <c r="V936" s="163" t="s">
        <v>78</v>
      </c>
      <c r="W936" s="173"/>
      <c r="X936" s="173"/>
      <c r="Y936" s="173"/>
      <c r="Z936" s="173"/>
      <c r="AA936" s="173"/>
      <c r="AB936" s="173"/>
    </row>
    <row r="937" spans="1:28" s="73" customFormat="1" ht="76.5" customHeight="1">
      <c r="A937" s="123"/>
      <c r="B937" s="578"/>
      <c r="C937" s="562"/>
      <c r="D937" s="568"/>
      <c r="E937" s="572"/>
      <c r="F937" s="568"/>
      <c r="G937" s="572"/>
      <c r="H937" s="568"/>
      <c r="I937" s="568"/>
      <c r="J937" s="568"/>
      <c r="K937" s="568"/>
      <c r="L937" s="568"/>
      <c r="M937" s="568"/>
      <c r="N937" s="564"/>
      <c r="O937" s="564"/>
      <c r="P937" s="564"/>
      <c r="Q937" s="564"/>
      <c r="R937" s="564"/>
      <c r="S937" s="564"/>
      <c r="T937" s="564"/>
      <c r="U937" s="564"/>
      <c r="V937" s="169" t="s">
        <v>79</v>
      </c>
      <c r="W937" s="174"/>
      <c r="X937" s="174"/>
      <c r="Y937" s="174"/>
      <c r="Z937" s="174"/>
      <c r="AA937" s="174"/>
      <c r="AB937" s="174"/>
    </row>
    <row r="938" spans="1:28" s="73" customFormat="1" ht="76.5" customHeight="1">
      <c r="A938" s="123"/>
      <c r="B938" s="577">
        <v>465</v>
      </c>
      <c r="C938" s="561" t="str">
        <f>担当者!$F$5</f>
        <v>○○高等学校</v>
      </c>
      <c r="D938" s="567"/>
      <c r="E938" s="571"/>
      <c r="F938" s="567"/>
      <c r="G938" s="571"/>
      <c r="H938" s="567"/>
      <c r="I938" s="567"/>
      <c r="J938" s="567"/>
      <c r="K938" s="567"/>
      <c r="L938" s="567"/>
      <c r="M938" s="567"/>
      <c r="N938" s="563"/>
      <c r="O938" s="563"/>
      <c r="P938" s="563"/>
      <c r="Q938" s="563"/>
      <c r="R938" s="563"/>
      <c r="S938" s="563"/>
      <c r="T938" s="563"/>
      <c r="U938" s="563"/>
      <c r="V938" s="163" t="s">
        <v>78</v>
      </c>
      <c r="W938" s="173"/>
      <c r="X938" s="173"/>
      <c r="Y938" s="173"/>
      <c r="Z938" s="173"/>
      <c r="AA938" s="173"/>
      <c r="AB938" s="173"/>
    </row>
    <row r="939" spans="1:28" s="73" customFormat="1" ht="76.5" customHeight="1">
      <c r="A939" s="123"/>
      <c r="B939" s="578"/>
      <c r="C939" s="562"/>
      <c r="D939" s="568"/>
      <c r="E939" s="572"/>
      <c r="F939" s="568"/>
      <c r="G939" s="572"/>
      <c r="H939" s="568"/>
      <c r="I939" s="568"/>
      <c r="J939" s="568"/>
      <c r="K939" s="568"/>
      <c r="L939" s="568"/>
      <c r="M939" s="568"/>
      <c r="N939" s="564"/>
      <c r="O939" s="564"/>
      <c r="P939" s="564"/>
      <c r="Q939" s="564"/>
      <c r="R939" s="564"/>
      <c r="S939" s="564"/>
      <c r="T939" s="564"/>
      <c r="U939" s="564"/>
      <c r="V939" s="169" t="s">
        <v>79</v>
      </c>
      <c r="W939" s="174"/>
      <c r="X939" s="174"/>
      <c r="Y939" s="174"/>
      <c r="Z939" s="174"/>
      <c r="AA939" s="174"/>
      <c r="AB939" s="174"/>
    </row>
    <row r="940" spans="1:28" s="73" customFormat="1" ht="76.5" customHeight="1">
      <c r="A940" s="123"/>
      <c r="B940" s="577">
        <v>466</v>
      </c>
      <c r="C940" s="561" t="str">
        <f>担当者!$F$5</f>
        <v>○○高等学校</v>
      </c>
      <c r="D940" s="567"/>
      <c r="E940" s="571"/>
      <c r="F940" s="567"/>
      <c r="G940" s="571"/>
      <c r="H940" s="567"/>
      <c r="I940" s="567"/>
      <c r="J940" s="567"/>
      <c r="K940" s="567"/>
      <c r="L940" s="567"/>
      <c r="M940" s="567"/>
      <c r="N940" s="563"/>
      <c r="O940" s="563"/>
      <c r="P940" s="563"/>
      <c r="Q940" s="563"/>
      <c r="R940" s="563"/>
      <c r="S940" s="563"/>
      <c r="T940" s="563"/>
      <c r="U940" s="563"/>
      <c r="V940" s="163" t="s">
        <v>78</v>
      </c>
      <c r="W940" s="173"/>
      <c r="X940" s="173"/>
      <c r="Y940" s="173"/>
      <c r="Z940" s="173"/>
      <c r="AA940" s="173"/>
      <c r="AB940" s="173"/>
    </row>
    <row r="941" spans="1:28" s="73" customFormat="1" ht="76.5" customHeight="1">
      <c r="A941" s="123"/>
      <c r="B941" s="578"/>
      <c r="C941" s="562"/>
      <c r="D941" s="568"/>
      <c r="E941" s="572"/>
      <c r="F941" s="568"/>
      <c r="G941" s="572"/>
      <c r="H941" s="568"/>
      <c r="I941" s="568"/>
      <c r="J941" s="568"/>
      <c r="K941" s="568"/>
      <c r="L941" s="568"/>
      <c r="M941" s="568"/>
      <c r="N941" s="564"/>
      <c r="O941" s="564"/>
      <c r="P941" s="564"/>
      <c r="Q941" s="564"/>
      <c r="R941" s="564"/>
      <c r="S941" s="564"/>
      <c r="T941" s="564"/>
      <c r="U941" s="564"/>
      <c r="V941" s="169" t="s">
        <v>79</v>
      </c>
      <c r="W941" s="174"/>
      <c r="X941" s="174"/>
      <c r="Y941" s="174"/>
      <c r="Z941" s="174"/>
      <c r="AA941" s="174"/>
      <c r="AB941" s="174"/>
    </row>
    <row r="942" spans="1:28" s="73" customFormat="1" ht="76.5" customHeight="1">
      <c r="A942" s="123"/>
      <c r="B942" s="577">
        <v>467</v>
      </c>
      <c r="C942" s="561" t="str">
        <f>担当者!$F$5</f>
        <v>○○高等学校</v>
      </c>
      <c r="D942" s="567"/>
      <c r="E942" s="571"/>
      <c r="F942" s="567"/>
      <c r="G942" s="571"/>
      <c r="H942" s="567"/>
      <c r="I942" s="567"/>
      <c r="J942" s="567"/>
      <c r="K942" s="567"/>
      <c r="L942" s="567"/>
      <c r="M942" s="567"/>
      <c r="N942" s="563"/>
      <c r="O942" s="563"/>
      <c r="P942" s="563"/>
      <c r="Q942" s="563"/>
      <c r="R942" s="563"/>
      <c r="S942" s="563"/>
      <c r="T942" s="563"/>
      <c r="U942" s="563"/>
      <c r="V942" s="163" t="s">
        <v>78</v>
      </c>
      <c r="W942" s="173"/>
      <c r="X942" s="173"/>
      <c r="Y942" s="173"/>
      <c r="Z942" s="173"/>
      <c r="AA942" s="173"/>
      <c r="AB942" s="173"/>
    </row>
    <row r="943" spans="1:28" s="73" customFormat="1" ht="76.5" customHeight="1">
      <c r="A943" s="123"/>
      <c r="B943" s="578"/>
      <c r="C943" s="562"/>
      <c r="D943" s="568"/>
      <c r="E943" s="572"/>
      <c r="F943" s="568"/>
      <c r="G943" s="572"/>
      <c r="H943" s="568"/>
      <c r="I943" s="568"/>
      <c r="J943" s="568"/>
      <c r="K943" s="568"/>
      <c r="L943" s="568"/>
      <c r="M943" s="568"/>
      <c r="N943" s="564"/>
      <c r="O943" s="564"/>
      <c r="P943" s="564"/>
      <c r="Q943" s="564"/>
      <c r="R943" s="564"/>
      <c r="S943" s="564"/>
      <c r="T943" s="564"/>
      <c r="U943" s="564"/>
      <c r="V943" s="169" t="s">
        <v>79</v>
      </c>
      <c r="W943" s="174"/>
      <c r="X943" s="174"/>
      <c r="Y943" s="174"/>
      <c r="Z943" s="174"/>
      <c r="AA943" s="174"/>
      <c r="AB943" s="174"/>
    </row>
    <row r="944" spans="1:28" s="73" customFormat="1" ht="76.5" customHeight="1">
      <c r="A944" s="123"/>
      <c r="B944" s="577">
        <v>468</v>
      </c>
      <c r="C944" s="561" t="str">
        <f>担当者!$F$5</f>
        <v>○○高等学校</v>
      </c>
      <c r="D944" s="567"/>
      <c r="E944" s="571"/>
      <c r="F944" s="567"/>
      <c r="G944" s="571"/>
      <c r="H944" s="567"/>
      <c r="I944" s="567"/>
      <c r="J944" s="567"/>
      <c r="K944" s="567"/>
      <c r="L944" s="567"/>
      <c r="M944" s="567"/>
      <c r="N944" s="563"/>
      <c r="O944" s="563"/>
      <c r="P944" s="563"/>
      <c r="Q944" s="563"/>
      <c r="R944" s="563"/>
      <c r="S944" s="563"/>
      <c r="T944" s="563"/>
      <c r="U944" s="563"/>
      <c r="V944" s="163" t="s">
        <v>78</v>
      </c>
      <c r="W944" s="173"/>
      <c r="X944" s="173"/>
      <c r="Y944" s="173"/>
      <c r="Z944" s="173"/>
      <c r="AA944" s="173"/>
      <c r="AB944" s="173"/>
    </row>
    <row r="945" spans="1:28" s="73" customFormat="1" ht="76.5" customHeight="1">
      <c r="A945" s="123"/>
      <c r="B945" s="578"/>
      <c r="C945" s="562"/>
      <c r="D945" s="568"/>
      <c r="E945" s="572"/>
      <c r="F945" s="568"/>
      <c r="G945" s="572"/>
      <c r="H945" s="568"/>
      <c r="I945" s="568"/>
      <c r="J945" s="568"/>
      <c r="K945" s="568"/>
      <c r="L945" s="568"/>
      <c r="M945" s="568"/>
      <c r="N945" s="564"/>
      <c r="O945" s="564"/>
      <c r="P945" s="564"/>
      <c r="Q945" s="564"/>
      <c r="R945" s="564"/>
      <c r="S945" s="564"/>
      <c r="T945" s="564"/>
      <c r="U945" s="564"/>
      <c r="V945" s="169" t="s">
        <v>79</v>
      </c>
      <c r="W945" s="174"/>
      <c r="X945" s="174"/>
      <c r="Y945" s="174"/>
      <c r="Z945" s="174"/>
      <c r="AA945" s="174"/>
      <c r="AB945" s="174"/>
    </row>
    <row r="946" spans="1:28" s="73" customFormat="1" ht="76.5" customHeight="1">
      <c r="A946" s="123"/>
      <c r="B946" s="577">
        <v>469</v>
      </c>
      <c r="C946" s="561" t="str">
        <f>担当者!$F$5</f>
        <v>○○高等学校</v>
      </c>
      <c r="D946" s="567"/>
      <c r="E946" s="571"/>
      <c r="F946" s="567"/>
      <c r="G946" s="571"/>
      <c r="H946" s="567"/>
      <c r="I946" s="567"/>
      <c r="J946" s="567"/>
      <c r="K946" s="567"/>
      <c r="L946" s="567"/>
      <c r="M946" s="567"/>
      <c r="N946" s="563"/>
      <c r="O946" s="563"/>
      <c r="P946" s="563"/>
      <c r="Q946" s="563"/>
      <c r="R946" s="563"/>
      <c r="S946" s="563"/>
      <c r="T946" s="563"/>
      <c r="U946" s="563"/>
      <c r="V946" s="163" t="s">
        <v>78</v>
      </c>
      <c r="W946" s="173"/>
      <c r="X946" s="173"/>
      <c r="Y946" s="173"/>
      <c r="Z946" s="173"/>
      <c r="AA946" s="173"/>
      <c r="AB946" s="173"/>
    </row>
    <row r="947" spans="1:28" s="73" customFormat="1" ht="76.5" customHeight="1">
      <c r="A947" s="123"/>
      <c r="B947" s="578"/>
      <c r="C947" s="562"/>
      <c r="D947" s="568"/>
      <c r="E947" s="572"/>
      <c r="F947" s="568"/>
      <c r="G947" s="572"/>
      <c r="H947" s="568"/>
      <c r="I947" s="568"/>
      <c r="J947" s="568"/>
      <c r="K947" s="568"/>
      <c r="L947" s="568"/>
      <c r="M947" s="568"/>
      <c r="N947" s="564"/>
      <c r="O947" s="564"/>
      <c r="P947" s="564"/>
      <c r="Q947" s="564"/>
      <c r="R947" s="564"/>
      <c r="S947" s="564"/>
      <c r="T947" s="564"/>
      <c r="U947" s="564"/>
      <c r="V947" s="169" t="s">
        <v>79</v>
      </c>
      <c r="W947" s="174"/>
      <c r="X947" s="174"/>
      <c r="Y947" s="174"/>
      <c r="Z947" s="174"/>
      <c r="AA947" s="174"/>
      <c r="AB947" s="174"/>
    </row>
    <row r="948" spans="1:28" s="73" customFormat="1" ht="76.5" customHeight="1">
      <c r="A948" s="123"/>
      <c r="B948" s="577">
        <v>470</v>
      </c>
      <c r="C948" s="561" t="str">
        <f>担当者!$F$5</f>
        <v>○○高等学校</v>
      </c>
      <c r="D948" s="567"/>
      <c r="E948" s="571"/>
      <c r="F948" s="567"/>
      <c r="G948" s="571"/>
      <c r="H948" s="567"/>
      <c r="I948" s="567"/>
      <c r="J948" s="567"/>
      <c r="K948" s="567"/>
      <c r="L948" s="567"/>
      <c r="M948" s="567"/>
      <c r="N948" s="563"/>
      <c r="O948" s="563"/>
      <c r="P948" s="563"/>
      <c r="Q948" s="563"/>
      <c r="R948" s="563"/>
      <c r="S948" s="563"/>
      <c r="T948" s="563"/>
      <c r="U948" s="563"/>
      <c r="V948" s="163" t="s">
        <v>78</v>
      </c>
      <c r="W948" s="173"/>
      <c r="X948" s="173"/>
      <c r="Y948" s="173"/>
      <c r="Z948" s="173"/>
      <c r="AA948" s="173"/>
      <c r="AB948" s="173"/>
    </row>
    <row r="949" spans="1:28" s="73" customFormat="1" ht="76.5" customHeight="1">
      <c r="A949" s="123"/>
      <c r="B949" s="578"/>
      <c r="C949" s="562"/>
      <c r="D949" s="568"/>
      <c r="E949" s="572"/>
      <c r="F949" s="568"/>
      <c r="G949" s="572"/>
      <c r="H949" s="568"/>
      <c r="I949" s="568"/>
      <c r="J949" s="568"/>
      <c r="K949" s="568"/>
      <c r="L949" s="568"/>
      <c r="M949" s="568"/>
      <c r="N949" s="564"/>
      <c r="O949" s="564"/>
      <c r="P949" s="564"/>
      <c r="Q949" s="564"/>
      <c r="R949" s="564"/>
      <c r="S949" s="564"/>
      <c r="T949" s="564"/>
      <c r="U949" s="564"/>
      <c r="V949" s="169" t="s">
        <v>79</v>
      </c>
      <c r="W949" s="174"/>
      <c r="X949" s="174"/>
      <c r="Y949" s="174"/>
      <c r="Z949" s="174"/>
      <c r="AA949" s="174"/>
      <c r="AB949" s="174"/>
    </row>
    <row r="950" spans="1:28" s="73" customFormat="1" ht="76.5" customHeight="1">
      <c r="A950" s="123"/>
      <c r="B950" s="577">
        <v>471</v>
      </c>
      <c r="C950" s="561" t="str">
        <f>担当者!$F$5</f>
        <v>○○高等学校</v>
      </c>
      <c r="D950" s="567"/>
      <c r="E950" s="571"/>
      <c r="F950" s="567"/>
      <c r="G950" s="571"/>
      <c r="H950" s="567"/>
      <c r="I950" s="567"/>
      <c r="J950" s="567"/>
      <c r="K950" s="567"/>
      <c r="L950" s="567"/>
      <c r="M950" s="567"/>
      <c r="N950" s="563"/>
      <c r="O950" s="563"/>
      <c r="P950" s="563"/>
      <c r="Q950" s="563"/>
      <c r="R950" s="563"/>
      <c r="S950" s="563"/>
      <c r="T950" s="563"/>
      <c r="U950" s="563"/>
      <c r="V950" s="163" t="s">
        <v>78</v>
      </c>
      <c r="W950" s="173"/>
      <c r="X950" s="173"/>
      <c r="Y950" s="173"/>
      <c r="Z950" s="173"/>
      <c r="AA950" s="173"/>
      <c r="AB950" s="173"/>
    </row>
    <row r="951" spans="1:28" s="73" customFormat="1" ht="76.5" customHeight="1">
      <c r="A951" s="123"/>
      <c r="B951" s="578"/>
      <c r="C951" s="562"/>
      <c r="D951" s="568"/>
      <c r="E951" s="572"/>
      <c r="F951" s="568"/>
      <c r="G951" s="572"/>
      <c r="H951" s="568"/>
      <c r="I951" s="568"/>
      <c r="J951" s="568"/>
      <c r="K951" s="568"/>
      <c r="L951" s="568"/>
      <c r="M951" s="568"/>
      <c r="N951" s="564"/>
      <c r="O951" s="564"/>
      <c r="P951" s="564"/>
      <c r="Q951" s="564"/>
      <c r="R951" s="564"/>
      <c r="S951" s="564"/>
      <c r="T951" s="564"/>
      <c r="U951" s="564"/>
      <c r="V951" s="169" t="s">
        <v>79</v>
      </c>
      <c r="W951" s="174"/>
      <c r="X951" s="174"/>
      <c r="Y951" s="174"/>
      <c r="Z951" s="174"/>
      <c r="AA951" s="174"/>
      <c r="AB951" s="174"/>
    </row>
    <row r="952" spans="1:28" s="73" customFormat="1" ht="76.5" customHeight="1">
      <c r="A952" s="123"/>
      <c r="B952" s="577">
        <v>472</v>
      </c>
      <c r="C952" s="561" t="str">
        <f>担当者!$F$5</f>
        <v>○○高等学校</v>
      </c>
      <c r="D952" s="567"/>
      <c r="E952" s="571"/>
      <c r="F952" s="567"/>
      <c r="G952" s="571"/>
      <c r="H952" s="567"/>
      <c r="I952" s="567"/>
      <c r="J952" s="567"/>
      <c r="K952" s="567"/>
      <c r="L952" s="567"/>
      <c r="M952" s="567"/>
      <c r="N952" s="563"/>
      <c r="O952" s="563"/>
      <c r="P952" s="563"/>
      <c r="Q952" s="563"/>
      <c r="R952" s="563"/>
      <c r="S952" s="563"/>
      <c r="T952" s="563"/>
      <c r="U952" s="563"/>
      <c r="V952" s="163" t="s">
        <v>78</v>
      </c>
      <c r="W952" s="173"/>
      <c r="X952" s="173"/>
      <c r="Y952" s="173"/>
      <c r="Z952" s="173"/>
      <c r="AA952" s="173"/>
      <c r="AB952" s="173"/>
    </row>
    <row r="953" spans="1:28" s="73" customFormat="1" ht="76.5" customHeight="1">
      <c r="A953" s="123"/>
      <c r="B953" s="578"/>
      <c r="C953" s="562"/>
      <c r="D953" s="568"/>
      <c r="E953" s="572"/>
      <c r="F953" s="568"/>
      <c r="G953" s="572"/>
      <c r="H953" s="568"/>
      <c r="I953" s="568"/>
      <c r="J953" s="568"/>
      <c r="K953" s="568"/>
      <c r="L953" s="568"/>
      <c r="M953" s="568"/>
      <c r="N953" s="564"/>
      <c r="O953" s="564"/>
      <c r="P953" s="564"/>
      <c r="Q953" s="564"/>
      <c r="R953" s="564"/>
      <c r="S953" s="564"/>
      <c r="T953" s="564"/>
      <c r="U953" s="564"/>
      <c r="V953" s="169" t="s">
        <v>79</v>
      </c>
      <c r="W953" s="174"/>
      <c r="X953" s="174"/>
      <c r="Y953" s="174"/>
      <c r="Z953" s="174"/>
      <c r="AA953" s="174"/>
      <c r="AB953" s="174"/>
    </row>
    <row r="954" spans="1:28" s="73" customFormat="1" ht="76.5" customHeight="1">
      <c r="A954" s="123"/>
      <c r="B954" s="577">
        <v>473</v>
      </c>
      <c r="C954" s="561" t="str">
        <f>担当者!$F$5</f>
        <v>○○高等学校</v>
      </c>
      <c r="D954" s="567"/>
      <c r="E954" s="571"/>
      <c r="F954" s="567"/>
      <c r="G954" s="571"/>
      <c r="H954" s="567"/>
      <c r="I954" s="567"/>
      <c r="J954" s="567"/>
      <c r="K954" s="567"/>
      <c r="L954" s="567"/>
      <c r="M954" s="567"/>
      <c r="N954" s="563"/>
      <c r="O954" s="563"/>
      <c r="P954" s="563"/>
      <c r="Q954" s="563"/>
      <c r="R954" s="563"/>
      <c r="S954" s="563"/>
      <c r="T954" s="563"/>
      <c r="U954" s="563"/>
      <c r="V954" s="163" t="s">
        <v>78</v>
      </c>
      <c r="W954" s="173"/>
      <c r="X954" s="173"/>
      <c r="Y954" s="173"/>
      <c r="Z954" s="173"/>
      <c r="AA954" s="173"/>
      <c r="AB954" s="173"/>
    </row>
    <row r="955" spans="1:28" s="73" customFormat="1" ht="76.5" customHeight="1">
      <c r="A955" s="123"/>
      <c r="B955" s="578"/>
      <c r="C955" s="562"/>
      <c r="D955" s="568"/>
      <c r="E955" s="572"/>
      <c r="F955" s="568"/>
      <c r="G955" s="572"/>
      <c r="H955" s="568"/>
      <c r="I955" s="568"/>
      <c r="J955" s="568"/>
      <c r="K955" s="568"/>
      <c r="L955" s="568"/>
      <c r="M955" s="568"/>
      <c r="N955" s="564"/>
      <c r="O955" s="564"/>
      <c r="P955" s="564"/>
      <c r="Q955" s="564"/>
      <c r="R955" s="564"/>
      <c r="S955" s="564"/>
      <c r="T955" s="564"/>
      <c r="U955" s="564"/>
      <c r="V955" s="169" t="s">
        <v>79</v>
      </c>
      <c r="W955" s="174"/>
      <c r="X955" s="174"/>
      <c r="Y955" s="174"/>
      <c r="Z955" s="174"/>
      <c r="AA955" s="174"/>
      <c r="AB955" s="174"/>
    </row>
    <row r="956" spans="1:28" s="73" customFormat="1" ht="76.5" customHeight="1">
      <c r="A956" s="123"/>
      <c r="B956" s="577">
        <v>474</v>
      </c>
      <c r="C956" s="561" t="str">
        <f>担当者!$F$5</f>
        <v>○○高等学校</v>
      </c>
      <c r="D956" s="567"/>
      <c r="E956" s="571"/>
      <c r="F956" s="567"/>
      <c r="G956" s="571"/>
      <c r="H956" s="567"/>
      <c r="I956" s="567"/>
      <c r="J956" s="567"/>
      <c r="K956" s="567"/>
      <c r="L956" s="567"/>
      <c r="M956" s="567"/>
      <c r="N956" s="563"/>
      <c r="O956" s="563"/>
      <c r="P956" s="563"/>
      <c r="Q956" s="563"/>
      <c r="R956" s="563"/>
      <c r="S956" s="563"/>
      <c r="T956" s="563"/>
      <c r="U956" s="563"/>
      <c r="V956" s="163" t="s">
        <v>78</v>
      </c>
      <c r="W956" s="173"/>
      <c r="X956" s="173"/>
      <c r="Y956" s="173"/>
      <c r="Z956" s="173"/>
      <c r="AA956" s="173"/>
      <c r="AB956" s="173"/>
    </row>
    <row r="957" spans="1:28" s="73" customFormat="1" ht="76.5" customHeight="1">
      <c r="A957" s="123"/>
      <c r="B957" s="578"/>
      <c r="C957" s="562"/>
      <c r="D957" s="568"/>
      <c r="E957" s="572"/>
      <c r="F957" s="568"/>
      <c r="G957" s="572"/>
      <c r="H957" s="568"/>
      <c r="I957" s="568"/>
      <c r="J957" s="568"/>
      <c r="K957" s="568"/>
      <c r="L957" s="568"/>
      <c r="M957" s="568"/>
      <c r="N957" s="564"/>
      <c r="O957" s="564"/>
      <c r="P957" s="564"/>
      <c r="Q957" s="564"/>
      <c r="R957" s="564"/>
      <c r="S957" s="564"/>
      <c r="T957" s="564"/>
      <c r="U957" s="564"/>
      <c r="V957" s="169" t="s">
        <v>79</v>
      </c>
      <c r="W957" s="174"/>
      <c r="X957" s="174"/>
      <c r="Y957" s="174"/>
      <c r="Z957" s="174"/>
      <c r="AA957" s="174"/>
      <c r="AB957" s="174"/>
    </row>
    <row r="958" spans="1:28" s="73" customFormat="1" ht="76.5" customHeight="1">
      <c r="A958" s="123"/>
      <c r="B958" s="577">
        <v>475</v>
      </c>
      <c r="C958" s="561" t="str">
        <f>担当者!$F$5</f>
        <v>○○高等学校</v>
      </c>
      <c r="D958" s="567"/>
      <c r="E958" s="571"/>
      <c r="F958" s="567"/>
      <c r="G958" s="571"/>
      <c r="H958" s="567"/>
      <c r="I958" s="567"/>
      <c r="J958" s="567"/>
      <c r="K958" s="567"/>
      <c r="L958" s="567"/>
      <c r="M958" s="567"/>
      <c r="N958" s="563"/>
      <c r="O958" s="563"/>
      <c r="P958" s="563"/>
      <c r="Q958" s="563"/>
      <c r="R958" s="563"/>
      <c r="S958" s="563"/>
      <c r="T958" s="563"/>
      <c r="U958" s="563"/>
      <c r="V958" s="163" t="s">
        <v>78</v>
      </c>
      <c r="W958" s="173"/>
      <c r="X958" s="173"/>
      <c r="Y958" s="173"/>
      <c r="Z958" s="173"/>
      <c r="AA958" s="173"/>
      <c r="AB958" s="173"/>
    </row>
    <row r="959" spans="1:28" s="73" customFormat="1" ht="76.5" customHeight="1">
      <c r="A959" s="123"/>
      <c r="B959" s="578"/>
      <c r="C959" s="562"/>
      <c r="D959" s="568"/>
      <c r="E959" s="572"/>
      <c r="F959" s="568"/>
      <c r="G959" s="572"/>
      <c r="H959" s="568"/>
      <c r="I959" s="568"/>
      <c r="J959" s="568"/>
      <c r="K959" s="568"/>
      <c r="L959" s="568"/>
      <c r="M959" s="568"/>
      <c r="N959" s="564"/>
      <c r="O959" s="564"/>
      <c r="P959" s="564"/>
      <c r="Q959" s="564"/>
      <c r="R959" s="564"/>
      <c r="S959" s="564"/>
      <c r="T959" s="564"/>
      <c r="U959" s="564"/>
      <c r="V959" s="169" t="s">
        <v>79</v>
      </c>
      <c r="W959" s="174"/>
      <c r="X959" s="174"/>
      <c r="Y959" s="174"/>
      <c r="Z959" s="174"/>
      <c r="AA959" s="174"/>
      <c r="AB959" s="174"/>
    </row>
    <row r="960" spans="1:28" s="73" customFormat="1" ht="76.5" customHeight="1">
      <c r="A960" s="123"/>
      <c r="B960" s="577">
        <v>476</v>
      </c>
      <c r="C960" s="561" t="str">
        <f>担当者!$F$5</f>
        <v>○○高等学校</v>
      </c>
      <c r="D960" s="567"/>
      <c r="E960" s="571"/>
      <c r="F960" s="567"/>
      <c r="G960" s="571"/>
      <c r="H960" s="567"/>
      <c r="I960" s="567"/>
      <c r="J960" s="567"/>
      <c r="K960" s="567"/>
      <c r="L960" s="567"/>
      <c r="M960" s="567"/>
      <c r="N960" s="563"/>
      <c r="O960" s="563"/>
      <c r="P960" s="563"/>
      <c r="Q960" s="563"/>
      <c r="R960" s="563"/>
      <c r="S960" s="563"/>
      <c r="T960" s="563"/>
      <c r="U960" s="563"/>
      <c r="V960" s="163" t="s">
        <v>78</v>
      </c>
      <c r="W960" s="173"/>
      <c r="X960" s="173"/>
      <c r="Y960" s="173"/>
      <c r="Z960" s="173"/>
      <c r="AA960" s="173"/>
      <c r="AB960" s="173"/>
    </row>
    <row r="961" spans="1:28" s="73" customFormat="1" ht="76.5" customHeight="1">
      <c r="A961" s="123"/>
      <c r="B961" s="578"/>
      <c r="C961" s="562"/>
      <c r="D961" s="568"/>
      <c r="E961" s="572"/>
      <c r="F961" s="568"/>
      <c r="G961" s="572"/>
      <c r="H961" s="568"/>
      <c r="I961" s="568"/>
      <c r="J961" s="568"/>
      <c r="K961" s="568"/>
      <c r="L961" s="568"/>
      <c r="M961" s="568"/>
      <c r="N961" s="564"/>
      <c r="O961" s="564"/>
      <c r="P961" s="564"/>
      <c r="Q961" s="564"/>
      <c r="R961" s="564"/>
      <c r="S961" s="564"/>
      <c r="T961" s="564"/>
      <c r="U961" s="564"/>
      <c r="V961" s="169" t="s">
        <v>79</v>
      </c>
      <c r="W961" s="174"/>
      <c r="X961" s="174"/>
      <c r="Y961" s="174"/>
      <c r="Z961" s="174"/>
      <c r="AA961" s="174"/>
      <c r="AB961" s="174"/>
    </row>
    <row r="962" spans="1:28" s="73" customFormat="1" ht="76.5" customHeight="1">
      <c r="A962" s="123"/>
      <c r="B962" s="577">
        <v>477</v>
      </c>
      <c r="C962" s="561" t="str">
        <f>担当者!$F$5</f>
        <v>○○高等学校</v>
      </c>
      <c r="D962" s="567"/>
      <c r="E962" s="571"/>
      <c r="F962" s="567"/>
      <c r="G962" s="571"/>
      <c r="H962" s="567"/>
      <c r="I962" s="567"/>
      <c r="J962" s="567"/>
      <c r="K962" s="567"/>
      <c r="L962" s="567"/>
      <c r="M962" s="567"/>
      <c r="N962" s="563"/>
      <c r="O962" s="563"/>
      <c r="P962" s="563"/>
      <c r="Q962" s="563"/>
      <c r="R962" s="563"/>
      <c r="S962" s="563"/>
      <c r="T962" s="563"/>
      <c r="U962" s="563"/>
      <c r="V962" s="163" t="s">
        <v>78</v>
      </c>
      <c r="W962" s="173"/>
      <c r="X962" s="173"/>
      <c r="Y962" s="173"/>
      <c r="Z962" s="173"/>
      <c r="AA962" s="173"/>
      <c r="AB962" s="173"/>
    </row>
    <row r="963" spans="1:28" s="73" customFormat="1" ht="76.5" customHeight="1">
      <c r="A963" s="123"/>
      <c r="B963" s="578"/>
      <c r="C963" s="562"/>
      <c r="D963" s="568"/>
      <c r="E963" s="572"/>
      <c r="F963" s="568"/>
      <c r="G963" s="572"/>
      <c r="H963" s="568"/>
      <c r="I963" s="568"/>
      <c r="J963" s="568"/>
      <c r="K963" s="568"/>
      <c r="L963" s="568"/>
      <c r="M963" s="568"/>
      <c r="N963" s="564"/>
      <c r="O963" s="564"/>
      <c r="P963" s="564"/>
      <c r="Q963" s="564"/>
      <c r="R963" s="564"/>
      <c r="S963" s="564"/>
      <c r="T963" s="564"/>
      <c r="U963" s="564"/>
      <c r="V963" s="169" t="s">
        <v>79</v>
      </c>
      <c r="W963" s="174"/>
      <c r="X963" s="174"/>
      <c r="Y963" s="174"/>
      <c r="Z963" s="174"/>
      <c r="AA963" s="174"/>
      <c r="AB963" s="174"/>
    </row>
    <row r="964" spans="1:28" s="73" customFormat="1" ht="76.5" customHeight="1">
      <c r="A964" s="123"/>
      <c r="B964" s="577">
        <v>478</v>
      </c>
      <c r="C964" s="561" t="str">
        <f>担当者!$F$5</f>
        <v>○○高等学校</v>
      </c>
      <c r="D964" s="567"/>
      <c r="E964" s="571"/>
      <c r="F964" s="567"/>
      <c r="G964" s="571"/>
      <c r="H964" s="567"/>
      <c r="I964" s="567"/>
      <c r="J964" s="567"/>
      <c r="K964" s="567"/>
      <c r="L964" s="567"/>
      <c r="M964" s="567"/>
      <c r="N964" s="563"/>
      <c r="O964" s="563"/>
      <c r="P964" s="563"/>
      <c r="Q964" s="563"/>
      <c r="R964" s="563"/>
      <c r="S964" s="563"/>
      <c r="T964" s="563"/>
      <c r="U964" s="563"/>
      <c r="V964" s="163" t="s">
        <v>78</v>
      </c>
      <c r="W964" s="173"/>
      <c r="X964" s="173"/>
      <c r="Y964" s="173"/>
      <c r="Z964" s="173"/>
      <c r="AA964" s="173"/>
      <c r="AB964" s="173"/>
    </row>
    <row r="965" spans="1:28" s="73" customFormat="1" ht="76.5" customHeight="1">
      <c r="A965" s="123"/>
      <c r="B965" s="578"/>
      <c r="C965" s="562"/>
      <c r="D965" s="568"/>
      <c r="E965" s="572"/>
      <c r="F965" s="568"/>
      <c r="G965" s="572"/>
      <c r="H965" s="568"/>
      <c r="I965" s="568"/>
      <c r="J965" s="568"/>
      <c r="K965" s="568"/>
      <c r="L965" s="568"/>
      <c r="M965" s="568"/>
      <c r="N965" s="564"/>
      <c r="O965" s="564"/>
      <c r="P965" s="564"/>
      <c r="Q965" s="564"/>
      <c r="R965" s="564"/>
      <c r="S965" s="564"/>
      <c r="T965" s="564"/>
      <c r="U965" s="564"/>
      <c r="V965" s="169" t="s">
        <v>79</v>
      </c>
      <c r="W965" s="174"/>
      <c r="X965" s="174"/>
      <c r="Y965" s="174"/>
      <c r="Z965" s="174"/>
      <c r="AA965" s="174"/>
      <c r="AB965" s="174"/>
    </row>
    <row r="966" spans="1:28" s="73" customFormat="1" ht="76.5" customHeight="1">
      <c r="A966" s="123"/>
      <c r="B966" s="577">
        <v>479</v>
      </c>
      <c r="C966" s="561" t="str">
        <f>担当者!$F$5</f>
        <v>○○高等学校</v>
      </c>
      <c r="D966" s="567"/>
      <c r="E966" s="571"/>
      <c r="F966" s="567"/>
      <c r="G966" s="571"/>
      <c r="H966" s="567"/>
      <c r="I966" s="567"/>
      <c r="J966" s="567"/>
      <c r="K966" s="567"/>
      <c r="L966" s="567"/>
      <c r="M966" s="567"/>
      <c r="N966" s="563"/>
      <c r="O966" s="563"/>
      <c r="P966" s="563"/>
      <c r="Q966" s="563"/>
      <c r="R966" s="563"/>
      <c r="S966" s="563"/>
      <c r="T966" s="563"/>
      <c r="U966" s="563"/>
      <c r="V966" s="163" t="s">
        <v>78</v>
      </c>
      <c r="W966" s="173"/>
      <c r="X966" s="173"/>
      <c r="Y966" s="173"/>
      <c r="Z966" s="173"/>
      <c r="AA966" s="173"/>
      <c r="AB966" s="173"/>
    </row>
    <row r="967" spans="1:28" s="73" customFormat="1" ht="76.5" customHeight="1">
      <c r="A967" s="123"/>
      <c r="B967" s="578"/>
      <c r="C967" s="562"/>
      <c r="D967" s="568"/>
      <c r="E967" s="572"/>
      <c r="F967" s="568"/>
      <c r="G967" s="572"/>
      <c r="H967" s="568"/>
      <c r="I967" s="568"/>
      <c r="J967" s="568"/>
      <c r="K967" s="568"/>
      <c r="L967" s="568"/>
      <c r="M967" s="568"/>
      <c r="N967" s="564"/>
      <c r="O967" s="564"/>
      <c r="P967" s="564"/>
      <c r="Q967" s="564"/>
      <c r="R967" s="564"/>
      <c r="S967" s="564"/>
      <c r="T967" s="564"/>
      <c r="U967" s="564"/>
      <c r="V967" s="169" t="s">
        <v>79</v>
      </c>
      <c r="W967" s="174"/>
      <c r="X967" s="174"/>
      <c r="Y967" s="174"/>
      <c r="Z967" s="174"/>
      <c r="AA967" s="174"/>
      <c r="AB967" s="174"/>
    </row>
    <row r="968" spans="1:28" s="73" customFormat="1" ht="76.5" customHeight="1">
      <c r="A968" s="123"/>
      <c r="B968" s="577">
        <v>480</v>
      </c>
      <c r="C968" s="561" t="str">
        <f>担当者!$F$5</f>
        <v>○○高等学校</v>
      </c>
      <c r="D968" s="567"/>
      <c r="E968" s="571"/>
      <c r="F968" s="567"/>
      <c r="G968" s="571"/>
      <c r="H968" s="567"/>
      <c r="I968" s="567"/>
      <c r="J968" s="567"/>
      <c r="K968" s="567"/>
      <c r="L968" s="567"/>
      <c r="M968" s="567"/>
      <c r="N968" s="563"/>
      <c r="O968" s="563"/>
      <c r="P968" s="563"/>
      <c r="Q968" s="563"/>
      <c r="R968" s="563"/>
      <c r="S968" s="563"/>
      <c r="T968" s="563"/>
      <c r="U968" s="563"/>
      <c r="V968" s="163" t="s">
        <v>78</v>
      </c>
      <c r="W968" s="173"/>
      <c r="X968" s="173"/>
      <c r="Y968" s="173"/>
      <c r="Z968" s="173"/>
      <c r="AA968" s="173"/>
      <c r="AB968" s="173"/>
    </row>
    <row r="969" spans="1:28" s="73" customFormat="1" ht="76.5" customHeight="1">
      <c r="A969" s="123"/>
      <c r="B969" s="578"/>
      <c r="C969" s="562"/>
      <c r="D969" s="568"/>
      <c r="E969" s="572"/>
      <c r="F969" s="568"/>
      <c r="G969" s="572"/>
      <c r="H969" s="568"/>
      <c r="I969" s="568"/>
      <c r="J969" s="568"/>
      <c r="K969" s="568"/>
      <c r="L969" s="568"/>
      <c r="M969" s="568"/>
      <c r="N969" s="564"/>
      <c r="O969" s="564"/>
      <c r="P969" s="564"/>
      <c r="Q969" s="564"/>
      <c r="R969" s="564"/>
      <c r="S969" s="564"/>
      <c r="T969" s="564"/>
      <c r="U969" s="564"/>
      <c r="V969" s="169" t="s">
        <v>79</v>
      </c>
      <c r="W969" s="174"/>
      <c r="X969" s="174"/>
      <c r="Y969" s="174"/>
      <c r="Z969" s="174"/>
      <c r="AA969" s="174"/>
      <c r="AB969" s="174"/>
    </row>
    <row r="970" spans="1:28" s="73" customFormat="1" ht="76.5" customHeight="1">
      <c r="A970" s="123"/>
      <c r="B970" s="577">
        <v>481</v>
      </c>
      <c r="C970" s="561" t="str">
        <f>担当者!$F$5</f>
        <v>○○高等学校</v>
      </c>
      <c r="D970" s="567"/>
      <c r="E970" s="571"/>
      <c r="F970" s="567"/>
      <c r="G970" s="571"/>
      <c r="H970" s="567"/>
      <c r="I970" s="567"/>
      <c r="J970" s="567"/>
      <c r="K970" s="567"/>
      <c r="L970" s="567"/>
      <c r="M970" s="567"/>
      <c r="N970" s="563"/>
      <c r="O970" s="563"/>
      <c r="P970" s="563"/>
      <c r="Q970" s="563"/>
      <c r="R970" s="563"/>
      <c r="S970" s="563"/>
      <c r="T970" s="563"/>
      <c r="U970" s="563"/>
      <c r="V970" s="163" t="s">
        <v>78</v>
      </c>
      <c r="W970" s="173"/>
      <c r="X970" s="173"/>
      <c r="Y970" s="173"/>
      <c r="Z970" s="173"/>
      <c r="AA970" s="173"/>
      <c r="AB970" s="173"/>
    </row>
    <row r="971" spans="1:28" s="73" customFormat="1" ht="76.5" customHeight="1">
      <c r="A971" s="123"/>
      <c r="B971" s="578"/>
      <c r="C971" s="562"/>
      <c r="D971" s="568"/>
      <c r="E971" s="572"/>
      <c r="F971" s="568"/>
      <c r="G971" s="572"/>
      <c r="H971" s="568"/>
      <c r="I971" s="568"/>
      <c r="J971" s="568"/>
      <c r="K971" s="568"/>
      <c r="L971" s="568"/>
      <c r="M971" s="568"/>
      <c r="N971" s="564"/>
      <c r="O971" s="564"/>
      <c r="P971" s="564"/>
      <c r="Q971" s="564"/>
      <c r="R971" s="564"/>
      <c r="S971" s="564"/>
      <c r="T971" s="564"/>
      <c r="U971" s="564"/>
      <c r="V971" s="169" t="s">
        <v>79</v>
      </c>
      <c r="W971" s="174"/>
      <c r="X971" s="174"/>
      <c r="Y971" s="174"/>
      <c r="Z971" s="174"/>
      <c r="AA971" s="174"/>
      <c r="AB971" s="174"/>
    </row>
    <row r="972" spans="1:28" s="73" customFormat="1" ht="76.5" customHeight="1">
      <c r="A972" s="123"/>
      <c r="B972" s="577">
        <v>482</v>
      </c>
      <c r="C972" s="561" t="str">
        <f>担当者!$F$5</f>
        <v>○○高等学校</v>
      </c>
      <c r="D972" s="567"/>
      <c r="E972" s="571"/>
      <c r="F972" s="567"/>
      <c r="G972" s="571"/>
      <c r="H972" s="567"/>
      <c r="I972" s="567"/>
      <c r="J972" s="567"/>
      <c r="K972" s="567"/>
      <c r="L972" s="567"/>
      <c r="M972" s="567"/>
      <c r="N972" s="563"/>
      <c r="O972" s="563"/>
      <c r="P972" s="563"/>
      <c r="Q972" s="563"/>
      <c r="R972" s="563"/>
      <c r="S972" s="563"/>
      <c r="T972" s="563"/>
      <c r="U972" s="563"/>
      <c r="V972" s="163" t="s">
        <v>78</v>
      </c>
      <c r="W972" s="173"/>
      <c r="X972" s="173"/>
      <c r="Y972" s="173"/>
      <c r="Z972" s="173"/>
      <c r="AA972" s="173"/>
      <c r="AB972" s="173"/>
    </row>
    <row r="973" spans="1:28" s="73" customFormat="1" ht="76.5" customHeight="1">
      <c r="A973" s="123"/>
      <c r="B973" s="578"/>
      <c r="C973" s="562"/>
      <c r="D973" s="568"/>
      <c r="E973" s="572"/>
      <c r="F973" s="568"/>
      <c r="G973" s="572"/>
      <c r="H973" s="568"/>
      <c r="I973" s="568"/>
      <c r="J973" s="568"/>
      <c r="K973" s="568"/>
      <c r="L973" s="568"/>
      <c r="M973" s="568"/>
      <c r="N973" s="564"/>
      <c r="O973" s="564"/>
      <c r="P973" s="564"/>
      <c r="Q973" s="564"/>
      <c r="R973" s="564"/>
      <c r="S973" s="564"/>
      <c r="T973" s="564"/>
      <c r="U973" s="564"/>
      <c r="V973" s="169" t="s">
        <v>79</v>
      </c>
      <c r="W973" s="174"/>
      <c r="X973" s="174"/>
      <c r="Y973" s="174"/>
      <c r="Z973" s="174"/>
      <c r="AA973" s="174"/>
      <c r="AB973" s="174"/>
    </row>
    <row r="974" spans="1:28" s="73" customFormat="1" ht="76.5" customHeight="1">
      <c r="A974" s="123"/>
      <c r="B974" s="577">
        <v>483</v>
      </c>
      <c r="C974" s="561" t="str">
        <f>担当者!$F$5</f>
        <v>○○高等学校</v>
      </c>
      <c r="D974" s="567"/>
      <c r="E974" s="571"/>
      <c r="F974" s="567"/>
      <c r="G974" s="571"/>
      <c r="H974" s="567"/>
      <c r="I974" s="567"/>
      <c r="J974" s="567"/>
      <c r="K974" s="567"/>
      <c r="L974" s="567"/>
      <c r="M974" s="567"/>
      <c r="N974" s="563"/>
      <c r="O974" s="563"/>
      <c r="P974" s="563"/>
      <c r="Q974" s="563"/>
      <c r="R974" s="563"/>
      <c r="S974" s="563"/>
      <c r="T974" s="563"/>
      <c r="U974" s="563"/>
      <c r="V974" s="163" t="s">
        <v>78</v>
      </c>
      <c r="W974" s="173"/>
      <c r="X974" s="173"/>
      <c r="Y974" s="173"/>
      <c r="Z974" s="173"/>
      <c r="AA974" s="173"/>
      <c r="AB974" s="173"/>
    </row>
    <row r="975" spans="1:28" s="73" customFormat="1" ht="76.5" customHeight="1">
      <c r="A975" s="123"/>
      <c r="B975" s="578"/>
      <c r="C975" s="562"/>
      <c r="D975" s="568"/>
      <c r="E975" s="572"/>
      <c r="F975" s="568"/>
      <c r="G975" s="572"/>
      <c r="H975" s="568"/>
      <c r="I975" s="568"/>
      <c r="J975" s="568"/>
      <c r="K975" s="568"/>
      <c r="L975" s="568"/>
      <c r="M975" s="568"/>
      <c r="N975" s="564"/>
      <c r="O975" s="564"/>
      <c r="P975" s="564"/>
      <c r="Q975" s="564"/>
      <c r="R975" s="564"/>
      <c r="S975" s="564"/>
      <c r="T975" s="564"/>
      <c r="U975" s="564"/>
      <c r="V975" s="169" t="s">
        <v>79</v>
      </c>
      <c r="W975" s="174"/>
      <c r="X975" s="174"/>
      <c r="Y975" s="174"/>
      <c r="Z975" s="174"/>
      <c r="AA975" s="174"/>
      <c r="AB975" s="174"/>
    </row>
    <row r="976" spans="1:28" s="73" customFormat="1" ht="76.5" customHeight="1">
      <c r="A976" s="123"/>
      <c r="B976" s="577">
        <v>484</v>
      </c>
      <c r="C976" s="561" t="str">
        <f>担当者!$F$5</f>
        <v>○○高等学校</v>
      </c>
      <c r="D976" s="567"/>
      <c r="E976" s="571"/>
      <c r="F976" s="567"/>
      <c r="G976" s="571"/>
      <c r="H976" s="567"/>
      <c r="I976" s="567"/>
      <c r="J976" s="567"/>
      <c r="K976" s="567"/>
      <c r="L976" s="567"/>
      <c r="M976" s="567"/>
      <c r="N976" s="563"/>
      <c r="O976" s="563"/>
      <c r="P976" s="563"/>
      <c r="Q976" s="563"/>
      <c r="R976" s="563"/>
      <c r="S976" s="563"/>
      <c r="T976" s="563"/>
      <c r="U976" s="563"/>
      <c r="V976" s="163" t="s">
        <v>78</v>
      </c>
      <c r="W976" s="173"/>
      <c r="X976" s="173"/>
      <c r="Y976" s="173"/>
      <c r="Z976" s="173"/>
      <c r="AA976" s="173"/>
      <c r="AB976" s="173"/>
    </row>
    <row r="977" spans="1:28" s="73" customFormat="1" ht="76.5" customHeight="1">
      <c r="A977" s="123"/>
      <c r="B977" s="578"/>
      <c r="C977" s="562"/>
      <c r="D977" s="568"/>
      <c r="E977" s="572"/>
      <c r="F977" s="568"/>
      <c r="G977" s="572"/>
      <c r="H977" s="568"/>
      <c r="I977" s="568"/>
      <c r="J977" s="568"/>
      <c r="K977" s="568"/>
      <c r="L977" s="568"/>
      <c r="M977" s="568"/>
      <c r="N977" s="564"/>
      <c r="O977" s="564"/>
      <c r="P977" s="564"/>
      <c r="Q977" s="564"/>
      <c r="R977" s="564"/>
      <c r="S977" s="564"/>
      <c r="T977" s="564"/>
      <c r="U977" s="564"/>
      <c r="V977" s="169" t="s">
        <v>79</v>
      </c>
      <c r="W977" s="174"/>
      <c r="X977" s="174"/>
      <c r="Y977" s="174"/>
      <c r="Z977" s="174"/>
      <c r="AA977" s="174"/>
      <c r="AB977" s="174"/>
    </row>
    <row r="978" spans="1:28" s="73" customFormat="1" ht="76.5" customHeight="1">
      <c r="A978" s="123"/>
      <c r="B978" s="577">
        <v>485</v>
      </c>
      <c r="C978" s="561" t="str">
        <f>担当者!$F$5</f>
        <v>○○高等学校</v>
      </c>
      <c r="D978" s="567"/>
      <c r="E978" s="571"/>
      <c r="F978" s="567"/>
      <c r="G978" s="571"/>
      <c r="H978" s="567"/>
      <c r="I978" s="567"/>
      <c r="J978" s="567"/>
      <c r="K978" s="567"/>
      <c r="L978" s="567"/>
      <c r="M978" s="567"/>
      <c r="N978" s="563"/>
      <c r="O978" s="563"/>
      <c r="P978" s="563"/>
      <c r="Q978" s="563"/>
      <c r="R978" s="563"/>
      <c r="S978" s="563"/>
      <c r="T978" s="563"/>
      <c r="U978" s="563"/>
      <c r="V978" s="163" t="s">
        <v>78</v>
      </c>
      <c r="W978" s="173"/>
      <c r="X978" s="173"/>
      <c r="Y978" s="173"/>
      <c r="Z978" s="173"/>
      <c r="AA978" s="173"/>
      <c r="AB978" s="173"/>
    </row>
    <row r="979" spans="1:28" s="73" customFormat="1" ht="76.5" customHeight="1">
      <c r="A979" s="123"/>
      <c r="B979" s="578"/>
      <c r="C979" s="562"/>
      <c r="D979" s="568"/>
      <c r="E979" s="572"/>
      <c r="F979" s="568"/>
      <c r="G979" s="572"/>
      <c r="H979" s="568"/>
      <c r="I979" s="568"/>
      <c r="J979" s="568"/>
      <c r="K979" s="568"/>
      <c r="L979" s="568"/>
      <c r="M979" s="568"/>
      <c r="N979" s="564"/>
      <c r="O979" s="564"/>
      <c r="P979" s="564"/>
      <c r="Q979" s="564"/>
      <c r="R979" s="564"/>
      <c r="S979" s="564"/>
      <c r="T979" s="564"/>
      <c r="U979" s="564"/>
      <c r="V979" s="169" t="s">
        <v>79</v>
      </c>
      <c r="W979" s="174"/>
      <c r="X979" s="174"/>
      <c r="Y979" s="174"/>
      <c r="Z979" s="174"/>
      <c r="AA979" s="174"/>
      <c r="AB979" s="174"/>
    </row>
    <row r="980" spans="1:28" s="73" customFormat="1" ht="76.5" customHeight="1">
      <c r="A980" s="123"/>
      <c r="B980" s="577">
        <v>486</v>
      </c>
      <c r="C980" s="561" t="str">
        <f>担当者!$F$5</f>
        <v>○○高等学校</v>
      </c>
      <c r="D980" s="567"/>
      <c r="E980" s="571"/>
      <c r="F980" s="567"/>
      <c r="G980" s="571"/>
      <c r="H980" s="567"/>
      <c r="I980" s="567"/>
      <c r="J980" s="567"/>
      <c r="K980" s="567"/>
      <c r="L980" s="567"/>
      <c r="M980" s="567"/>
      <c r="N980" s="563"/>
      <c r="O980" s="563"/>
      <c r="P980" s="563"/>
      <c r="Q980" s="563"/>
      <c r="R980" s="563"/>
      <c r="S980" s="563"/>
      <c r="T980" s="563"/>
      <c r="U980" s="563"/>
      <c r="V980" s="163" t="s">
        <v>78</v>
      </c>
      <c r="W980" s="173"/>
      <c r="X980" s="173"/>
      <c r="Y980" s="173"/>
      <c r="Z980" s="173"/>
      <c r="AA980" s="173"/>
      <c r="AB980" s="173"/>
    </row>
    <row r="981" spans="1:28" s="73" customFormat="1" ht="76.5" customHeight="1">
      <c r="A981" s="123"/>
      <c r="B981" s="578"/>
      <c r="C981" s="562"/>
      <c r="D981" s="568"/>
      <c r="E981" s="572"/>
      <c r="F981" s="568"/>
      <c r="G981" s="572"/>
      <c r="H981" s="568"/>
      <c r="I981" s="568"/>
      <c r="J981" s="568"/>
      <c r="K981" s="568"/>
      <c r="L981" s="568"/>
      <c r="M981" s="568"/>
      <c r="N981" s="564"/>
      <c r="O981" s="564"/>
      <c r="P981" s="564"/>
      <c r="Q981" s="564"/>
      <c r="R981" s="564"/>
      <c r="S981" s="564"/>
      <c r="T981" s="564"/>
      <c r="U981" s="564"/>
      <c r="V981" s="169" t="s">
        <v>79</v>
      </c>
      <c r="W981" s="174"/>
      <c r="X981" s="174"/>
      <c r="Y981" s="174"/>
      <c r="Z981" s="174"/>
      <c r="AA981" s="174"/>
      <c r="AB981" s="174"/>
    </row>
    <row r="982" spans="1:28" s="73" customFormat="1" ht="76.5" customHeight="1">
      <c r="A982" s="123"/>
      <c r="B982" s="577">
        <v>487</v>
      </c>
      <c r="C982" s="561" t="str">
        <f>担当者!$F$5</f>
        <v>○○高等学校</v>
      </c>
      <c r="D982" s="567"/>
      <c r="E982" s="571"/>
      <c r="F982" s="567"/>
      <c r="G982" s="571"/>
      <c r="H982" s="567"/>
      <c r="I982" s="567"/>
      <c r="J982" s="567"/>
      <c r="K982" s="567"/>
      <c r="L982" s="567"/>
      <c r="M982" s="567"/>
      <c r="N982" s="563"/>
      <c r="O982" s="563"/>
      <c r="P982" s="563"/>
      <c r="Q982" s="563"/>
      <c r="R982" s="563"/>
      <c r="S982" s="563"/>
      <c r="T982" s="563"/>
      <c r="U982" s="563"/>
      <c r="V982" s="163" t="s">
        <v>78</v>
      </c>
      <c r="W982" s="173"/>
      <c r="X982" s="173"/>
      <c r="Y982" s="173"/>
      <c r="Z982" s="173"/>
      <c r="AA982" s="173"/>
      <c r="AB982" s="173"/>
    </row>
    <row r="983" spans="1:28" s="73" customFormat="1" ht="76.5" customHeight="1">
      <c r="A983" s="123"/>
      <c r="B983" s="578"/>
      <c r="C983" s="562"/>
      <c r="D983" s="568"/>
      <c r="E983" s="572"/>
      <c r="F983" s="568"/>
      <c r="G983" s="572"/>
      <c r="H983" s="568"/>
      <c r="I983" s="568"/>
      <c r="J983" s="568"/>
      <c r="K983" s="568"/>
      <c r="L983" s="568"/>
      <c r="M983" s="568"/>
      <c r="N983" s="564"/>
      <c r="O983" s="564"/>
      <c r="P983" s="564"/>
      <c r="Q983" s="564"/>
      <c r="R983" s="564"/>
      <c r="S983" s="564"/>
      <c r="T983" s="564"/>
      <c r="U983" s="564"/>
      <c r="V983" s="169" t="s">
        <v>79</v>
      </c>
      <c r="W983" s="174"/>
      <c r="X983" s="174"/>
      <c r="Y983" s="174"/>
      <c r="Z983" s="174"/>
      <c r="AA983" s="174"/>
      <c r="AB983" s="174"/>
    </row>
    <row r="984" spans="1:28" s="73" customFormat="1" ht="76.5" customHeight="1">
      <c r="A984" s="123"/>
      <c r="B984" s="577">
        <v>488</v>
      </c>
      <c r="C984" s="561" t="str">
        <f>担当者!$F$5</f>
        <v>○○高等学校</v>
      </c>
      <c r="D984" s="567"/>
      <c r="E984" s="571"/>
      <c r="F984" s="567"/>
      <c r="G984" s="571"/>
      <c r="H984" s="567"/>
      <c r="I984" s="567"/>
      <c r="J984" s="567"/>
      <c r="K984" s="567"/>
      <c r="L984" s="567"/>
      <c r="M984" s="567"/>
      <c r="N984" s="563"/>
      <c r="O984" s="563"/>
      <c r="P984" s="563"/>
      <c r="Q984" s="563"/>
      <c r="R984" s="563"/>
      <c r="S984" s="563"/>
      <c r="T984" s="563"/>
      <c r="U984" s="563"/>
      <c r="V984" s="163" t="s">
        <v>78</v>
      </c>
      <c r="W984" s="173"/>
      <c r="X984" s="173"/>
      <c r="Y984" s="173"/>
      <c r="Z984" s="173"/>
      <c r="AA984" s="173"/>
      <c r="AB984" s="173"/>
    </row>
    <row r="985" spans="1:28" s="73" customFormat="1" ht="76.5" customHeight="1">
      <c r="A985" s="123"/>
      <c r="B985" s="578"/>
      <c r="C985" s="562"/>
      <c r="D985" s="568"/>
      <c r="E985" s="572"/>
      <c r="F985" s="568"/>
      <c r="G985" s="572"/>
      <c r="H985" s="568"/>
      <c r="I985" s="568"/>
      <c r="J985" s="568"/>
      <c r="K985" s="568"/>
      <c r="L985" s="568"/>
      <c r="M985" s="568"/>
      <c r="N985" s="564"/>
      <c r="O985" s="564"/>
      <c r="P985" s="564"/>
      <c r="Q985" s="564"/>
      <c r="R985" s="564"/>
      <c r="S985" s="564"/>
      <c r="T985" s="564"/>
      <c r="U985" s="564"/>
      <c r="V985" s="169" t="s">
        <v>79</v>
      </c>
      <c r="W985" s="174"/>
      <c r="X985" s="174"/>
      <c r="Y985" s="174"/>
      <c r="Z985" s="174"/>
      <c r="AA985" s="174"/>
      <c r="AB985" s="174"/>
    </row>
    <row r="986" spans="1:28" s="73" customFormat="1" ht="76.5" customHeight="1">
      <c r="A986" s="123"/>
      <c r="B986" s="577">
        <v>489</v>
      </c>
      <c r="C986" s="561" t="str">
        <f>担当者!$F$5</f>
        <v>○○高等学校</v>
      </c>
      <c r="D986" s="567"/>
      <c r="E986" s="571"/>
      <c r="F986" s="567"/>
      <c r="G986" s="571"/>
      <c r="H986" s="567"/>
      <c r="I986" s="567"/>
      <c r="J986" s="567"/>
      <c r="K986" s="567"/>
      <c r="L986" s="567"/>
      <c r="M986" s="567"/>
      <c r="N986" s="563"/>
      <c r="O986" s="563"/>
      <c r="P986" s="563"/>
      <c r="Q986" s="563"/>
      <c r="R986" s="563"/>
      <c r="S986" s="563"/>
      <c r="T986" s="563"/>
      <c r="U986" s="563"/>
      <c r="V986" s="163" t="s">
        <v>78</v>
      </c>
      <c r="W986" s="173"/>
      <c r="X986" s="173"/>
      <c r="Y986" s="173"/>
      <c r="Z986" s="173"/>
      <c r="AA986" s="173"/>
      <c r="AB986" s="173"/>
    </row>
    <row r="987" spans="1:28" s="73" customFormat="1" ht="76.5" customHeight="1">
      <c r="A987" s="123"/>
      <c r="B987" s="578"/>
      <c r="C987" s="562"/>
      <c r="D987" s="568"/>
      <c r="E987" s="572"/>
      <c r="F987" s="568"/>
      <c r="G987" s="572"/>
      <c r="H987" s="568"/>
      <c r="I987" s="568"/>
      <c r="J987" s="568"/>
      <c r="K987" s="568"/>
      <c r="L987" s="568"/>
      <c r="M987" s="568"/>
      <c r="N987" s="564"/>
      <c r="O987" s="564"/>
      <c r="P987" s="564"/>
      <c r="Q987" s="564"/>
      <c r="R987" s="564"/>
      <c r="S987" s="564"/>
      <c r="T987" s="564"/>
      <c r="U987" s="564"/>
      <c r="V987" s="169" t="s">
        <v>79</v>
      </c>
      <c r="W987" s="174"/>
      <c r="X987" s="174"/>
      <c r="Y987" s="174"/>
      <c r="Z987" s="174"/>
      <c r="AA987" s="174"/>
      <c r="AB987" s="174"/>
    </row>
    <row r="988" spans="1:28" s="73" customFormat="1" ht="76.5" customHeight="1">
      <c r="A988" s="123"/>
      <c r="B988" s="577">
        <v>490</v>
      </c>
      <c r="C988" s="561" t="str">
        <f>担当者!$F$5</f>
        <v>○○高等学校</v>
      </c>
      <c r="D988" s="567"/>
      <c r="E988" s="571"/>
      <c r="F988" s="567"/>
      <c r="G988" s="571"/>
      <c r="H988" s="567"/>
      <c r="I988" s="567"/>
      <c r="J988" s="567"/>
      <c r="K988" s="567"/>
      <c r="L988" s="567"/>
      <c r="M988" s="567"/>
      <c r="N988" s="563"/>
      <c r="O988" s="563"/>
      <c r="P988" s="563"/>
      <c r="Q988" s="563"/>
      <c r="R988" s="563"/>
      <c r="S988" s="563"/>
      <c r="T988" s="563"/>
      <c r="U988" s="563"/>
      <c r="V988" s="163" t="s">
        <v>78</v>
      </c>
      <c r="W988" s="173"/>
      <c r="X988" s="173"/>
      <c r="Y988" s="173"/>
      <c r="Z988" s="173"/>
      <c r="AA988" s="173"/>
      <c r="AB988" s="173"/>
    </row>
    <row r="989" spans="1:28" s="73" customFormat="1" ht="76.5" customHeight="1">
      <c r="A989" s="123"/>
      <c r="B989" s="578"/>
      <c r="C989" s="562"/>
      <c r="D989" s="568"/>
      <c r="E989" s="572"/>
      <c r="F989" s="568"/>
      <c r="G989" s="572"/>
      <c r="H989" s="568"/>
      <c r="I989" s="568"/>
      <c r="J989" s="568"/>
      <c r="K989" s="568"/>
      <c r="L989" s="568"/>
      <c r="M989" s="568"/>
      <c r="N989" s="564"/>
      <c r="O989" s="564"/>
      <c r="P989" s="564"/>
      <c r="Q989" s="564"/>
      <c r="R989" s="564"/>
      <c r="S989" s="564"/>
      <c r="T989" s="564"/>
      <c r="U989" s="564"/>
      <c r="V989" s="169" t="s">
        <v>79</v>
      </c>
      <c r="W989" s="174"/>
      <c r="X989" s="174"/>
      <c r="Y989" s="174"/>
      <c r="Z989" s="174"/>
      <c r="AA989" s="174"/>
      <c r="AB989" s="174"/>
    </row>
    <row r="990" spans="1:28" s="73" customFormat="1" ht="76.5" customHeight="1">
      <c r="A990" s="123"/>
      <c r="B990" s="577">
        <v>491</v>
      </c>
      <c r="C990" s="561" t="str">
        <f>担当者!$F$5</f>
        <v>○○高等学校</v>
      </c>
      <c r="D990" s="567"/>
      <c r="E990" s="571"/>
      <c r="F990" s="567"/>
      <c r="G990" s="571"/>
      <c r="H990" s="567"/>
      <c r="I990" s="567"/>
      <c r="J990" s="567"/>
      <c r="K990" s="567"/>
      <c r="L990" s="567"/>
      <c r="M990" s="567"/>
      <c r="N990" s="563"/>
      <c r="O990" s="563"/>
      <c r="P990" s="563"/>
      <c r="Q990" s="563"/>
      <c r="R990" s="563"/>
      <c r="S990" s="563"/>
      <c r="T990" s="563"/>
      <c r="U990" s="563"/>
      <c r="V990" s="163" t="s">
        <v>78</v>
      </c>
      <c r="W990" s="173"/>
      <c r="X990" s="173"/>
      <c r="Y990" s="173"/>
      <c r="Z990" s="173"/>
      <c r="AA990" s="173"/>
      <c r="AB990" s="173"/>
    </row>
    <row r="991" spans="1:28" s="73" customFormat="1" ht="76.5" customHeight="1">
      <c r="A991" s="123"/>
      <c r="B991" s="578"/>
      <c r="C991" s="562"/>
      <c r="D991" s="568"/>
      <c r="E991" s="572"/>
      <c r="F991" s="568"/>
      <c r="G991" s="572"/>
      <c r="H991" s="568"/>
      <c r="I991" s="568"/>
      <c r="J991" s="568"/>
      <c r="K991" s="568"/>
      <c r="L991" s="568"/>
      <c r="M991" s="568"/>
      <c r="N991" s="564"/>
      <c r="O991" s="564"/>
      <c r="P991" s="564"/>
      <c r="Q991" s="564"/>
      <c r="R991" s="564"/>
      <c r="S991" s="564"/>
      <c r="T991" s="564"/>
      <c r="U991" s="564"/>
      <c r="V991" s="169" t="s">
        <v>79</v>
      </c>
      <c r="W991" s="174"/>
      <c r="X991" s="174"/>
      <c r="Y991" s="174"/>
      <c r="Z991" s="174"/>
      <c r="AA991" s="174"/>
      <c r="AB991" s="174"/>
    </row>
    <row r="992" spans="1:28" s="73" customFormat="1" ht="76.5" customHeight="1">
      <c r="A992" s="123"/>
      <c r="B992" s="577">
        <v>492</v>
      </c>
      <c r="C992" s="561" t="str">
        <f>担当者!$F$5</f>
        <v>○○高等学校</v>
      </c>
      <c r="D992" s="567"/>
      <c r="E992" s="571"/>
      <c r="F992" s="567"/>
      <c r="G992" s="571"/>
      <c r="H992" s="567"/>
      <c r="I992" s="567"/>
      <c r="J992" s="567"/>
      <c r="K992" s="567"/>
      <c r="L992" s="567"/>
      <c r="M992" s="567"/>
      <c r="N992" s="563"/>
      <c r="O992" s="563"/>
      <c r="P992" s="563"/>
      <c r="Q992" s="563"/>
      <c r="R992" s="563"/>
      <c r="S992" s="563"/>
      <c r="T992" s="563"/>
      <c r="U992" s="563"/>
      <c r="V992" s="163" t="s">
        <v>78</v>
      </c>
      <c r="W992" s="173"/>
      <c r="X992" s="173"/>
      <c r="Y992" s="173"/>
      <c r="Z992" s="173"/>
      <c r="AA992" s="173"/>
      <c r="AB992" s="173"/>
    </row>
    <row r="993" spans="1:28" s="73" customFormat="1" ht="76.5" customHeight="1">
      <c r="A993" s="123"/>
      <c r="B993" s="578"/>
      <c r="C993" s="562"/>
      <c r="D993" s="568"/>
      <c r="E993" s="572"/>
      <c r="F993" s="568"/>
      <c r="G993" s="572"/>
      <c r="H993" s="568"/>
      <c r="I993" s="568"/>
      <c r="J993" s="568"/>
      <c r="K993" s="568"/>
      <c r="L993" s="568"/>
      <c r="M993" s="568"/>
      <c r="N993" s="564"/>
      <c r="O993" s="564"/>
      <c r="P993" s="564"/>
      <c r="Q993" s="564"/>
      <c r="R993" s="564"/>
      <c r="S993" s="564"/>
      <c r="T993" s="564"/>
      <c r="U993" s="564"/>
      <c r="V993" s="169" t="s">
        <v>79</v>
      </c>
      <c r="W993" s="174"/>
      <c r="X993" s="174"/>
      <c r="Y993" s="174"/>
      <c r="Z993" s="174"/>
      <c r="AA993" s="174"/>
      <c r="AB993" s="174"/>
    </row>
    <row r="994" spans="1:28" s="73" customFormat="1" ht="76.5" customHeight="1">
      <c r="A994" s="123"/>
      <c r="B994" s="577">
        <v>493</v>
      </c>
      <c r="C994" s="561" t="str">
        <f>担当者!$F$5</f>
        <v>○○高等学校</v>
      </c>
      <c r="D994" s="567"/>
      <c r="E994" s="571"/>
      <c r="F994" s="567"/>
      <c r="G994" s="571"/>
      <c r="H994" s="567"/>
      <c r="I994" s="567"/>
      <c r="J994" s="567"/>
      <c r="K994" s="567"/>
      <c r="L994" s="567"/>
      <c r="M994" s="567"/>
      <c r="N994" s="563"/>
      <c r="O994" s="563"/>
      <c r="P994" s="563"/>
      <c r="Q994" s="563"/>
      <c r="R994" s="563"/>
      <c r="S994" s="563"/>
      <c r="T994" s="563"/>
      <c r="U994" s="563"/>
      <c r="V994" s="163" t="s">
        <v>78</v>
      </c>
      <c r="W994" s="173"/>
      <c r="X994" s="173"/>
      <c r="Y994" s="173"/>
      <c r="Z994" s="173"/>
      <c r="AA994" s="173"/>
      <c r="AB994" s="173"/>
    </row>
    <row r="995" spans="1:28" s="73" customFormat="1" ht="76.5" customHeight="1">
      <c r="A995" s="123"/>
      <c r="B995" s="578"/>
      <c r="C995" s="562"/>
      <c r="D995" s="568"/>
      <c r="E995" s="572"/>
      <c r="F995" s="568"/>
      <c r="G995" s="572"/>
      <c r="H995" s="568"/>
      <c r="I995" s="568"/>
      <c r="J995" s="568"/>
      <c r="K995" s="568"/>
      <c r="L995" s="568"/>
      <c r="M995" s="568"/>
      <c r="N995" s="564"/>
      <c r="O995" s="564"/>
      <c r="P995" s="564"/>
      <c r="Q995" s="564"/>
      <c r="R995" s="564"/>
      <c r="S995" s="564"/>
      <c r="T995" s="564"/>
      <c r="U995" s="564"/>
      <c r="V995" s="169" t="s">
        <v>79</v>
      </c>
      <c r="W995" s="174"/>
      <c r="X995" s="174"/>
      <c r="Y995" s="174"/>
      <c r="Z995" s="174"/>
      <c r="AA995" s="174"/>
      <c r="AB995" s="174"/>
    </row>
    <row r="996" spans="1:28" s="73" customFormat="1" ht="76.5" customHeight="1">
      <c r="A996" s="123"/>
      <c r="B996" s="577">
        <v>494</v>
      </c>
      <c r="C996" s="561" t="str">
        <f>担当者!$F$5</f>
        <v>○○高等学校</v>
      </c>
      <c r="D996" s="567"/>
      <c r="E996" s="571"/>
      <c r="F996" s="567"/>
      <c r="G996" s="571"/>
      <c r="H996" s="567"/>
      <c r="I996" s="567"/>
      <c r="J996" s="567"/>
      <c r="K996" s="567"/>
      <c r="L996" s="567"/>
      <c r="M996" s="567"/>
      <c r="N996" s="563"/>
      <c r="O996" s="563"/>
      <c r="P996" s="563"/>
      <c r="Q996" s="563"/>
      <c r="R996" s="563"/>
      <c r="S996" s="563"/>
      <c r="T996" s="563"/>
      <c r="U996" s="563"/>
      <c r="V996" s="163" t="s">
        <v>78</v>
      </c>
      <c r="W996" s="173"/>
      <c r="X996" s="173"/>
      <c r="Y996" s="173"/>
      <c r="Z996" s="173"/>
      <c r="AA996" s="173"/>
      <c r="AB996" s="173"/>
    </row>
    <row r="997" spans="1:28" s="73" customFormat="1" ht="76.5" customHeight="1">
      <c r="A997" s="123"/>
      <c r="B997" s="578"/>
      <c r="C997" s="562"/>
      <c r="D997" s="568"/>
      <c r="E997" s="572"/>
      <c r="F997" s="568"/>
      <c r="G997" s="572"/>
      <c r="H997" s="568"/>
      <c r="I997" s="568"/>
      <c r="J997" s="568"/>
      <c r="K997" s="568"/>
      <c r="L997" s="568"/>
      <c r="M997" s="568"/>
      <c r="N997" s="564"/>
      <c r="O997" s="564"/>
      <c r="P997" s="564"/>
      <c r="Q997" s="564"/>
      <c r="R997" s="564"/>
      <c r="S997" s="564"/>
      <c r="T997" s="564"/>
      <c r="U997" s="564"/>
      <c r="V997" s="169" t="s">
        <v>79</v>
      </c>
      <c r="W997" s="174"/>
      <c r="X997" s="174"/>
      <c r="Y997" s="174"/>
      <c r="Z997" s="174"/>
      <c r="AA997" s="174"/>
      <c r="AB997" s="174"/>
    </row>
    <row r="998" spans="1:28" s="73" customFormat="1" ht="76.5" customHeight="1">
      <c r="A998" s="123"/>
      <c r="B998" s="577">
        <v>495</v>
      </c>
      <c r="C998" s="561" t="str">
        <f>担当者!$F$5</f>
        <v>○○高等学校</v>
      </c>
      <c r="D998" s="567"/>
      <c r="E998" s="571"/>
      <c r="F998" s="567"/>
      <c r="G998" s="571"/>
      <c r="H998" s="567"/>
      <c r="I998" s="567"/>
      <c r="J998" s="567"/>
      <c r="K998" s="567"/>
      <c r="L998" s="567"/>
      <c r="M998" s="567"/>
      <c r="N998" s="563"/>
      <c r="O998" s="563"/>
      <c r="P998" s="563"/>
      <c r="Q998" s="563"/>
      <c r="R998" s="563"/>
      <c r="S998" s="563"/>
      <c r="T998" s="563"/>
      <c r="U998" s="563"/>
      <c r="V998" s="163" t="s">
        <v>78</v>
      </c>
      <c r="W998" s="173"/>
      <c r="X998" s="173"/>
      <c r="Y998" s="173"/>
      <c r="Z998" s="173"/>
      <c r="AA998" s="173"/>
      <c r="AB998" s="173"/>
    </row>
    <row r="999" spans="1:28" s="73" customFormat="1" ht="76.5" customHeight="1">
      <c r="A999" s="123"/>
      <c r="B999" s="578"/>
      <c r="C999" s="562"/>
      <c r="D999" s="568"/>
      <c r="E999" s="572"/>
      <c r="F999" s="568"/>
      <c r="G999" s="572"/>
      <c r="H999" s="568"/>
      <c r="I999" s="568"/>
      <c r="J999" s="568"/>
      <c r="K999" s="568"/>
      <c r="L999" s="568"/>
      <c r="M999" s="568"/>
      <c r="N999" s="564"/>
      <c r="O999" s="564"/>
      <c r="P999" s="564"/>
      <c r="Q999" s="564"/>
      <c r="R999" s="564"/>
      <c r="S999" s="564"/>
      <c r="T999" s="564"/>
      <c r="U999" s="564"/>
      <c r="V999" s="169" t="s">
        <v>79</v>
      </c>
      <c r="W999" s="174"/>
      <c r="X999" s="174"/>
      <c r="Y999" s="174"/>
      <c r="Z999" s="174"/>
      <c r="AA999" s="174"/>
      <c r="AB999" s="174"/>
    </row>
    <row r="1000" spans="1:28" s="73" customFormat="1" ht="76.5" customHeight="1">
      <c r="A1000" s="123"/>
      <c r="B1000" s="577">
        <v>496</v>
      </c>
      <c r="C1000" s="561" t="str">
        <f>担当者!$F$5</f>
        <v>○○高等学校</v>
      </c>
      <c r="D1000" s="567"/>
      <c r="E1000" s="571"/>
      <c r="F1000" s="567"/>
      <c r="G1000" s="571"/>
      <c r="H1000" s="567"/>
      <c r="I1000" s="567"/>
      <c r="J1000" s="567"/>
      <c r="K1000" s="567"/>
      <c r="L1000" s="567"/>
      <c r="M1000" s="567"/>
      <c r="N1000" s="563"/>
      <c r="O1000" s="563"/>
      <c r="P1000" s="563"/>
      <c r="Q1000" s="563"/>
      <c r="R1000" s="563"/>
      <c r="S1000" s="563"/>
      <c r="T1000" s="563"/>
      <c r="U1000" s="563"/>
      <c r="V1000" s="163" t="s">
        <v>78</v>
      </c>
      <c r="W1000" s="173"/>
      <c r="X1000" s="173"/>
      <c r="Y1000" s="173"/>
      <c r="Z1000" s="173"/>
      <c r="AA1000" s="173"/>
      <c r="AB1000" s="173"/>
    </row>
    <row r="1001" spans="1:28" s="73" customFormat="1" ht="76.5" customHeight="1">
      <c r="A1001" s="123"/>
      <c r="B1001" s="578"/>
      <c r="C1001" s="562"/>
      <c r="D1001" s="568"/>
      <c r="E1001" s="572"/>
      <c r="F1001" s="568"/>
      <c r="G1001" s="572"/>
      <c r="H1001" s="568"/>
      <c r="I1001" s="568"/>
      <c r="J1001" s="568"/>
      <c r="K1001" s="568"/>
      <c r="L1001" s="568"/>
      <c r="M1001" s="568"/>
      <c r="N1001" s="564"/>
      <c r="O1001" s="564"/>
      <c r="P1001" s="564"/>
      <c r="Q1001" s="564"/>
      <c r="R1001" s="564"/>
      <c r="S1001" s="564"/>
      <c r="T1001" s="564"/>
      <c r="U1001" s="564"/>
      <c r="V1001" s="169" t="s">
        <v>79</v>
      </c>
      <c r="W1001" s="174"/>
      <c r="X1001" s="174"/>
      <c r="Y1001" s="174"/>
      <c r="Z1001" s="174"/>
      <c r="AA1001" s="174"/>
      <c r="AB1001" s="174"/>
    </row>
    <row r="1002" spans="1:28" s="73" customFormat="1" ht="76.5" customHeight="1">
      <c r="A1002" s="123"/>
      <c r="B1002" s="577">
        <v>497</v>
      </c>
      <c r="C1002" s="561" t="str">
        <f>担当者!$F$5</f>
        <v>○○高等学校</v>
      </c>
      <c r="D1002" s="567"/>
      <c r="E1002" s="571"/>
      <c r="F1002" s="567"/>
      <c r="G1002" s="571"/>
      <c r="H1002" s="567"/>
      <c r="I1002" s="567"/>
      <c r="J1002" s="567"/>
      <c r="K1002" s="567"/>
      <c r="L1002" s="567"/>
      <c r="M1002" s="567"/>
      <c r="N1002" s="563"/>
      <c r="O1002" s="563"/>
      <c r="P1002" s="563"/>
      <c r="Q1002" s="563"/>
      <c r="R1002" s="563"/>
      <c r="S1002" s="563"/>
      <c r="T1002" s="563"/>
      <c r="U1002" s="563"/>
      <c r="V1002" s="163" t="s">
        <v>78</v>
      </c>
      <c r="W1002" s="173"/>
      <c r="X1002" s="173"/>
      <c r="Y1002" s="173"/>
      <c r="Z1002" s="173"/>
      <c r="AA1002" s="173"/>
      <c r="AB1002" s="173"/>
    </row>
    <row r="1003" spans="1:28" s="73" customFormat="1" ht="76.5" customHeight="1">
      <c r="A1003" s="123"/>
      <c r="B1003" s="578"/>
      <c r="C1003" s="562"/>
      <c r="D1003" s="568"/>
      <c r="E1003" s="572"/>
      <c r="F1003" s="568"/>
      <c r="G1003" s="572"/>
      <c r="H1003" s="568"/>
      <c r="I1003" s="568"/>
      <c r="J1003" s="568"/>
      <c r="K1003" s="568"/>
      <c r="L1003" s="568"/>
      <c r="M1003" s="568"/>
      <c r="N1003" s="564"/>
      <c r="O1003" s="564"/>
      <c r="P1003" s="564"/>
      <c r="Q1003" s="564"/>
      <c r="R1003" s="564"/>
      <c r="S1003" s="564"/>
      <c r="T1003" s="564"/>
      <c r="U1003" s="564"/>
      <c r="V1003" s="169" t="s">
        <v>79</v>
      </c>
      <c r="W1003" s="174"/>
      <c r="X1003" s="174"/>
      <c r="Y1003" s="174"/>
      <c r="Z1003" s="174"/>
      <c r="AA1003" s="174"/>
      <c r="AB1003" s="174"/>
    </row>
    <row r="1004" spans="1:28" s="73" customFormat="1" ht="76.5" customHeight="1">
      <c r="A1004" s="123"/>
      <c r="B1004" s="577">
        <v>498</v>
      </c>
      <c r="C1004" s="561" t="str">
        <f>担当者!$F$5</f>
        <v>○○高等学校</v>
      </c>
      <c r="D1004" s="567"/>
      <c r="E1004" s="571"/>
      <c r="F1004" s="567"/>
      <c r="G1004" s="571"/>
      <c r="H1004" s="567"/>
      <c r="I1004" s="567"/>
      <c r="J1004" s="567"/>
      <c r="K1004" s="567"/>
      <c r="L1004" s="567"/>
      <c r="M1004" s="567"/>
      <c r="N1004" s="563"/>
      <c r="O1004" s="563"/>
      <c r="P1004" s="563"/>
      <c r="Q1004" s="563"/>
      <c r="R1004" s="563"/>
      <c r="S1004" s="563"/>
      <c r="T1004" s="563"/>
      <c r="U1004" s="563"/>
      <c r="V1004" s="163" t="s">
        <v>78</v>
      </c>
      <c r="W1004" s="173"/>
      <c r="X1004" s="173"/>
      <c r="Y1004" s="173"/>
      <c r="Z1004" s="173"/>
      <c r="AA1004" s="173"/>
      <c r="AB1004" s="173"/>
    </row>
    <row r="1005" spans="1:28" s="73" customFormat="1" ht="76.5" customHeight="1">
      <c r="A1005" s="123"/>
      <c r="B1005" s="578"/>
      <c r="C1005" s="562"/>
      <c r="D1005" s="568"/>
      <c r="E1005" s="572"/>
      <c r="F1005" s="568"/>
      <c r="G1005" s="572"/>
      <c r="H1005" s="568"/>
      <c r="I1005" s="568"/>
      <c r="J1005" s="568"/>
      <c r="K1005" s="568"/>
      <c r="L1005" s="568"/>
      <c r="M1005" s="568"/>
      <c r="N1005" s="564"/>
      <c r="O1005" s="564"/>
      <c r="P1005" s="564"/>
      <c r="Q1005" s="564"/>
      <c r="R1005" s="564"/>
      <c r="S1005" s="564"/>
      <c r="T1005" s="564"/>
      <c r="U1005" s="564"/>
      <c r="V1005" s="169" t="s">
        <v>79</v>
      </c>
      <c r="W1005" s="174"/>
      <c r="X1005" s="174"/>
      <c r="Y1005" s="174"/>
      <c r="Z1005" s="174"/>
      <c r="AA1005" s="174"/>
      <c r="AB1005" s="174"/>
    </row>
    <row r="1006" spans="1:28" s="73" customFormat="1" ht="76.5" customHeight="1">
      <c r="A1006" s="123"/>
      <c r="B1006" s="577">
        <v>499</v>
      </c>
      <c r="C1006" s="561" t="str">
        <f>担当者!$F$5</f>
        <v>○○高等学校</v>
      </c>
      <c r="D1006" s="567"/>
      <c r="E1006" s="571"/>
      <c r="F1006" s="567"/>
      <c r="G1006" s="571"/>
      <c r="H1006" s="567"/>
      <c r="I1006" s="567"/>
      <c r="J1006" s="567"/>
      <c r="K1006" s="567"/>
      <c r="L1006" s="567"/>
      <c r="M1006" s="567"/>
      <c r="N1006" s="563"/>
      <c r="O1006" s="563"/>
      <c r="P1006" s="563"/>
      <c r="Q1006" s="563"/>
      <c r="R1006" s="563"/>
      <c r="S1006" s="563"/>
      <c r="T1006" s="563"/>
      <c r="U1006" s="563"/>
      <c r="V1006" s="163" t="s">
        <v>78</v>
      </c>
      <c r="W1006" s="173"/>
      <c r="X1006" s="173"/>
      <c r="Y1006" s="173"/>
      <c r="Z1006" s="173"/>
      <c r="AA1006" s="173"/>
      <c r="AB1006" s="173"/>
    </row>
    <row r="1007" spans="1:28" s="73" customFormat="1" ht="76.5" customHeight="1">
      <c r="A1007" s="123"/>
      <c r="B1007" s="578"/>
      <c r="C1007" s="562"/>
      <c r="D1007" s="568"/>
      <c r="E1007" s="572"/>
      <c r="F1007" s="568"/>
      <c r="G1007" s="572"/>
      <c r="H1007" s="568"/>
      <c r="I1007" s="568"/>
      <c r="J1007" s="568"/>
      <c r="K1007" s="568"/>
      <c r="L1007" s="568"/>
      <c r="M1007" s="568"/>
      <c r="N1007" s="564"/>
      <c r="O1007" s="564"/>
      <c r="P1007" s="564"/>
      <c r="Q1007" s="564"/>
      <c r="R1007" s="564"/>
      <c r="S1007" s="564"/>
      <c r="T1007" s="564"/>
      <c r="U1007" s="564"/>
      <c r="V1007" s="169" t="s">
        <v>79</v>
      </c>
      <c r="W1007" s="174"/>
      <c r="X1007" s="174"/>
      <c r="Y1007" s="174"/>
      <c r="Z1007" s="174"/>
      <c r="AA1007" s="174"/>
      <c r="AB1007" s="174"/>
    </row>
    <row r="1008" spans="1:28" s="73" customFormat="1" ht="76.5" customHeight="1">
      <c r="A1008" s="123"/>
      <c r="B1008" s="577">
        <v>500</v>
      </c>
      <c r="C1008" s="561" t="str">
        <f>担当者!$F$5</f>
        <v>○○高等学校</v>
      </c>
      <c r="D1008" s="567"/>
      <c r="E1008" s="571"/>
      <c r="F1008" s="567"/>
      <c r="G1008" s="571"/>
      <c r="H1008" s="567"/>
      <c r="I1008" s="567"/>
      <c r="J1008" s="567"/>
      <c r="K1008" s="567"/>
      <c r="L1008" s="567"/>
      <c r="M1008" s="567"/>
      <c r="N1008" s="563"/>
      <c r="O1008" s="563"/>
      <c r="P1008" s="563"/>
      <c r="Q1008" s="563"/>
      <c r="R1008" s="563"/>
      <c r="S1008" s="563"/>
      <c r="T1008" s="563"/>
      <c r="U1008" s="563"/>
      <c r="V1008" s="163" t="s">
        <v>78</v>
      </c>
      <c r="W1008" s="173"/>
      <c r="X1008" s="173"/>
      <c r="Y1008" s="173"/>
      <c r="Z1008" s="173"/>
      <c r="AA1008" s="173"/>
      <c r="AB1008" s="173"/>
    </row>
    <row r="1009" spans="1:28" s="73" customFormat="1" ht="76.5" customHeight="1">
      <c r="A1009" s="123"/>
      <c r="B1009" s="578"/>
      <c r="C1009" s="562"/>
      <c r="D1009" s="568"/>
      <c r="E1009" s="572"/>
      <c r="F1009" s="568"/>
      <c r="G1009" s="572"/>
      <c r="H1009" s="568"/>
      <c r="I1009" s="568"/>
      <c r="J1009" s="568"/>
      <c r="K1009" s="568"/>
      <c r="L1009" s="568"/>
      <c r="M1009" s="568"/>
      <c r="N1009" s="564"/>
      <c r="O1009" s="564"/>
      <c r="P1009" s="564"/>
      <c r="Q1009" s="564"/>
      <c r="R1009" s="564"/>
      <c r="S1009" s="564"/>
      <c r="T1009" s="564"/>
      <c r="U1009" s="564"/>
      <c r="V1009" s="169" t="s">
        <v>79</v>
      </c>
      <c r="W1009" s="174"/>
      <c r="X1009" s="174"/>
      <c r="Y1009" s="174"/>
      <c r="Z1009" s="174"/>
      <c r="AA1009" s="174"/>
      <c r="AB1009" s="174"/>
    </row>
    <row r="1010" spans="1:28" s="73" customFormat="1" ht="76.5" customHeight="1">
      <c r="A1010" s="123"/>
      <c r="B1010" s="577">
        <v>501</v>
      </c>
      <c r="C1010" s="561" t="str">
        <f>担当者!$F$5</f>
        <v>○○高等学校</v>
      </c>
      <c r="D1010" s="567"/>
      <c r="E1010" s="571"/>
      <c r="F1010" s="567"/>
      <c r="G1010" s="571"/>
      <c r="H1010" s="567"/>
      <c r="I1010" s="567"/>
      <c r="J1010" s="567"/>
      <c r="K1010" s="567"/>
      <c r="L1010" s="567"/>
      <c r="M1010" s="567"/>
      <c r="N1010" s="563"/>
      <c r="O1010" s="563"/>
      <c r="P1010" s="563"/>
      <c r="Q1010" s="563"/>
      <c r="R1010" s="563"/>
      <c r="S1010" s="563"/>
      <c r="T1010" s="563"/>
      <c r="U1010" s="563"/>
      <c r="V1010" s="163" t="s">
        <v>78</v>
      </c>
      <c r="W1010" s="173"/>
      <c r="X1010" s="173"/>
      <c r="Y1010" s="173"/>
      <c r="Z1010" s="173"/>
      <c r="AA1010" s="173"/>
      <c r="AB1010" s="173"/>
    </row>
    <row r="1011" spans="1:28" s="73" customFormat="1" ht="76.5" customHeight="1">
      <c r="A1011" s="123"/>
      <c r="B1011" s="578"/>
      <c r="C1011" s="562"/>
      <c r="D1011" s="568"/>
      <c r="E1011" s="572"/>
      <c r="F1011" s="568"/>
      <c r="G1011" s="572"/>
      <c r="H1011" s="568"/>
      <c r="I1011" s="568"/>
      <c r="J1011" s="568"/>
      <c r="K1011" s="568"/>
      <c r="L1011" s="568"/>
      <c r="M1011" s="568"/>
      <c r="N1011" s="564"/>
      <c r="O1011" s="564"/>
      <c r="P1011" s="564"/>
      <c r="Q1011" s="564"/>
      <c r="R1011" s="564"/>
      <c r="S1011" s="564"/>
      <c r="T1011" s="564"/>
      <c r="U1011" s="564"/>
      <c r="V1011" s="169" t="s">
        <v>79</v>
      </c>
      <c r="W1011" s="174"/>
      <c r="X1011" s="174"/>
      <c r="Y1011" s="174"/>
      <c r="Z1011" s="174"/>
      <c r="AA1011" s="174"/>
      <c r="AB1011" s="174"/>
    </row>
    <row r="1012" spans="1:28" s="73" customFormat="1" ht="76.5" customHeight="1">
      <c r="A1012" s="123"/>
      <c r="B1012" s="577">
        <v>502</v>
      </c>
      <c r="C1012" s="561" t="str">
        <f>担当者!$F$5</f>
        <v>○○高等学校</v>
      </c>
      <c r="D1012" s="567"/>
      <c r="E1012" s="571"/>
      <c r="F1012" s="567"/>
      <c r="G1012" s="571"/>
      <c r="H1012" s="567"/>
      <c r="I1012" s="567"/>
      <c r="J1012" s="567"/>
      <c r="K1012" s="567"/>
      <c r="L1012" s="567"/>
      <c r="M1012" s="567"/>
      <c r="N1012" s="563"/>
      <c r="O1012" s="563"/>
      <c r="P1012" s="563"/>
      <c r="Q1012" s="563"/>
      <c r="R1012" s="563"/>
      <c r="S1012" s="563"/>
      <c r="T1012" s="563"/>
      <c r="U1012" s="563"/>
      <c r="V1012" s="163" t="s">
        <v>78</v>
      </c>
      <c r="W1012" s="173"/>
      <c r="X1012" s="173"/>
      <c r="Y1012" s="173"/>
      <c r="Z1012" s="173"/>
      <c r="AA1012" s="173"/>
      <c r="AB1012" s="173"/>
    </row>
    <row r="1013" spans="1:28" s="73" customFormat="1" ht="76.5" customHeight="1">
      <c r="A1013" s="123"/>
      <c r="B1013" s="578"/>
      <c r="C1013" s="562"/>
      <c r="D1013" s="568"/>
      <c r="E1013" s="572"/>
      <c r="F1013" s="568"/>
      <c r="G1013" s="572"/>
      <c r="H1013" s="568"/>
      <c r="I1013" s="568"/>
      <c r="J1013" s="568"/>
      <c r="K1013" s="568"/>
      <c r="L1013" s="568"/>
      <c r="M1013" s="568"/>
      <c r="N1013" s="564"/>
      <c r="O1013" s="564"/>
      <c r="P1013" s="564"/>
      <c r="Q1013" s="564"/>
      <c r="R1013" s="564"/>
      <c r="S1013" s="564"/>
      <c r="T1013" s="564"/>
      <c r="U1013" s="564"/>
      <c r="V1013" s="169" t="s">
        <v>79</v>
      </c>
      <c r="W1013" s="174"/>
      <c r="X1013" s="174"/>
      <c r="Y1013" s="174"/>
      <c r="Z1013" s="174"/>
      <c r="AA1013" s="174"/>
      <c r="AB1013" s="174"/>
    </row>
    <row r="1014" spans="1:28" s="73" customFormat="1" ht="76.5" customHeight="1">
      <c r="A1014" s="123"/>
      <c r="B1014" s="577">
        <v>503</v>
      </c>
      <c r="C1014" s="561" t="str">
        <f>担当者!$F$5</f>
        <v>○○高等学校</v>
      </c>
      <c r="D1014" s="567"/>
      <c r="E1014" s="571"/>
      <c r="F1014" s="567"/>
      <c r="G1014" s="571"/>
      <c r="H1014" s="567"/>
      <c r="I1014" s="567"/>
      <c r="J1014" s="567"/>
      <c r="K1014" s="567"/>
      <c r="L1014" s="567"/>
      <c r="M1014" s="567"/>
      <c r="N1014" s="563"/>
      <c r="O1014" s="563"/>
      <c r="P1014" s="563"/>
      <c r="Q1014" s="563"/>
      <c r="R1014" s="563"/>
      <c r="S1014" s="563"/>
      <c r="T1014" s="563"/>
      <c r="U1014" s="563"/>
      <c r="V1014" s="163" t="s">
        <v>78</v>
      </c>
      <c r="W1014" s="173"/>
      <c r="X1014" s="173"/>
      <c r="Y1014" s="173"/>
      <c r="Z1014" s="173"/>
      <c r="AA1014" s="173"/>
      <c r="AB1014" s="173"/>
    </row>
    <row r="1015" spans="1:28" s="73" customFormat="1" ht="76.5" customHeight="1">
      <c r="A1015" s="123"/>
      <c r="B1015" s="578"/>
      <c r="C1015" s="562"/>
      <c r="D1015" s="568"/>
      <c r="E1015" s="572"/>
      <c r="F1015" s="568"/>
      <c r="G1015" s="572"/>
      <c r="H1015" s="568"/>
      <c r="I1015" s="568"/>
      <c r="J1015" s="568"/>
      <c r="K1015" s="568"/>
      <c r="L1015" s="568"/>
      <c r="M1015" s="568"/>
      <c r="N1015" s="564"/>
      <c r="O1015" s="564"/>
      <c r="P1015" s="564"/>
      <c r="Q1015" s="564"/>
      <c r="R1015" s="564"/>
      <c r="S1015" s="564"/>
      <c r="T1015" s="564"/>
      <c r="U1015" s="564"/>
      <c r="V1015" s="169" t="s">
        <v>79</v>
      </c>
      <c r="W1015" s="174"/>
      <c r="X1015" s="174"/>
      <c r="Y1015" s="174"/>
      <c r="Z1015" s="174"/>
      <c r="AA1015" s="174"/>
      <c r="AB1015" s="174"/>
    </row>
    <row r="1016" spans="1:28" s="73" customFormat="1" ht="76.5" customHeight="1">
      <c r="A1016" s="123"/>
      <c r="B1016" s="577">
        <v>504</v>
      </c>
      <c r="C1016" s="561" t="str">
        <f>担当者!$F$5</f>
        <v>○○高等学校</v>
      </c>
      <c r="D1016" s="567"/>
      <c r="E1016" s="571"/>
      <c r="F1016" s="567"/>
      <c r="G1016" s="571"/>
      <c r="H1016" s="567"/>
      <c r="I1016" s="567"/>
      <c r="J1016" s="567"/>
      <c r="K1016" s="567"/>
      <c r="L1016" s="567"/>
      <c r="M1016" s="567"/>
      <c r="N1016" s="563"/>
      <c r="O1016" s="563"/>
      <c r="P1016" s="563"/>
      <c r="Q1016" s="563"/>
      <c r="R1016" s="563"/>
      <c r="S1016" s="563"/>
      <c r="T1016" s="563"/>
      <c r="U1016" s="563"/>
      <c r="V1016" s="163" t="s">
        <v>78</v>
      </c>
      <c r="W1016" s="173"/>
      <c r="X1016" s="173"/>
      <c r="Y1016" s="173"/>
      <c r="Z1016" s="173"/>
      <c r="AA1016" s="173"/>
      <c r="AB1016" s="173"/>
    </row>
    <row r="1017" spans="1:28" s="73" customFormat="1" ht="76.5" customHeight="1">
      <c r="A1017" s="123"/>
      <c r="B1017" s="578"/>
      <c r="C1017" s="562"/>
      <c r="D1017" s="568"/>
      <c r="E1017" s="572"/>
      <c r="F1017" s="568"/>
      <c r="G1017" s="572"/>
      <c r="H1017" s="568"/>
      <c r="I1017" s="568"/>
      <c r="J1017" s="568"/>
      <c r="K1017" s="568"/>
      <c r="L1017" s="568"/>
      <c r="M1017" s="568"/>
      <c r="N1017" s="564"/>
      <c r="O1017" s="564"/>
      <c r="P1017" s="564"/>
      <c r="Q1017" s="564"/>
      <c r="R1017" s="564"/>
      <c r="S1017" s="564"/>
      <c r="T1017" s="564"/>
      <c r="U1017" s="564"/>
      <c r="V1017" s="169" t="s">
        <v>79</v>
      </c>
      <c r="W1017" s="174"/>
      <c r="X1017" s="174"/>
      <c r="Y1017" s="174"/>
      <c r="Z1017" s="174"/>
      <c r="AA1017" s="174"/>
      <c r="AB1017" s="174"/>
    </row>
    <row r="1018" spans="1:28" s="73" customFormat="1" ht="76.5" customHeight="1">
      <c r="A1018" s="123"/>
      <c r="B1018" s="577">
        <v>505</v>
      </c>
      <c r="C1018" s="561" t="str">
        <f>担当者!$F$5</f>
        <v>○○高等学校</v>
      </c>
      <c r="D1018" s="567"/>
      <c r="E1018" s="571"/>
      <c r="F1018" s="567"/>
      <c r="G1018" s="571"/>
      <c r="H1018" s="567"/>
      <c r="I1018" s="567"/>
      <c r="J1018" s="567"/>
      <c r="K1018" s="567"/>
      <c r="L1018" s="567"/>
      <c r="M1018" s="567"/>
      <c r="N1018" s="563"/>
      <c r="O1018" s="563"/>
      <c r="P1018" s="563"/>
      <c r="Q1018" s="563"/>
      <c r="R1018" s="563"/>
      <c r="S1018" s="563"/>
      <c r="T1018" s="563"/>
      <c r="U1018" s="563"/>
      <c r="V1018" s="163" t="s">
        <v>78</v>
      </c>
      <c r="W1018" s="173"/>
      <c r="X1018" s="173"/>
      <c r="Y1018" s="173"/>
      <c r="Z1018" s="173"/>
      <c r="AA1018" s="173"/>
      <c r="AB1018" s="173"/>
    </row>
    <row r="1019" spans="1:28" s="73" customFormat="1" ht="76.5" customHeight="1">
      <c r="A1019" s="123"/>
      <c r="B1019" s="578"/>
      <c r="C1019" s="562"/>
      <c r="D1019" s="568"/>
      <c r="E1019" s="572"/>
      <c r="F1019" s="568"/>
      <c r="G1019" s="572"/>
      <c r="H1019" s="568"/>
      <c r="I1019" s="568"/>
      <c r="J1019" s="568"/>
      <c r="K1019" s="568"/>
      <c r="L1019" s="568"/>
      <c r="M1019" s="568"/>
      <c r="N1019" s="564"/>
      <c r="O1019" s="564"/>
      <c r="P1019" s="564"/>
      <c r="Q1019" s="564"/>
      <c r="R1019" s="564"/>
      <c r="S1019" s="564"/>
      <c r="T1019" s="564"/>
      <c r="U1019" s="564"/>
      <c r="V1019" s="169" t="s">
        <v>79</v>
      </c>
      <c r="W1019" s="174"/>
      <c r="X1019" s="174"/>
      <c r="Y1019" s="174"/>
      <c r="Z1019" s="174"/>
      <c r="AA1019" s="174"/>
      <c r="AB1019" s="174"/>
    </row>
    <row r="1020" spans="1:28" s="73" customFormat="1" ht="76.5" customHeight="1">
      <c r="A1020" s="123"/>
      <c r="B1020" s="577">
        <v>506</v>
      </c>
      <c r="C1020" s="561" t="str">
        <f>担当者!$F$5</f>
        <v>○○高等学校</v>
      </c>
      <c r="D1020" s="567"/>
      <c r="E1020" s="571"/>
      <c r="F1020" s="567"/>
      <c r="G1020" s="571"/>
      <c r="H1020" s="567"/>
      <c r="I1020" s="567"/>
      <c r="J1020" s="567"/>
      <c r="K1020" s="567"/>
      <c r="L1020" s="567"/>
      <c r="M1020" s="567"/>
      <c r="N1020" s="563"/>
      <c r="O1020" s="563"/>
      <c r="P1020" s="563"/>
      <c r="Q1020" s="563"/>
      <c r="R1020" s="563"/>
      <c r="S1020" s="563"/>
      <c r="T1020" s="563"/>
      <c r="U1020" s="563"/>
      <c r="V1020" s="163" t="s">
        <v>78</v>
      </c>
      <c r="W1020" s="173"/>
      <c r="X1020" s="173"/>
      <c r="Y1020" s="173"/>
      <c r="Z1020" s="173"/>
      <c r="AA1020" s="173"/>
      <c r="AB1020" s="173"/>
    </row>
    <row r="1021" spans="1:28" s="73" customFormat="1" ht="76.5" customHeight="1">
      <c r="A1021" s="123"/>
      <c r="B1021" s="578"/>
      <c r="C1021" s="562"/>
      <c r="D1021" s="568"/>
      <c r="E1021" s="572"/>
      <c r="F1021" s="568"/>
      <c r="G1021" s="572"/>
      <c r="H1021" s="568"/>
      <c r="I1021" s="568"/>
      <c r="J1021" s="568"/>
      <c r="K1021" s="568"/>
      <c r="L1021" s="568"/>
      <c r="M1021" s="568"/>
      <c r="N1021" s="564"/>
      <c r="O1021" s="564"/>
      <c r="P1021" s="564"/>
      <c r="Q1021" s="564"/>
      <c r="R1021" s="564"/>
      <c r="S1021" s="564"/>
      <c r="T1021" s="564"/>
      <c r="U1021" s="564"/>
      <c r="V1021" s="169" t="s">
        <v>79</v>
      </c>
      <c r="W1021" s="174"/>
      <c r="X1021" s="174"/>
      <c r="Y1021" s="174"/>
      <c r="Z1021" s="174"/>
      <c r="AA1021" s="174"/>
      <c r="AB1021" s="174"/>
    </row>
    <row r="1022" spans="1:28" s="73" customFormat="1" ht="76.5" customHeight="1">
      <c r="A1022" s="123"/>
      <c r="B1022" s="577">
        <v>507</v>
      </c>
      <c r="C1022" s="561" t="str">
        <f>担当者!$F$5</f>
        <v>○○高等学校</v>
      </c>
      <c r="D1022" s="567"/>
      <c r="E1022" s="571"/>
      <c r="F1022" s="567"/>
      <c r="G1022" s="571"/>
      <c r="H1022" s="567"/>
      <c r="I1022" s="567"/>
      <c r="J1022" s="567"/>
      <c r="K1022" s="567"/>
      <c r="L1022" s="567"/>
      <c r="M1022" s="567"/>
      <c r="N1022" s="563"/>
      <c r="O1022" s="563"/>
      <c r="P1022" s="563"/>
      <c r="Q1022" s="563"/>
      <c r="R1022" s="563"/>
      <c r="S1022" s="563"/>
      <c r="T1022" s="563"/>
      <c r="U1022" s="563"/>
      <c r="V1022" s="163" t="s">
        <v>78</v>
      </c>
      <c r="W1022" s="173"/>
      <c r="X1022" s="173"/>
      <c r="Y1022" s="173"/>
      <c r="Z1022" s="173"/>
      <c r="AA1022" s="173"/>
      <c r="AB1022" s="173"/>
    </row>
    <row r="1023" spans="1:28" s="73" customFormat="1" ht="76.5" customHeight="1">
      <c r="A1023" s="123"/>
      <c r="B1023" s="578"/>
      <c r="C1023" s="562"/>
      <c r="D1023" s="568"/>
      <c r="E1023" s="572"/>
      <c r="F1023" s="568"/>
      <c r="G1023" s="572"/>
      <c r="H1023" s="568"/>
      <c r="I1023" s="568"/>
      <c r="J1023" s="568"/>
      <c r="K1023" s="568"/>
      <c r="L1023" s="568"/>
      <c r="M1023" s="568"/>
      <c r="N1023" s="564"/>
      <c r="O1023" s="564"/>
      <c r="P1023" s="564"/>
      <c r="Q1023" s="564"/>
      <c r="R1023" s="564"/>
      <c r="S1023" s="564"/>
      <c r="T1023" s="564"/>
      <c r="U1023" s="564"/>
      <c r="V1023" s="169" t="s">
        <v>79</v>
      </c>
      <c r="W1023" s="174"/>
      <c r="X1023" s="174"/>
      <c r="Y1023" s="174"/>
      <c r="Z1023" s="174"/>
      <c r="AA1023" s="174"/>
      <c r="AB1023" s="174"/>
    </row>
    <row r="1024" spans="1:28" s="73" customFormat="1" ht="76.5" customHeight="1">
      <c r="A1024" s="123"/>
      <c r="B1024" s="577">
        <v>508</v>
      </c>
      <c r="C1024" s="561" t="str">
        <f>担当者!$F$5</f>
        <v>○○高等学校</v>
      </c>
      <c r="D1024" s="567"/>
      <c r="E1024" s="571"/>
      <c r="F1024" s="567"/>
      <c r="G1024" s="571"/>
      <c r="H1024" s="567"/>
      <c r="I1024" s="567"/>
      <c r="J1024" s="567"/>
      <c r="K1024" s="567"/>
      <c r="L1024" s="567"/>
      <c r="M1024" s="567"/>
      <c r="N1024" s="563"/>
      <c r="O1024" s="563"/>
      <c r="P1024" s="563"/>
      <c r="Q1024" s="563"/>
      <c r="R1024" s="563"/>
      <c r="S1024" s="563"/>
      <c r="T1024" s="563"/>
      <c r="U1024" s="563"/>
      <c r="V1024" s="163" t="s">
        <v>78</v>
      </c>
      <c r="W1024" s="173"/>
      <c r="X1024" s="173"/>
      <c r="Y1024" s="173"/>
      <c r="Z1024" s="173"/>
      <c r="AA1024" s="173"/>
      <c r="AB1024" s="173"/>
    </row>
    <row r="1025" spans="1:28" s="73" customFormat="1" ht="76.5" customHeight="1">
      <c r="A1025" s="123"/>
      <c r="B1025" s="578"/>
      <c r="C1025" s="562"/>
      <c r="D1025" s="568"/>
      <c r="E1025" s="572"/>
      <c r="F1025" s="568"/>
      <c r="G1025" s="572"/>
      <c r="H1025" s="568"/>
      <c r="I1025" s="568"/>
      <c r="J1025" s="568"/>
      <c r="K1025" s="568"/>
      <c r="L1025" s="568"/>
      <c r="M1025" s="568"/>
      <c r="N1025" s="564"/>
      <c r="O1025" s="564"/>
      <c r="P1025" s="564"/>
      <c r="Q1025" s="564"/>
      <c r="R1025" s="564"/>
      <c r="S1025" s="564"/>
      <c r="T1025" s="564"/>
      <c r="U1025" s="564"/>
      <c r="V1025" s="169" t="s">
        <v>79</v>
      </c>
      <c r="W1025" s="174"/>
      <c r="X1025" s="174"/>
      <c r="Y1025" s="174"/>
      <c r="Z1025" s="174"/>
      <c r="AA1025" s="174"/>
      <c r="AB1025" s="174"/>
    </row>
    <row r="1026" spans="1:28" s="73" customFormat="1" ht="76.5" customHeight="1">
      <c r="A1026" s="123"/>
      <c r="B1026" s="577">
        <v>509</v>
      </c>
      <c r="C1026" s="561" t="str">
        <f>担当者!$F$5</f>
        <v>○○高等学校</v>
      </c>
      <c r="D1026" s="567"/>
      <c r="E1026" s="571"/>
      <c r="F1026" s="567"/>
      <c r="G1026" s="571"/>
      <c r="H1026" s="567"/>
      <c r="I1026" s="567"/>
      <c r="J1026" s="567"/>
      <c r="K1026" s="567"/>
      <c r="L1026" s="567"/>
      <c r="M1026" s="567"/>
      <c r="N1026" s="563"/>
      <c r="O1026" s="563"/>
      <c r="P1026" s="563"/>
      <c r="Q1026" s="563"/>
      <c r="R1026" s="563"/>
      <c r="S1026" s="563"/>
      <c r="T1026" s="563"/>
      <c r="U1026" s="563"/>
      <c r="V1026" s="163" t="s">
        <v>78</v>
      </c>
      <c r="W1026" s="173"/>
      <c r="X1026" s="173"/>
      <c r="Y1026" s="173"/>
      <c r="Z1026" s="173"/>
      <c r="AA1026" s="173"/>
      <c r="AB1026" s="173"/>
    </row>
    <row r="1027" spans="1:28" s="73" customFormat="1" ht="76.5" customHeight="1">
      <c r="A1027" s="123"/>
      <c r="B1027" s="578"/>
      <c r="C1027" s="562"/>
      <c r="D1027" s="568"/>
      <c r="E1027" s="572"/>
      <c r="F1027" s="568"/>
      <c r="G1027" s="572"/>
      <c r="H1027" s="568"/>
      <c r="I1027" s="568"/>
      <c r="J1027" s="568"/>
      <c r="K1027" s="568"/>
      <c r="L1027" s="568"/>
      <c r="M1027" s="568"/>
      <c r="N1027" s="564"/>
      <c r="O1027" s="564"/>
      <c r="P1027" s="564"/>
      <c r="Q1027" s="564"/>
      <c r="R1027" s="564"/>
      <c r="S1027" s="564"/>
      <c r="T1027" s="564"/>
      <c r="U1027" s="564"/>
      <c r="V1027" s="169" t="s">
        <v>79</v>
      </c>
      <c r="W1027" s="174"/>
      <c r="X1027" s="174"/>
      <c r="Y1027" s="174"/>
      <c r="Z1027" s="174"/>
      <c r="AA1027" s="174"/>
      <c r="AB1027" s="174"/>
    </row>
    <row r="1028" spans="1:28" s="73" customFormat="1" ht="76.5" customHeight="1">
      <c r="A1028" s="123"/>
      <c r="B1028" s="577">
        <v>510</v>
      </c>
      <c r="C1028" s="561" t="str">
        <f>担当者!$F$5</f>
        <v>○○高等学校</v>
      </c>
      <c r="D1028" s="567"/>
      <c r="E1028" s="571"/>
      <c r="F1028" s="567"/>
      <c r="G1028" s="571"/>
      <c r="H1028" s="567"/>
      <c r="I1028" s="567"/>
      <c r="J1028" s="567"/>
      <c r="K1028" s="567"/>
      <c r="L1028" s="567"/>
      <c r="M1028" s="567"/>
      <c r="N1028" s="563"/>
      <c r="O1028" s="563"/>
      <c r="P1028" s="563"/>
      <c r="Q1028" s="563"/>
      <c r="R1028" s="563"/>
      <c r="S1028" s="563"/>
      <c r="T1028" s="563"/>
      <c r="U1028" s="563"/>
      <c r="V1028" s="163" t="s">
        <v>78</v>
      </c>
      <c r="W1028" s="173"/>
      <c r="X1028" s="173"/>
      <c r="Y1028" s="173"/>
      <c r="Z1028" s="173"/>
      <c r="AA1028" s="173"/>
      <c r="AB1028" s="173"/>
    </row>
    <row r="1029" spans="1:28" s="73" customFormat="1" ht="76.5" customHeight="1">
      <c r="A1029" s="123"/>
      <c r="B1029" s="578"/>
      <c r="C1029" s="562"/>
      <c r="D1029" s="568"/>
      <c r="E1029" s="572"/>
      <c r="F1029" s="568"/>
      <c r="G1029" s="572"/>
      <c r="H1029" s="568"/>
      <c r="I1029" s="568"/>
      <c r="J1029" s="568"/>
      <c r="K1029" s="568"/>
      <c r="L1029" s="568"/>
      <c r="M1029" s="568"/>
      <c r="N1029" s="564"/>
      <c r="O1029" s="564"/>
      <c r="P1029" s="564"/>
      <c r="Q1029" s="564"/>
      <c r="R1029" s="564"/>
      <c r="S1029" s="564"/>
      <c r="T1029" s="564"/>
      <c r="U1029" s="564"/>
      <c r="V1029" s="169" t="s">
        <v>79</v>
      </c>
      <c r="W1029" s="174"/>
      <c r="X1029" s="174"/>
      <c r="Y1029" s="174"/>
      <c r="Z1029" s="174"/>
      <c r="AA1029" s="174"/>
      <c r="AB1029" s="174"/>
    </row>
    <row r="1030" spans="1:28" s="73" customFormat="1" ht="76.5" customHeight="1">
      <c r="A1030" s="123"/>
      <c r="B1030" s="577">
        <v>511</v>
      </c>
      <c r="C1030" s="561" t="str">
        <f>担当者!$F$5</f>
        <v>○○高等学校</v>
      </c>
      <c r="D1030" s="567"/>
      <c r="E1030" s="571"/>
      <c r="F1030" s="567"/>
      <c r="G1030" s="571"/>
      <c r="H1030" s="567"/>
      <c r="I1030" s="567"/>
      <c r="J1030" s="567"/>
      <c r="K1030" s="567"/>
      <c r="L1030" s="567"/>
      <c r="M1030" s="567"/>
      <c r="N1030" s="563"/>
      <c r="O1030" s="563"/>
      <c r="P1030" s="563"/>
      <c r="Q1030" s="563"/>
      <c r="R1030" s="563"/>
      <c r="S1030" s="563"/>
      <c r="T1030" s="563"/>
      <c r="U1030" s="563"/>
      <c r="V1030" s="163" t="s">
        <v>78</v>
      </c>
      <c r="W1030" s="173"/>
      <c r="X1030" s="173"/>
      <c r="Y1030" s="173"/>
      <c r="Z1030" s="173"/>
      <c r="AA1030" s="173"/>
      <c r="AB1030" s="173"/>
    </row>
    <row r="1031" spans="1:28" s="73" customFormat="1" ht="76.5" customHeight="1">
      <c r="A1031" s="123"/>
      <c r="B1031" s="578"/>
      <c r="C1031" s="562"/>
      <c r="D1031" s="568"/>
      <c r="E1031" s="572"/>
      <c r="F1031" s="568"/>
      <c r="G1031" s="572"/>
      <c r="H1031" s="568"/>
      <c r="I1031" s="568"/>
      <c r="J1031" s="568"/>
      <c r="K1031" s="568"/>
      <c r="L1031" s="568"/>
      <c r="M1031" s="568"/>
      <c r="N1031" s="564"/>
      <c r="O1031" s="564"/>
      <c r="P1031" s="564"/>
      <c r="Q1031" s="564"/>
      <c r="R1031" s="564"/>
      <c r="S1031" s="564"/>
      <c r="T1031" s="564"/>
      <c r="U1031" s="564"/>
      <c r="V1031" s="169" t="s">
        <v>79</v>
      </c>
      <c r="W1031" s="174"/>
      <c r="X1031" s="174"/>
      <c r="Y1031" s="174"/>
      <c r="Z1031" s="174"/>
      <c r="AA1031" s="174"/>
      <c r="AB1031" s="174"/>
    </row>
    <row r="1032" spans="1:28" s="73" customFormat="1" ht="76.5" customHeight="1">
      <c r="A1032" s="123"/>
      <c r="B1032" s="577">
        <v>512</v>
      </c>
      <c r="C1032" s="561" t="str">
        <f>担当者!$F$5</f>
        <v>○○高等学校</v>
      </c>
      <c r="D1032" s="567"/>
      <c r="E1032" s="571"/>
      <c r="F1032" s="567"/>
      <c r="G1032" s="571"/>
      <c r="H1032" s="567"/>
      <c r="I1032" s="567"/>
      <c r="J1032" s="567"/>
      <c r="K1032" s="567"/>
      <c r="L1032" s="567"/>
      <c r="M1032" s="567"/>
      <c r="N1032" s="563"/>
      <c r="O1032" s="563"/>
      <c r="P1032" s="563"/>
      <c r="Q1032" s="563"/>
      <c r="R1032" s="563"/>
      <c r="S1032" s="563"/>
      <c r="T1032" s="563"/>
      <c r="U1032" s="563"/>
      <c r="V1032" s="163" t="s">
        <v>78</v>
      </c>
      <c r="W1032" s="173"/>
      <c r="X1032" s="173"/>
      <c r="Y1032" s="173"/>
      <c r="Z1032" s="173"/>
      <c r="AA1032" s="173"/>
      <c r="AB1032" s="173"/>
    </row>
    <row r="1033" spans="1:28" s="73" customFormat="1" ht="76.5" customHeight="1">
      <c r="A1033" s="123"/>
      <c r="B1033" s="578"/>
      <c r="C1033" s="562"/>
      <c r="D1033" s="568"/>
      <c r="E1033" s="572"/>
      <c r="F1033" s="568"/>
      <c r="G1033" s="572"/>
      <c r="H1033" s="568"/>
      <c r="I1033" s="568"/>
      <c r="J1033" s="568"/>
      <c r="K1033" s="568"/>
      <c r="L1033" s="568"/>
      <c r="M1033" s="568"/>
      <c r="N1033" s="564"/>
      <c r="O1033" s="564"/>
      <c r="P1033" s="564"/>
      <c r="Q1033" s="564"/>
      <c r="R1033" s="564"/>
      <c r="S1033" s="564"/>
      <c r="T1033" s="564"/>
      <c r="U1033" s="564"/>
      <c r="V1033" s="169" t="s">
        <v>79</v>
      </c>
      <c r="W1033" s="174"/>
      <c r="X1033" s="174"/>
      <c r="Y1033" s="174"/>
      <c r="Z1033" s="174"/>
      <c r="AA1033" s="174"/>
      <c r="AB1033" s="174"/>
    </row>
    <row r="1034" spans="1:28" s="73" customFormat="1" ht="76.5" customHeight="1">
      <c r="A1034" s="123"/>
      <c r="B1034" s="577">
        <v>513</v>
      </c>
      <c r="C1034" s="561" t="str">
        <f>担当者!$F$5</f>
        <v>○○高等学校</v>
      </c>
      <c r="D1034" s="567"/>
      <c r="E1034" s="571"/>
      <c r="F1034" s="567"/>
      <c r="G1034" s="571"/>
      <c r="H1034" s="567"/>
      <c r="I1034" s="567"/>
      <c r="J1034" s="567"/>
      <c r="K1034" s="567"/>
      <c r="L1034" s="567"/>
      <c r="M1034" s="567"/>
      <c r="N1034" s="563"/>
      <c r="O1034" s="563"/>
      <c r="P1034" s="563"/>
      <c r="Q1034" s="563"/>
      <c r="R1034" s="563"/>
      <c r="S1034" s="563"/>
      <c r="T1034" s="563"/>
      <c r="U1034" s="563"/>
      <c r="V1034" s="163" t="s">
        <v>78</v>
      </c>
      <c r="W1034" s="173"/>
      <c r="X1034" s="173"/>
      <c r="Y1034" s="173"/>
      <c r="Z1034" s="173"/>
      <c r="AA1034" s="173"/>
      <c r="AB1034" s="173"/>
    </row>
    <row r="1035" spans="1:28" s="73" customFormat="1" ht="76.5" customHeight="1">
      <c r="A1035" s="123"/>
      <c r="B1035" s="578"/>
      <c r="C1035" s="562"/>
      <c r="D1035" s="568"/>
      <c r="E1035" s="572"/>
      <c r="F1035" s="568"/>
      <c r="G1035" s="572"/>
      <c r="H1035" s="568"/>
      <c r="I1035" s="568"/>
      <c r="J1035" s="568"/>
      <c r="K1035" s="568"/>
      <c r="L1035" s="568"/>
      <c r="M1035" s="568"/>
      <c r="N1035" s="564"/>
      <c r="O1035" s="564"/>
      <c r="P1035" s="564"/>
      <c r="Q1035" s="564"/>
      <c r="R1035" s="564"/>
      <c r="S1035" s="564"/>
      <c r="T1035" s="564"/>
      <c r="U1035" s="564"/>
      <c r="V1035" s="169" t="s">
        <v>79</v>
      </c>
      <c r="W1035" s="174"/>
      <c r="X1035" s="174"/>
      <c r="Y1035" s="174"/>
      <c r="Z1035" s="174"/>
      <c r="AA1035" s="174"/>
      <c r="AB1035" s="174"/>
    </row>
    <row r="1036" spans="1:28" s="73" customFormat="1" ht="76.5" customHeight="1">
      <c r="A1036" s="123"/>
      <c r="B1036" s="577">
        <v>514</v>
      </c>
      <c r="C1036" s="561" t="str">
        <f>担当者!$F$5</f>
        <v>○○高等学校</v>
      </c>
      <c r="D1036" s="567"/>
      <c r="E1036" s="571"/>
      <c r="F1036" s="567"/>
      <c r="G1036" s="571"/>
      <c r="H1036" s="567"/>
      <c r="I1036" s="567"/>
      <c r="J1036" s="567"/>
      <c r="K1036" s="567"/>
      <c r="L1036" s="567"/>
      <c r="M1036" s="567"/>
      <c r="N1036" s="563"/>
      <c r="O1036" s="563"/>
      <c r="P1036" s="563"/>
      <c r="Q1036" s="563"/>
      <c r="R1036" s="563"/>
      <c r="S1036" s="563"/>
      <c r="T1036" s="563"/>
      <c r="U1036" s="563"/>
      <c r="V1036" s="163" t="s">
        <v>78</v>
      </c>
      <c r="W1036" s="173"/>
      <c r="X1036" s="173"/>
      <c r="Y1036" s="173"/>
      <c r="Z1036" s="173"/>
      <c r="AA1036" s="173"/>
      <c r="AB1036" s="173"/>
    </row>
    <row r="1037" spans="1:28" s="73" customFormat="1" ht="76.5" customHeight="1">
      <c r="A1037" s="123"/>
      <c r="B1037" s="578"/>
      <c r="C1037" s="562"/>
      <c r="D1037" s="568"/>
      <c r="E1037" s="572"/>
      <c r="F1037" s="568"/>
      <c r="G1037" s="572"/>
      <c r="H1037" s="568"/>
      <c r="I1037" s="568"/>
      <c r="J1037" s="568"/>
      <c r="K1037" s="568"/>
      <c r="L1037" s="568"/>
      <c r="M1037" s="568"/>
      <c r="N1037" s="564"/>
      <c r="O1037" s="564"/>
      <c r="P1037" s="564"/>
      <c r="Q1037" s="564"/>
      <c r="R1037" s="564"/>
      <c r="S1037" s="564"/>
      <c r="T1037" s="564"/>
      <c r="U1037" s="564"/>
      <c r="V1037" s="169" t="s">
        <v>79</v>
      </c>
      <c r="W1037" s="174"/>
      <c r="X1037" s="174"/>
      <c r="Y1037" s="174"/>
      <c r="Z1037" s="174"/>
      <c r="AA1037" s="174"/>
      <c r="AB1037" s="174"/>
    </row>
    <row r="1038" spans="1:28" s="73" customFormat="1" ht="76.5" customHeight="1">
      <c r="A1038" s="123"/>
      <c r="B1038" s="577">
        <v>515</v>
      </c>
      <c r="C1038" s="561" t="str">
        <f>担当者!$F$5</f>
        <v>○○高等学校</v>
      </c>
      <c r="D1038" s="567"/>
      <c r="E1038" s="571"/>
      <c r="F1038" s="567"/>
      <c r="G1038" s="571"/>
      <c r="H1038" s="567"/>
      <c r="I1038" s="567"/>
      <c r="J1038" s="567"/>
      <c r="K1038" s="567"/>
      <c r="L1038" s="567"/>
      <c r="M1038" s="567"/>
      <c r="N1038" s="563"/>
      <c r="O1038" s="563"/>
      <c r="P1038" s="563"/>
      <c r="Q1038" s="563"/>
      <c r="R1038" s="563"/>
      <c r="S1038" s="563"/>
      <c r="T1038" s="563"/>
      <c r="U1038" s="563"/>
      <c r="V1038" s="163" t="s">
        <v>78</v>
      </c>
      <c r="W1038" s="173"/>
      <c r="X1038" s="173"/>
      <c r="Y1038" s="173"/>
      <c r="Z1038" s="173"/>
      <c r="AA1038" s="173"/>
      <c r="AB1038" s="173"/>
    </row>
    <row r="1039" spans="1:28" s="73" customFormat="1" ht="76.5" customHeight="1">
      <c r="A1039" s="123"/>
      <c r="B1039" s="578"/>
      <c r="C1039" s="562"/>
      <c r="D1039" s="568"/>
      <c r="E1039" s="572"/>
      <c r="F1039" s="568"/>
      <c r="G1039" s="572"/>
      <c r="H1039" s="568"/>
      <c r="I1039" s="568"/>
      <c r="J1039" s="568"/>
      <c r="K1039" s="568"/>
      <c r="L1039" s="568"/>
      <c r="M1039" s="568"/>
      <c r="N1039" s="564"/>
      <c r="O1039" s="564"/>
      <c r="P1039" s="564"/>
      <c r="Q1039" s="564"/>
      <c r="R1039" s="564"/>
      <c r="S1039" s="564"/>
      <c r="T1039" s="564"/>
      <c r="U1039" s="564"/>
      <c r="V1039" s="169" t="s">
        <v>79</v>
      </c>
      <c r="W1039" s="174"/>
      <c r="X1039" s="174"/>
      <c r="Y1039" s="174"/>
      <c r="Z1039" s="174"/>
      <c r="AA1039" s="174"/>
      <c r="AB1039" s="174"/>
    </row>
    <row r="1040" spans="1:28" s="73" customFormat="1" ht="76.5" customHeight="1">
      <c r="A1040" s="123"/>
      <c r="B1040" s="577">
        <v>516</v>
      </c>
      <c r="C1040" s="561" t="str">
        <f>担当者!$F$5</f>
        <v>○○高等学校</v>
      </c>
      <c r="D1040" s="567"/>
      <c r="E1040" s="571"/>
      <c r="F1040" s="567"/>
      <c r="G1040" s="571"/>
      <c r="H1040" s="567"/>
      <c r="I1040" s="567"/>
      <c r="J1040" s="567"/>
      <c r="K1040" s="567"/>
      <c r="L1040" s="567"/>
      <c r="M1040" s="567"/>
      <c r="N1040" s="563"/>
      <c r="O1040" s="563"/>
      <c r="P1040" s="563"/>
      <c r="Q1040" s="563"/>
      <c r="R1040" s="563"/>
      <c r="S1040" s="563"/>
      <c r="T1040" s="563"/>
      <c r="U1040" s="563"/>
      <c r="V1040" s="163" t="s">
        <v>78</v>
      </c>
      <c r="W1040" s="173"/>
      <c r="X1040" s="173"/>
      <c r="Y1040" s="173"/>
      <c r="Z1040" s="173"/>
      <c r="AA1040" s="173"/>
      <c r="AB1040" s="173"/>
    </row>
    <row r="1041" spans="1:28" s="73" customFormat="1" ht="76.5" customHeight="1">
      <c r="A1041" s="123"/>
      <c r="B1041" s="578"/>
      <c r="C1041" s="562"/>
      <c r="D1041" s="568"/>
      <c r="E1041" s="572"/>
      <c r="F1041" s="568"/>
      <c r="G1041" s="572"/>
      <c r="H1041" s="568"/>
      <c r="I1041" s="568"/>
      <c r="J1041" s="568"/>
      <c r="K1041" s="568"/>
      <c r="L1041" s="568"/>
      <c r="M1041" s="568"/>
      <c r="N1041" s="564"/>
      <c r="O1041" s="564"/>
      <c r="P1041" s="564"/>
      <c r="Q1041" s="564"/>
      <c r="R1041" s="564"/>
      <c r="S1041" s="564"/>
      <c r="T1041" s="564"/>
      <c r="U1041" s="564"/>
      <c r="V1041" s="169" t="s">
        <v>79</v>
      </c>
      <c r="W1041" s="174"/>
      <c r="X1041" s="174"/>
      <c r="Y1041" s="174"/>
      <c r="Z1041" s="174"/>
      <c r="AA1041" s="174"/>
      <c r="AB1041" s="174"/>
    </row>
    <row r="1042" spans="1:28" s="73" customFormat="1" ht="76.5" customHeight="1">
      <c r="A1042" s="123"/>
      <c r="B1042" s="577">
        <v>517</v>
      </c>
      <c r="C1042" s="561" t="str">
        <f>担当者!$F$5</f>
        <v>○○高等学校</v>
      </c>
      <c r="D1042" s="567"/>
      <c r="E1042" s="571"/>
      <c r="F1042" s="567"/>
      <c r="G1042" s="571"/>
      <c r="H1042" s="567"/>
      <c r="I1042" s="567"/>
      <c r="J1042" s="567"/>
      <c r="K1042" s="567"/>
      <c r="L1042" s="567"/>
      <c r="M1042" s="567"/>
      <c r="N1042" s="563"/>
      <c r="O1042" s="563"/>
      <c r="P1042" s="563"/>
      <c r="Q1042" s="563"/>
      <c r="R1042" s="563"/>
      <c r="S1042" s="563"/>
      <c r="T1042" s="563"/>
      <c r="U1042" s="563"/>
      <c r="V1042" s="163" t="s">
        <v>78</v>
      </c>
      <c r="W1042" s="173"/>
      <c r="X1042" s="173"/>
      <c r="Y1042" s="173"/>
      <c r="Z1042" s="173"/>
      <c r="AA1042" s="173"/>
      <c r="AB1042" s="173"/>
    </row>
    <row r="1043" spans="1:28" s="73" customFormat="1" ht="76.5" customHeight="1">
      <c r="A1043" s="123"/>
      <c r="B1043" s="578"/>
      <c r="C1043" s="562"/>
      <c r="D1043" s="568"/>
      <c r="E1043" s="572"/>
      <c r="F1043" s="568"/>
      <c r="G1043" s="572"/>
      <c r="H1043" s="568"/>
      <c r="I1043" s="568"/>
      <c r="J1043" s="568"/>
      <c r="K1043" s="568"/>
      <c r="L1043" s="568"/>
      <c r="M1043" s="568"/>
      <c r="N1043" s="564"/>
      <c r="O1043" s="564"/>
      <c r="P1043" s="564"/>
      <c r="Q1043" s="564"/>
      <c r="R1043" s="564"/>
      <c r="S1043" s="564"/>
      <c r="T1043" s="564"/>
      <c r="U1043" s="564"/>
      <c r="V1043" s="169" t="s">
        <v>79</v>
      </c>
      <c r="W1043" s="174"/>
      <c r="X1043" s="174"/>
      <c r="Y1043" s="174"/>
      <c r="Z1043" s="174"/>
      <c r="AA1043" s="174"/>
      <c r="AB1043" s="174"/>
    </row>
    <row r="1044" spans="1:28" s="73" customFormat="1" ht="76.5" customHeight="1">
      <c r="A1044" s="123"/>
      <c r="B1044" s="577">
        <v>518</v>
      </c>
      <c r="C1044" s="561" t="str">
        <f>担当者!$F$5</f>
        <v>○○高等学校</v>
      </c>
      <c r="D1044" s="567"/>
      <c r="E1044" s="571"/>
      <c r="F1044" s="567"/>
      <c r="G1044" s="571"/>
      <c r="H1044" s="567"/>
      <c r="I1044" s="567"/>
      <c r="J1044" s="567"/>
      <c r="K1044" s="567"/>
      <c r="L1044" s="567"/>
      <c r="M1044" s="567"/>
      <c r="N1044" s="563"/>
      <c r="O1044" s="563"/>
      <c r="P1044" s="563"/>
      <c r="Q1044" s="563"/>
      <c r="R1044" s="563"/>
      <c r="S1044" s="563"/>
      <c r="T1044" s="563"/>
      <c r="U1044" s="563"/>
      <c r="V1044" s="163" t="s">
        <v>78</v>
      </c>
      <c r="W1044" s="173"/>
      <c r="X1044" s="173"/>
      <c r="Y1044" s="173"/>
      <c r="Z1044" s="173"/>
      <c r="AA1044" s="173"/>
      <c r="AB1044" s="173"/>
    </row>
    <row r="1045" spans="1:28" s="73" customFormat="1" ht="76.5" customHeight="1">
      <c r="A1045" s="123"/>
      <c r="B1045" s="578"/>
      <c r="C1045" s="562"/>
      <c r="D1045" s="568"/>
      <c r="E1045" s="572"/>
      <c r="F1045" s="568"/>
      <c r="G1045" s="572"/>
      <c r="H1045" s="568"/>
      <c r="I1045" s="568"/>
      <c r="J1045" s="568"/>
      <c r="K1045" s="568"/>
      <c r="L1045" s="568"/>
      <c r="M1045" s="568"/>
      <c r="N1045" s="564"/>
      <c r="O1045" s="564"/>
      <c r="P1045" s="564"/>
      <c r="Q1045" s="564"/>
      <c r="R1045" s="564"/>
      <c r="S1045" s="564"/>
      <c r="T1045" s="564"/>
      <c r="U1045" s="564"/>
      <c r="V1045" s="169" t="s">
        <v>79</v>
      </c>
      <c r="W1045" s="174"/>
      <c r="X1045" s="174"/>
      <c r="Y1045" s="174"/>
      <c r="Z1045" s="174"/>
      <c r="AA1045" s="174"/>
      <c r="AB1045" s="174"/>
    </row>
    <row r="1046" spans="1:28" s="73" customFormat="1" ht="76.5" customHeight="1">
      <c r="A1046" s="123"/>
      <c r="B1046" s="577">
        <v>519</v>
      </c>
      <c r="C1046" s="561" t="str">
        <f>担当者!$F$5</f>
        <v>○○高等学校</v>
      </c>
      <c r="D1046" s="567"/>
      <c r="E1046" s="571"/>
      <c r="F1046" s="567"/>
      <c r="G1046" s="571"/>
      <c r="H1046" s="567"/>
      <c r="I1046" s="567"/>
      <c r="J1046" s="567"/>
      <c r="K1046" s="567"/>
      <c r="L1046" s="567"/>
      <c r="M1046" s="567"/>
      <c r="N1046" s="563"/>
      <c r="O1046" s="563"/>
      <c r="P1046" s="563"/>
      <c r="Q1046" s="563"/>
      <c r="R1046" s="563"/>
      <c r="S1046" s="563"/>
      <c r="T1046" s="563"/>
      <c r="U1046" s="563"/>
      <c r="V1046" s="163" t="s">
        <v>78</v>
      </c>
      <c r="W1046" s="173"/>
      <c r="X1046" s="173"/>
      <c r="Y1046" s="173"/>
      <c r="Z1046" s="173"/>
      <c r="AA1046" s="173"/>
      <c r="AB1046" s="173"/>
    </row>
    <row r="1047" spans="1:28" s="73" customFormat="1" ht="76.5" customHeight="1">
      <c r="A1047" s="123"/>
      <c r="B1047" s="578"/>
      <c r="C1047" s="562"/>
      <c r="D1047" s="568"/>
      <c r="E1047" s="572"/>
      <c r="F1047" s="568"/>
      <c r="G1047" s="572"/>
      <c r="H1047" s="568"/>
      <c r="I1047" s="568"/>
      <c r="J1047" s="568"/>
      <c r="K1047" s="568"/>
      <c r="L1047" s="568"/>
      <c r="M1047" s="568"/>
      <c r="N1047" s="564"/>
      <c r="O1047" s="564"/>
      <c r="P1047" s="564"/>
      <c r="Q1047" s="564"/>
      <c r="R1047" s="564"/>
      <c r="S1047" s="564"/>
      <c r="T1047" s="564"/>
      <c r="U1047" s="564"/>
      <c r="V1047" s="169" t="s">
        <v>79</v>
      </c>
      <c r="W1047" s="174"/>
      <c r="X1047" s="174"/>
      <c r="Y1047" s="174"/>
      <c r="Z1047" s="174"/>
      <c r="AA1047" s="174"/>
      <c r="AB1047" s="174"/>
    </row>
    <row r="1048" spans="1:28" s="73" customFormat="1" ht="76.5" customHeight="1">
      <c r="A1048" s="123"/>
      <c r="B1048" s="577">
        <v>520</v>
      </c>
      <c r="C1048" s="561" t="str">
        <f>担当者!$F$5</f>
        <v>○○高等学校</v>
      </c>
      <c r="D1048" s="567"/>
      <c r="E1048" s="571"/>
      <c r="F1048" s="567"/>
      <c r="G1048" s="571"/>
      <c r="H1048" s="567"/>
      <c r="I1048" s="567"/>
      <c r="J1048" s="567"/>
      <c r="K1048" s="567"/>
      <c r="L1048" s="567"/>
      <c r="M1048" s="567"/>
      <c r="N1048" s="563"/>
      <c r="O1048" s="563"/>
      <c r="P1048" s="563"/>
      <c r="Q1048" s="563"/>
      <c r="R1048" s="563"/>
      <c r="S1048" s="563"/>
      <c r="T1048" s="563"/>
      <c r="U1048" s="563"/>
      <c r="V1048" s="163" t="s">
        <v>78</v>
      </c>
      <c r="W1048" s="173"/>
      <c r="X1048" s="173"/>
      <c r="Y1048" s="173"/>
      <c r="Z1048" s="173"/>
      <c r="AA1048" s="173"/>
      <c r="AB1048" s="173"/>
    </row>
    <row r="1049" spans="1:28" s="73" customFormat="1" ht="76.5" customHeight="1">
      <c r="A1049" s="123"/>
      <c r="B1049" s="578"/>
      <c r="C1049" s="562"/>
      <c r="D1049" s="568"/>
      <c r="E1049" s="572"/>
      <c r="F1049" s="568"/>
      <c r="G1049" s="572"/>
      <c r="H1049" s="568"/>
      <c r="I1049" s="568"/>
      <c r="J1049" s="568"/>
      <c r="K1049" s="568"/>
      <c r="L1049" s="568"/>
      <c r="M1049" s="568"/>
      <c r="N1049" s="564"/>
      <c r="O1049" s="564"/>
      <c r="P1049" s="564"/>
      <c r="Q1049" s="564"/>
      <c r="R1049" s="564"/>
      <c r="S1049" s="564"/>
      <c r="T1049" s="564"/>
      <c r="U1049" s="564"/>
      <c r="V1049" s="169" t="s">
        <v>79</v>
      </c>
      <c r="W1049" s="174"/>
      <c r="X1049" s="174"/>
      <c r="Y1049" s="174"/>
      <c r="Z1049" s="174"/>
      <c r="AA1049" s="174"/>
      <c r="AB1049" s="174"/>
    </row>
    <row r="1050" spans="1:28" s="73" customFormat="1" ht="76.5" customHeight="1">
      <c r="A1050" s="123"/>
      <c r="B1050" s="577">
        <v>521</v>
      </c>
      <c r="C1050" s="561" t="str">
        <f>担当者!$F$5</f>
        <v>○○高等学校</v>
      </c>
      <c r="D1050" s="567"/>
      <c r="E1050" s="571"/>
      <c r="F1050" s="567"/>
      <c r="G1050" s="571"/>
      <c r="H1050" s="567"/>
      <c r="I1050" s="567"/>
      <c r="J1050" s="567"/>
      <c r="K1050" s="567"/>
      <c r="L1050" s="567"/>
      <c r="M1050" s="567"/>
      <c r="N1050" s="563"/>
      <c r="O1050" s="563"/>
      <c r="P1050" s="563"/>
      <c r="Q1050" s="563"/>
      <c r="R1050" s="563"/>
      <c r="S1050" s="563"/>
      <c r="T1050" s="563"/>
      <c r="U1050" s="563"/>
      <c r="V1050" s="163" t="s">
        <v>78</v>
      </c>
      <c r="W1050" s="173"/>
      <c r="X1050" s="173"/>
      <c r="Y1050" s="173"/>
      <c r="Z1050" s="173"/>
      <c r="AA1050" s="173"/>
      <c r="AB1050" s="173"/>
    </row>
    <row r="1051" spans="1:28" s="73" customFormat="1" ht="76.5" customHeight="1">
      <c r="A1051" s="123"/>
      <c r="B1051" s="578"/>
      <c r="C1051" s="562"/>
      <c r="D1051" s="568"/>
      <c r="E1051" s="572"/>
      <c r="F1051" s="568"/>
      <c r="G1051" s="572"/>
      <c r="H1051" s="568"/>
      <c r="I1051" s="568"/>
      <c r="J1051" s="568"/>
      <c r="K1051" s="568"/>
      <c r="L1051" s="568"/>
      <c r="M1051" s="568"/>
      <c r="N1051" s="564"/>
      <c r="O1051" s="564"/>
      <c r="P1051" s="564"/>
      <c r="Q1051" s="564"/>
      <c r="R1051" s="564"/>
      <c r="S1051" s="564"/>
      <c r="T1051" s="564"/>
      <c r="U1051" s="564"/>
      <c r="V1051" s="169" t="s">
        <v>79</v>
      </c>
      <c r="W1051" s="174"/>
      <c r="X1051" s="174"/>
      <c r="Y1051" s="174"/>
      <c r="Z1051" s="174"/>
      <c r="AA1051" s="174"/>
      <c r="AB1051" s="174"/>
    </row>
    <row r="1052" spans="1:28" s="73" customFormat="1" ht="76.5" customHeight="1">
      <c r="A1052" s="123"/>
      <c r="B1052" s="577">
        <v>522</v>
      </c>
      <c r="C1052" s="561" t="str">
        <f>担当者!$F$5</f>
        <v>○○高等学校</v>
      </c>
      <c r="D1052" s="567"/>
      <c r="E1052" s="571"/>
      <c r="F1052" s="567"/>
      <c r="G1052" s="571"/>
      <c r="H1052" s="567"/>
      <c r="I1052" s="567"/>
      <c r="J1052" s="567"/>
      <c r="K1052" s="567"/>
      <c r="L1052" s="567"/>
      <c r="M1052" s="567"/>
      <c r="N1052" s="563"/>
      <c r="O1052" s="563"/>
      <c r="P1052" s="563"/>
      <c r="Q1052" s="563"/>
      <c r="R1052" s="563"/>
      <c r="S1052" s="563"/>
      <c r="T1052" s="563"/>
      <c r="U1052" s="563"/>
      <c r="V1052" s="163" t="s">
        <v>78</v>
      </c>
      <c r="W1052" s="173"/>
      <c r="X1052" s="173"/>
      <c r="Y1052" s="173"/>
      <c r="Z1052" s="173"/>
      <c r="AA1052" s="173"/>
      <c r="AB1052" s="173"/>
    </row>
    <row r="1053" spans="1:28" s="73" customFormat="1" ht="76.5" customHeight="1">
      <c r="A1053" s="123"/>
      <c r="B1053" s="578"/>
      <c r="C1053" s="562"/>
      <c r="D1053" s="568"/>
      <c r="E1053" s="572"/>
      <c r="F1053" s="568"/>
      <c r="G1053" s="572"/>
      <c r="H1053" s="568"/>
      <c r="I1053" s="568"/>
      <c r="J1053" s="568"/>
      <c r="K1053" s="568"/>
      <c r="L1053" s="568"/>
      <c r="M1053" s="568"/>
      <c r="N1053" s="564"/>
      <c r="O1053" s="564"/>
      <c r="P1053" s="564"/>
      <c r="Q1053" s="564"/>
      <c r="R1053" s="564"/>
      <c r="S1053" s="564"/>
      <c r="T1053" s="564"/>
      <c r="U1053" s="564"/>
      <c r="V1053" s="169" t="s">
        <v>79</v>
      </c>
      <c r="W1053" s="174"/>
      <c r="X1053" s="174"/>
      <c r="Y1053" s="174"/>
      <c r="Z1053" s="174"/>
      <c r="AA1053" s="174"/>
      <c r="AB1053" s="174"/>
    </row>
    <row r="1054" spans="1:28" s="73" customFormat="1" ht="76.5" customHeight="1">
      <c r="A1054" s="123"/>
      <c r="B1054" s="577">
        <v>523</v>
      </c>
      <c r="C1054" s="561" t="str">
        <f>担当者!$F$5</f>
        <v>○○高等学校</v>
      </c>
      <c r="D1054" s="567"/>
      <c r="E1054" s="571"/>
      <c r="F1054" s="567"/>
      <c r="G1054" s="571"/>
      <c r="H1054" s="567"/>
      <c r="I1054" s="567"/>
      <c r="J1054" s="567"/>
      <c r="K1054" s="567"/>
      <c r="L1054" s="567"/>
      <c r="M1054" s="567"/>
      <c r="N1054" s="563"/>
      <c r="O1054" s="563"/>
      <c r="P1054" s="563"/>
      <c r="Q1054" s="563"/>
      <c r="R1054" s="563"/>
      <c r="S1054" s="563"/>
      <c r="T1054" s="563"/>
      <c r="U1054" s="563"/>
      <c r="V1054" s="163" t="s">
        <v>78</v>
      </c>
      <c r="W1054" s="173"/>
      <c r="X1054" s="173"/>
      <c r="Y1054" s="173"/>
      <c r="Z1054" s="173"/>
      <c r="AA1054" s="173"/>
      <c r="AB1054" s="173"/>
    </row>
    <row r="1055" spans="1:28" s="73" customFormat="1" ht="76.5" customHeight="1">
      <c r="A1055" s="123"/>
      <c r="B1055" s="578"/>
      <c r="C1055" s="562"/>
      <c r="D1055" s="568"/>
      <c r="E1055" s="572"/>
      <c r="F1055" s="568"/>
      <c r="G1055" s="572"/>
      <c r="H1055" s="568"/>
      <c r="I1055" s="568"/>
      <c r="J1055" s="568"/>
      <c r="K1055" s="568"/>
      <c r="L1055" s="568"/>
      <c r="M1055" s="568"/>
      <c r="N1055" s="564"/>
      <c r="O1055" s="564"/>
      <c r="P1055" s="564"/>
      <c r="Q1055" s="564"/>
      <c r="R1055" s="564"/>
      <c r="S1055" s="564"/>
      <c r="T1055" s="564"/>
      <c r="U1055" s="564"/>
      <c r="V1055" s="169" t="s">
        <v>79</v>
      </c>
      <c r="W1055" s="174"/>
      <c r="X1055" s="174"/>
      <c r="Y1055" s="174"/>
      <c r="Z1055" s="174"/>
      <c r="AA1055" s="174"/>
      <c r="AB1055" s="174"/>
    </row>
    <row r="1056" spans="1:28" s="73" customFormat="1" ht="76.5" customHeight="1">
      <c r="A1056" s="123"/>
      <c r="B1056" s="577">
        <v>524</v>
      </c>
      <c r="C1056" s="561" t="str">
        <f>担当者!$F$5</f>
        <v>○○高等学校</v>
      </c>
      <c r="D1056" s="567"/>
      <c r="E1056" s="571"/>
      <c r="F1056" s="567"/>
      <c r="G1056" s="571"/>
      <c r="H1056" s="567"/>
      <c r="I1056" s="567"/>
      <c r="J1056" s="567"/>
      <c r="K1056" s="567"/>
      <c r="L1056" s="567"/>
      <c r="M1056" s="567"/>
      <c r="N1056" s="563"/>
      <c r="O1056" s="563"/>
      <c r="P1056" s="563"/>
      <c r="Q1056" s="563"/>
      <c r="R1056" s="563"/>
      <c r="S1056" s="563"/>
      <c r="T1056" s="563"/>
      <c r="U1056" s="563"/>
      <c r="V1056" s="163" t="s">
        <v>78</v>
      </c>
      <c r="W1056" s="173"/>
      <c r="X1056" s="173"/>
      <c r="Y1056" s="173"/>
      <c r="Z1056" s="173"/>
      <c r="AA1056" s="173"/>
      <c r="AB1056" s="173"/>
    </row>
    <row r="1057" spans="1:28" s="73" customFormat="1" ht="76.5" customHeight="1">
      <c r="A1057" s="123"/>
      <c r="B1057" s="578"/>
      <c r="C1057" s="562"/>
      <c r="D1057" s="568"/>
      <c r="E1057" s="572"/>
      <c r="F1057" s="568"/>
      <c r="G1057" s="572"/>
      <c r="H1057" s="568"/>
      <c r="I1057" s="568"/>
      <c r="J1057" s="568"/>
      <c r="K1057" s="568"/>
      <c r="L1057" s="568"/>
      <c r="M1057" s="568"/>
      <c r="N1057" s="564"/>
      <c r="O1057" s="564"/>
      <c r="P1057" s="564"/>
      <c r="Q1057" s="564"/>
      <c r="R1057" s="564"/>
      <c r="S1057" s="564"/>
      <c r="T1057" s="564"/>
      <c r="U1057" s="564"/>
      <c r="V1057" s="169" t="s">
        <v>79</v>
      </c>
      <c r="W1057" s="174"/>
      <c r="X1057" s="174"/>
      <c r="Y1057" s="174"/>
      <c r="Z1057" s="174"/>
      <c r="AA1057" s="174"/>
      <c r="AB1057" s="174"/>
    </row>
    <row r="1058" spans="1:28" s="73" customFormat="1" ht="76.5" customHeight="1">
      <c r="A1058" s="123"/>
      <c r="B1058" s="577">
        <v>525</v>
      </c>
      <c r="C1058" s="561" t="str">
        <f>担当者!$F$5</f>
        <v>○○高等学校</v>
      </c>
      <c r="D1058" s="567"/>
      <c r="E1058" s="571"/>
      <c r="F1058" s="567"/>
      <c r="G1058" s="571"/>
      <c r="H1058" s="567"/>
      <c r="I1058" s="567"/>
      <c r="J1058" s="567"/>
      <c r="K1058" s="567"/>
      <c r="L1058" s="567"/>
      <c r="M1058" s="567"/>
      <c r="N1058" s="563"/>
      <c r="O1058" s="563"/>
      <c r="P1058" s="563"/>
      <c r="Q1058" s="563"/>
      <c r="R1058" s="563"/>
      <c r="S1058" s="563"/>
      <c r="T1058" s="563"/>
      <c r="U1058" s="563"/>
      <c r="V1058" s="163" t="s">
        <v>78</v>
      </c>
      <c r="W1058" s="173"/>
      <c r="X1058" s="173"/>
      <c r="Y1058" s="173"/>
      <c r="Z1058" s="173"/>
      <c r="AA1058" s="173"/>
      <c r="AB1058" s="173"/>
    </row>
    <row r="1059" spans="1:28" s="73" customFormat="1" ht="76.5" customHeight="1">
      <c r="A1059" s="123"/>
      <c r="B1059" s="578"/>
      <c r="C1059" s="562"/>
      <c r="D1059" s="568"/>
      <c r="E1059" s="572"/>
      <c r="F1059" s="568"/>
      <c r="G1059" s="572"/>
      <c r="H1059" s="568"/>
      <c r="I1059" s="568"/>
      <c r="J1059" s="568"/>
      <c r="K1059" s="568"/>
      <c r="L1059" s="568"/>
      <c r="M1059" s="568"/>
      <c r="N1059" s="564"/>
      <c r="O1059" s="564"/>
      <c r="P1059" s="564"/>
      <c r="Q1059" s="564"/>
      <c r="R1059" s="564"/>
      <c r="S1059" s="564"/>
      <c r="T1059" s="564"/>
      <c r="U1059" s="564"/>
      <c r="V1059" s="169" t="s">
        <v>79</v>
      </c>
      <c r="W1059" s="174"/>
      <c r="X1059" s="174"/>
      <c r="Y1059" s="174"/>
      <c r="Z1059" s="174"/>
      <c r="AA1059" s="174"/>
      <c r="AB1059" s="174"/>
    </row>
    <row r="1060" spans="1:28" s="73" customFormat="1" ht="76.5" customHeight="1">
      <c r="A1060" s="123"/>
      <c r="B1060" s="577">
        <v>526</v>
      </c>
      <c r="C1060" s="561" t="str">
        <f>担当者!$F$5</f>
        <v>○○高等学校</v>
      </c>
      <c r="D1060" s="567"/>
      <c r="E1060" s="571"/>
      <c r="F1060" s="567"/>
      <c r="G1060" s="571"/>
      <c r="H1060" s="567"/>
      <c r="I1060" s="567"/>
      <c r="J1060" s="567"/>
      <c r="K1060" s="567"/>
      <c r="L1060" s="567"/>
      <c r="M1060" s="567"/>
      <c r="N1060" s="563"/>
      <c r="O1060" s="563"/>
      <c r="P1060" s="563"/>
      <c r="Q1060" s="563"/>
      <c r="R1060" s="563"/>
      <c r="S1060" s="563"/>
      <c r="T1060" s="563"/>
      <c r="U1060" s="563"/>
      <c r="V1060" s="163" t="s">
        <v>78</v>
      </c>
      <c r="W1060" s="173"/>
      <c r="X1060" s="173"/>
      <c r="Y1060" s="173"/>
      <c r="Z1060" s="173"/>
      <c r="AA1060" s="173"/>
      <c r="AB1060" s="173"/>
    </row>
    <row r="1061" spans="1:28" s="73" customFormat="1" ht="76.5" customHeight="1">
      <c r="A1061" s="123"/>
      <c r="B1061" s="578"/>
      <c r="C1061" s="562"/>
      <c r="D1061" s="568"/>
      <c r="E1061" s="572"/>
      <c r="F1061" s="568"/>
      <c r="G1061" s="572"/>
      <c r="H1061" s="568"/>
      <c r="I1061" s="568"/>
      <c r="J1061" s="568"/>
      <c r="K1061" s="568"/>
      <c r="L1061" s="568"/>
      <c r="M1061" s="568"/>
      <c r="N1061" s="564"/>
      <c r="O1061" s="564"/>
      <c r="P1061" s="564"/>
      <c r="Q1061" s="564"/>
      <c r="R1061" s="564"/>
      <c r="S1061" s="564"/>
      <c r="T1061" s="564"/>
      <c r="U1061" s="564"/>
      <c r="V1061" s="169" t="s">
        <v>79</v>
      </c>
      <c r="W1061" s="174"/>
      <c r="X1061" s="174"/>
      <c r="Y1061" s="174"/>
      <c r="Z1061" s="174"/>
      <c r="AA1061" s="174"/>
      <c r="AB1061" s="174"/>
    </row>
    <row r="1062" spans="1:28" s="73" customFormat="1" ht="76.5" customHeight="1">
      <c r="A1062" s="123"/>
      <c r="B1062" s="577">
        <v>527</v>
      </c>
      <c r="C1062" s="561" t="str">
        <f>担当者!$F$5</f>
        <v>○○高等学校</v>
      </c>
      <c r="D1062" s="567"/>
      <c r="E1062" s="571"/>
      <c r="F1062" s="567"/>
      <c r="G1062" s="571"/>
      <c r="H1062" s="567"/>
      <c r="I1062" s="567"/>
      <c r="J1062" s="567"/>
      <c r="K1062" s="567"/>
      <c r="L1062" s="567"/>
      <c r="M1062" s="567"/>
      <c r="N1062" s="563"/>
      <c r="O1062" s="563"/>
      <c r="P1062" s="563"/>
      <c r="Q1062" s="563"/>
      <c r="R1062" s="563"/>
      <c r="S1062" s="563"/>
      <c r="T1062" s="563"/>
      <c r="U1062" s="563"/>
      <c r="V1062" s="163" t="s">
        <v>78</v>
      </c>
      <c r="W1062" s="173"/>
      <c r="X1062" s="173"/>
      <c r="Y1062" s="173"/>
      <c r="Z1062" s="173"/>
      <c r="AA1062" s="173"/>
      <c r="AB1062" s="173"/>
    </row>
    <row r="1063" spans="1:28" s="73" customFormat="1" ht="76.5" customHeight="1">
      <c r="A1063" s="123"/>
      <c r="B1063" s="578"/>
      <c r="C1063" s="562"/>
      <c r="D1063" s="568"/>
      <c r="E1063" s="572"/>
      <c r="F1063" s="568"/>
      <c r="G1063" s="572"/>
      <c r="H1063" s="568"/>
      <c r="I1063" s="568"/>
      <c r="J1063" s="568"/>
      <c r="K1063" s="568"/>
      <c r="L1063" s="568"/>
      <c r="M1063" s="568"/>
      <c r="N1063" s="564"/>
      <c r="O1063" s="564"/>
      <c r="P1063" s="564"/>
      <c r="Q1063" s="564"/>
      <c r="R1063" s="564"/>
      <c r="S1063" s="564"/>
      <c r="T1063" s="564"/>
      <c r="U1063" s="564"/>
      <c r="V1063" s="169" t="s">
        <v>79</v>
      </c>
      <c r="W1063" s="174"/>
      <c r="X1063" s="174"/>
      <c r="Y1063" s="174"/>
      <c r="Z1063" s="174"/>
      <c r="AA1063" s="174"/>
      <c r="AB1063" s="174"/>
    </row>
    <row r="1064" spans="1:28" s="73" customFormat="1" ht="76.5" customHeight="1">
      <c r="A1064" s="123"/>
      <c r="B1064" s="577">
        <v>528</v>
      </c>
      <c r="C1064" s="561" t="str">
        <f>担当者!$F$5</f>
        <v>○○高等学校</v>
      </c>
      <c r="D1064" s="567"/>
      <c r="E1064" s="571"/>
      <c r="F1064" s="567"/>
      <c r="G1064" s="571"/>
      <c r="H1064" s="567"/>
      <c r="I1064" s="567"/>
      <c r="J1064" s="567"/>
      <c r="K1064" s="567"/>
      <c r="L1064" s="567"/>
      <c r="M1064" s="567"/>
      <c r="N1064" s="563"/>
      <c r="O1064" s="563"/>
      <c r="P1064" s="563"/>
      <c r="Q1064" s="563"/>
      <c r="R1064" s="563"/>
      <c r="S1064" s="563"/>
      <c r="T1064" s="563"/>
      <c r="U1064" s="563"/>
      <c r="V1064" s="163" t="s">
        <v>78</v>
      </c>
      <c r="W1064" s="173"/>
      <c r="X1064" s="173"/>
      <c r="Y1064" s="173"/>
      <c r="Z1064" s="173"/>
      <c r="AA1064" s="173"/>
      <c r="AB1064" s="173"/>
    </row>
    <row r="1065" spans="1:28" s="73" customFormat="1" ht="76.5" customHeight="1">
      <c r="A1065" s="123"/>
      <c r="B1065" s="578"/>
      <c r="C1065" s="562"/>
      <c r="D1065" s="568"/>
      <c r="E1065" s="572"/>
      <c r="F1065" s="568"/>
      <c r="G1065" s="572"/>
      <c r="H1065" s="568"/>
      <c r="I1065" s="568"/>
      <c r="J1065" s="568"/>
      <c r="K1065" s="568"/>
      <c r="L1065" s="568"/>
      <c r="M1065" s="568"/>
      <c r="N1065" s="564"/>
      <c r="O1065" s="564"/>
      <c r="P1065" s="564"/>
      <c r="Q1065" s="564"/>
      <c r="R1065" s="564"/>
      <c r="S1065" s="564"/>
      <c r="T1065" s="564"/>
      <c r="U1065" s="564"/>
      <c r="V1065" s="169" t="s">
        <v>79</v>
      </c>
      <c r="W1065" s="174"/>
      <c r="X1065" s="174"/>
      <c r="Y1065" s="174"/>
      <c r="Z1065" s="174"/>
      <c r="AA1065" s="174"/>
      <c r="AB1065" s="174"/>
    </row>
    <row r="1066" spans="1:28" s="73" customFormat="1" ht="76.5" customHeight="1">
      <c r="A1066" s="123"/>
      <c r="B1066" s="577">
        <v>529</v>
      </c>
      <c r="C1066" s="561" t="str">
        <f>担当者!$F$5</f>
        <v>○○高等学校</v>
      </c>
      <c r="D1066" s="567"/>
      <c r="E1066" s="571"/>
      <c r="F1066" s="567"/>
      <c r="G1066" s="571"/>
      <c r="H1066" s="567"/>
      <c r="I1066" s="567"/>
      <c r="J1066" s="567"/>
      <c r="K1066" s="567"/>
      <c r="L1066" s="567"/>
      <c r="M1066" s="567"/>
      <c r="N1066" s="563"/>
      <c r="O1066" s="563"/>
      <c r="P1066" s="563"/>
      <c r="Q1066" s="563"/>
      <c r="R1066" s="563"/>
      <c r="S1066" s="563"/>
      <c r="T1066" s="563"/>
      <c r="U1066" s="563"/>
      <c r="V1066" s="163" t="s">
        <v>78</v>
      </c>
      <c r="W1066" s="173"/>
      <c r="X1066" s="173"/>
      <c r="Y1066" s="173"/>
      <c r="Z1066" s="173"/>
      <c r="AA1066" s="173"/>
      <c r="AB1066" s="173"/>
    </row>
    <row r="1067" spans="1:28" s="73" customFormat="1" ht="76.5" customHeight="1">
      <c r="A1067" s="123"/>
      <c r="B1067" s="578"/>
      <c r="C1067" s="562"/>
      <c r="D1067" s="568"/>
      <c r="E1067" s="572"/>
      <c r="F1067" s="568"/>
      <c r="G1067" s="572"/>
      <c r="H1067" s="568"/>
      <c r="I1067" s="568"/>
      <c r="J1067" s="568"/>
      <c r="K1067" s="568"/>
      <c r="L1067" s="568"/>
      <c r="M1067" s="568"/>
      <c r="N1067" s="564"/>
      <c r="O1067" s="564"/>
      <c r="P1067" s="564"/>
      <c r="Q1067" s="564"/>
      <c r="R1067" s="564"/>
      <c r="S1067" s="564"/>
      <c r="T1067" s="564"/>
      <c r="U1067" s="564"/>
      <c r="V1067" s="169" t="s">
        <v>79</v>
      </c>
      <c r="W1067" s="174"/>
      <c r="X1067" s="174"/>
      <c r="Y1067" s="174"/>
      <c r="Z1067" s="174"/>
      <c r="AA1067" s="174"/>
      <c r="AB1067" s="174"/>
    </row>
    <row r="1068" spans="1:28" s="73" customFormat="1" ht="76.5" customHeight="1">
      <c r="A1068" s="123"/>
      <c r="B1068" s="577">
        <v>530</v>
      </c>
      <c r="C1068" s="561" t="str">
        <f>担当者!$F$5</f>
        <v>○○高等学校</v>
      </c>
      <c r="D1068" s="567"/>
      <c r="E1068" s="571"/>
      <c r="F1068" s="567"/>
      <c r="G1068" s="571"/>
      <c r="H1068" s="567"/>
      <c r="I1068" s="567"/>
      <c r="J1068" s="567"/>
      <c r="K1068" s="567"/>
      <c r="L1068" s="567"/>
      <c r="M1068" s="567"/>
      <c r="N1068" s="563"/>
      <c r="O1068" s="563"/>
      <c r="P1068" s="563"/>
      <c r="Q1068" s="563"/>
      <c r="R1068" s="563"/>
      <c r="S1068" s="563"/>
      <c r="T1068" s="563"/>
      <c r="U1068" s="563"/>
      <c r="V1068" s="163" t="s">
        <v>78</v>
      </c>
      <c r="W1068" s="173"/>
      <c r="X1068" s="173"/>
      <c r="Y1068" s="173"/>
      <c r="Z1068" s="173"/>
      <c r="AA1068" s="173"/>
      <c r="AB1068" s="173"/>
    </row>
    <row r="1069" spans="1:28" s="73" customFormat="1" ht="76.5" customHeight="1">
      <c r="A1069" s="123"/>
      <c r="B1069" s="578"/>
      <c r="C1069" s="562"/>
      <c r="D1069" s="568"/>
      <c r="E1069" s="572"/>
      <c r="F1069" s="568"/>
      <c r="G1069" s="572"/>
      <c r="H1069" s="568"/>
      <c r="I1069" s="568"/>
      <c r="J1069" s="568"/>
      <c r="K1069" s="568"/>
      <c r="L1069" s="568"/>
      <c r="M1069" s="568"/>
      <c r="N1069" s="564"/>
      <c r="O1069" s="564"/>
      <c r="P1069" s="564"/>
      <c r="Q1069" s="564"/>
      <c r="R1069" s="564"/>
      <c r="S1069" s="564"/>
      <c r="T1069" s="564"/>
      <c r="U1069" s="564"/>
      <c r="V1069" s="169" t="s">
        <v>79</v>
      </c>
      <c r="W1069" s="174"/>
      <c r="X1069" s="174"/>
      <c r="Y1069" s="174"/>
      <c r="Z1069" s="174"/>
      <c r="AA1069" s="174"/>
      <c r="AB1069" s="174"/>
    </row>
    <row r="1070" spans="1:28" s="73" customFormat="1" ht="76.5" customHeight="1">
      <c r="A1070" s="123"/>
      <c r="B1070" s="577">
        <v>531</v>
      </c>
      <c r="C1070" s="561" t="str">
        <f>担当者!$F$5</f>
        <v>○○高等学校</v>
      </c>
      <c r="D1070" s="567"/>
      <c r="E1070" s="571"/>
      <c r="F1070" s="567"/>
      <c r="G1070" s="571"/>
      <c r="H1070" s="567"/>
      <c r="I1070" s="567"/>
      <c r="J1070" s="567"/>
      <c r="K1070" s="567"/>
      <c r="L1070" s="567"/>
      <c r="M1070" s="567"/>
      <c r="N1070" s="563"/>
      <c r="O1070" s="563"/>
      <c r="P1070" s="563"/>
      <c r="Q1070" s="563"/>
      <c r="R1070" s="563"/>
      <c r="S1070" s="563"/>
      <c r="T1070" s="563"/>
      <c r="U1070" s="563"/>
      <c r="V1070" s="163" t="s">
        <v>78</v>
      </c>
      <c r="W1070" s="173"/>
      <c r="X1070" s="173"/>
      <c r="Y1070" s="173"/>
      <c r="Z1070" s="173"/>
      <c r="AA1070" s="173"/>
      <c r="AB1070" s="173"/>
    </row>
    <row r="1071" spans="1:28" s="73" customFormat="1" ht="76.5" customHeight="1">
      <c r="A1071" s="123"/>
      <c r="B1071" s="578"/>
      <c r="C1071" s="562"/>
      <c r="D1071" s="568"/>
      <c r="E1071" s="572"/>
      <c r="F1071" s="568"/>
      <c r="G1071" s="572"/>
      <c r="H1071" s="568"/>
      <c r="I1071" s="568"/>
      <c r="J1071" s="568"/>
      <c r="K1071" s="568"/>
      <c r="L1071" s="568"/>
      <c r="M1071" s="568"/>
      <c r="N1071" s="564"/>
      <c r="O1071" s="564"/>
      <c r="P1071" s="564"/>
      <c r="Q1071" s="564"/>
      <c r="R1071" s="564"/>
      <c r="S1071" s="564"/>
      <c r="T1071" s="564"/>
      <c r="U1071" s="564"/>
      <c r="V1071" s="169" t="s">
        <v>79</v>
      </c>
      <c r="W1071" s="174"/>
      <c r="X1071" s="174"/>
      <c r="Y1071" s="174"/>
      <c r="Z1071" s="174"/>
      <c r="AA1071" s="174"/>
      <c r="AB1071" s="174"/>
    </row>
    <row r="1072" spans="1:28" s="73" customFormat="1" ht="76.5" customHeight="1">
      <c r="A1072" s="123"/>
      <c r="B1072" s="577">
        <v>532</v>
      </c>
      <c r="C1072" s="561" t="str">
        <f>担当者!$F$5</f>
        <v>○○高等学校</v>
      </c>
      <c r="D1072" s="567"/>
      <c r="E1072" s="571"/>
      <c r="F1072" s="567"/>
      <c r="G1072" s="571"/>
      <c r="H1072" s="567"/>
      <c r="I1072" s="567"/>
      <c r="J1072" s="567"/>
      <c r="K1072" s="567"/>
      <c r="L1072" s="567"/>
      <c r="M1072" s="567"/>
      <c r="N1072" s="563"/>
      <c r="O1072" s="563"/>
      <c r="P1072" s="563"/>
      <c r="Q1072" s="563"/>
      <c r="R1072" s="563"/>
      <c r="S1072" s="563"/>
      <c r="T1072" s="563"/>
      <c r="U1072" s="563"/>
      <c r="V1072" s="163" t="s">
        <v>78</v>
      </c>
      <c r="W1072" s="173"/>
      <c r="X1072" s="173"/>
      <c r="Y1072" s="173"/>
      <c r="Z1072" s="173"/>
      <c r="AA1072" s="173"/>
      <c r="AB1072" s="173"/>
    </row>
    <row r="1073" spans="1:28" s="73" customFormat="1" ht="76.5" customHeight="1">
      <c r="A1073" s="123"/>
      <c r="B1073" s="578"/>
      <c r="C1073" s="562"/>
      <c r="D1073" s="568"/>
      <c r="E1073" s="572"/>
      <c r="F1073" s="568"/>
      <c r="G1073" s="572"/>
      <c r="H1073" s="568"/>
      <c r="I1073" s="568"/>
      <c r="J1073" s="568"/>
      <c r="K1073" s="568"/>
      <c r="L1073" s="568"/>
      <c r="M1073" s="568"/>
      <c r="N1073" s="564"/>
      <c r="O1073" s="564"/>
      <c r="P1073" s="564"/>
      <c r="Q1073" s="564"/>
      <c r="R1073" s="564"/>
      <c r="S1073" s="564"/>
      <c r="T1073" s="564"/>
      <c r="U1073" s="564"/>
      <c r="V1073" s="169" t="s">
        <v>79</v>
      </c>
      <c r="W1073" s="174"/>
      <c r="X1073" s="174"/>
      <c r="Y1073" s="174"/>
      <c r="Z1073" s="174"/>
      <c r="AA1073" s="174"/>
      <c r="AB1073" s="174"/>
    </row>
    <row r="1074" spans="1:28" s="73" customFormat="1" ht="76.5" customHeight="1">
      <c r="A1074" s="123"/>
      <c r="B1074" s="577">
        <v>533</v>
      </c>
      <c r="C1074" s="561" t="str">
        <f>担当者!$F$5</f>
        <v>○○高等学校</v>
      </c>
      <c r="D1074" s="567"/>
      <c r="E1074" s="571"/>
      <c r="F1074" s="567"/>
      <c r="G1074" s="571"/>
      <c r="H1074" s="567"/>
      <c r="I1074" s="567"/>
      <c r="J1074" s="567"/>
      <c r="K1074" s="567"/>
      <c r="L1074" s="567"/>
      <c r="M1074" s="567"/>
      <c r="N1074" s="563"/>
      <c r="O1074" s="563"/>
      <c r="P1074" s="563"/>
      <c r="Q1074" s="563"/>
      <c r="R1074" s="563"/>
      <c r="S1074" s="563"/>
      <c r="T1074" s="563"/>
      <c r="U1074" s="563"/>
      <c r="V1074" s="163" t="s">
        <v>78</v>
      </c>
      <c r="W1074" s="173"/>
      <c r="X1074" s="173"/>
      <c r="Y1074" s="173"/>
      <c r="Z1074" s="173"/>
      <c r="AA1074" s="173"/>
      <c r="AB1074" s="173"/>
    </row>
    <row r="1075" spans="1:28" s="73" customFormat="1" ht="76.5" customHeight="1">
      <c r="A1075" s="123"/>
      <c r="B1075" s="578"/>
      <c r="C1075" s="562"/>
      <c r="D1075" s="568"/>
      <c r="E1075" s="572"/>
      <c r="F1075" s="568"/>
      <c r="G1075" s="572"/>
      <c r="H1075" s="568"/>
      <c r="I1075" s="568"/>
      <c r="J1075" s="568"/>
      <c r="K1075" s="568"/>
      <c r="L1075" s="568"/>
      <c r="M1075" s="568"/>
      <c r="N1075" s="564"/>
      <c r="O1075" s="564"/>
      <c r="P1075" s="564"/>
      <c r="Q1075" s="564"/>
      <c r="R1075" s="564"/>
      <c r="S1075" s="564"/>
      <c r="T1075" s="564"/>
      <c r="U1075" s="564"/>
      <c r="V1075" s="169" t="s">
        <v>79</v>
      </c>
      <c r="W1075" s="174"/>
      <c r="X1075" s="174"/>
      <c r="Y1075" s="174"/>
      <c r="Z1075" s="174"/>
      <c r="AA1075" s="174"/>
      <c r="AB1075" s="174"/>
    </row>
    <row r="1076" spans="1:28" s="73" customFormat="1" ht="76.5" customHeight="1">
      <c r="A1076" s="123"/>
      <c r="B1076" s="577">
        <v>534</v>
      </c>
      <c r="C1076" s="561" t="str">
        <f>担当者!$F$5</f>
        <v>○○高等学校</v>
      </c>
      <c r="D1076" s="567"/>
      <c r="E1076" s="571"/>
      <c r="F1076" s="567"/>
      <c r="G1076" s="571"/>
      <c r="H1076" s="567"/>
      <c r="I1076" s="567"/>
      <c r="J1076" s="567"/>
      <c r="K1076" s="567"/>
      <c r="L1076" s="567"/>
      <c r="M1076" s="567"/>
      <c r="N1076" s="563"/>
      <c r="O1076" s="563"/>
      <c r="P1076" s="563"/>
      <c r="Q1076" s="563"/>
      <c r="R1076" s="563"/>
      <c r="S1076" s="563"/>
      <c r="T1076" s="563"/>
      <c r="U1076" s="563"/>
      <c r="V1076" s="163" t="s">
        <v>78</v>
      </c>
      <c r="W1076" s="173"/>
      <c r="X1076" s="173"/>
      <c r="Y1076" s="173"/>
      <c r="Z1076" s="173"/>
      <c r="AA1076" s="173"/>
      <c r="AB1076" s="173"/>
    </row>
    <row r="1077" spans="1:28" s="73" customFormat="1" ht="76.5" customHeight="1">
      <c r="A1077" s="123"/>
      <c r="B1077" s="578"/>
      <c r="C1077" s="562"/>
      <c r="D1077" s="568"/>
      <c r="E1077" s="572"/>
      <c r="F1077" s="568"/>
      <c r="G1077" s="572"/>
      <c r="H1077" s="568"/>
      <c r="I1077" s="568"/>
      <c r="J1077" s="568"/>
      <c r="K1077" s="568"/>
      <c r="L1077" s="568"/>
      <c r="M1077" s="568"/>
      <c r="N1077" s="564"/>
      <c r="O1077" s="564"/>
      <c r="P1077" s="564"/>
      <c r="Q1077" s="564"/>
      <c r="R1077" s="564"/>
      <c r="S1077" s="564"/>
      <c r="T1077" s="564"/>
      <c r="U1077" s="564"/>
      <c r="V1077" s="169" t="s">
        <v>79</v>
      </c>
      <c r="W1077" s="174"/>
      <c r="X1077" s="174"/>
      <c r="Y1077" s="174"/>
      <c r="Z1077" s="174"/>
      <c r="AA1077" s="174"/>
      <c r="AB1077" s="174"/>
    </row>
    <row r="1078" spans="1:28" s="73" customFormat="1" ht="76.5" customHeight="1">
      <c r="A1078" s="123"/>
      <c r="B1078" s="577">
        <v>535</v>
      </c>
      <c r="C1078" s="561" t="str">
        <f>担当者!$F$5</f>
        <v>○○高等学校</v>
      </c>
      <c r="D1078" s="567"/>
      <c r="E1078" s="571"/>
      <c r="F1078" s="567"/>
      <c r="G1078" s="571"/>
      <c r="H1078" s="567"/>
      <c r="I1078" s="567"/>
      <c r="J1078" s="567"/>
      <c r="K1078" s="567"/>
      <c r="L1078" s="567"/>
      <c r="M1078" s="567"/>
      <c r="N1078" s="563"/>
      <c r="O1078" s="563"/>
      <c r="P1078" s="563"/>
      <c r="Q1078" s="563"/>
      <c r="R1078" s="563"/>
      <c r="S1078" s="563"/>
      <c r="T1078" s="563"/>
      <c r="U1078" s="563"/>
      <c r="V1078" s="163" t="s">
        <v>78</v>
      </c>
      <c r="W1078" s="173"/>
      <c r="X1078" s="173"/>
      <c r="Y1078" s="173"/>
      <c r="Z1078" s="173"/>
      <c r="AA1078" s="173"/>
      <c r="AB1078" s="173"/>
    </row>
    <row r="1079" spans="1:28" s="73" customFormat="1" ht="76.5" customHeight="1">
      <c r="A1079" s="123"/>
      <c r="B1079" s="578"/>
      <c r="C1079" s="562"/>
      <c r="D1079" s="568"/>
      <c r="E1079" s="572"/>
      <c r="F1079" s="568"/>
      <c r="G1079" s="572"/>
      <c r="H1079" s="568"/>
      <c r="I1079" s="568"/>
      <c r="J1079" s="568"/>
      <c r="K1079" s="568"/>
      <c r="L1079" s="568"/>
      <c r="M1079" s="568"/>
      <c r="N1079" s="564"/>
      <c r="O1079" s="564"/>
      <c r="P1079" s="564"/>
      <c r="Q1079" s="564"/>
      <c r="R1079" s="564"/>
      <c r="S1079" s="564"/>
      <c r="T1079" s="564"/>
      <c r="U1079" s="564"/>
      <c r="V1079" s="169" t="s">
        <v>79</v>
      </c>
      <c r="W1079" s="174"/>
      <c r="X1079" s="174"/>
      <c r="Y1079" s="174"/>
      <c r="Z1079" s="174"/>
      <c r="AA1079" s="174"/>
      <c r="AB1079" s="174"/>
    </row>
    <row r="1080" spans="1:28" s="73" customFormat="1" ht="76.5" customHeight="1">
      <c r="A1080" s="123"/>
      <c r="B1080" s="577">
        <v>536</v>
      </c>
      <c r="C1080" s="561" t="str">
        <f>担当者!$F$5</f>
        <v>○○高等学校</v>
      </c>
      <c r="D1080" s="567"/>
      <c r="E1080" s="571"/>
      <c r="F1080" s="567"/>
      <c r="G1080" s="571"/>
      <c r="H1080" s="567"/>
      <c r="I1080" s="567"/>
      <c r="J1080" s="567"/>
      <c r="K1080" s="567"/>
      <c r="L1080" s="567"/>
      <c r="M1080" s="567"/>
      <c r="N1080" s="563"/>
      <c r="O1080" s="563"/>
      <c r="P1080" s="563"/>
      <c r="Q1080" s="563"/>
      <c r="R1080" s="563"/>
      <c r="S1080" s="563"/>
      <c r="T1080" s="563"/>
      <c r="U1080" s="563"/>
      <c r="V1080" s="163" t="s">
        <v>78</v>
      </c>
      <c r="W1080" s="173"/>
      <c r="X1080" s="173"/>
      <c r="Y1080" s="173"/>
      <c r="Z1080" s="173"/>
      <c r="AA1080" s="173"/>
      <c r="AB1080" s="173"/>
    </row>
    <row r="1081" spans="1:28" s="73" customFormat="1" ht="76.5" customHeight="1">
      <c r="A1081" s="123"/>
      <c r="B1081" s="578"/>
      <c r="C1081" s="562"/>
      <c r="D1081" s="568"/>
      <c r="E1081" s="572"/>
      <c r="F1081" s="568"/>
      <c r="G1081" s="572"/>
      <c r="H1081" s="568"/>
      <c r="I1081" s="568"/>
      <c r="J1081" s="568"/>
      <c r="K1081" s="568"/>
      <c r="L1081" s="568"/>
      <c r="M1081" s="568"/>
      <c r="N1081" s="564"/>
      <c r="O1081" s="564"/>
      <c r="P1081" s="564"/>
      <c r="Q1081" s="564"/>
      <c r="R1081" s="564"/>
      <c r="S1081" s="564"/>
      <c r="T1081" s="564"/>
      <c r="U1081" s="564"/>
      <c r="V1081" s="169" t="s">
        <v>79</v>
      </c>
      <c r="W1081" s="174"/>
      <c r="X1081" s="174"/>
      <c r="Y1081" s="174"/>
      <c r="Z1081" s="174"/>
      <c r="AA1081" s="174"/>
      <c r="AB1081" s="174"/>
    </row>
    <row r="1082" spans="1:28" s="73" customFormat="1" ht="76.5" customHeight="1">
      <c r="A1082" s="123"/>
      <c r="B1082" s="577">
        <v>537</v>
      </c>
      <c r="C1082" s="561" t="str">
        <f>担当者!$F$5</f>
        <v>○○高等学校</v>
      </c>
      <c r="D1082" s="567"/>
      <c r="E1082" s="571"/>
      <c r="F1082" s="567"/>
      <c r="G1082" s="571"/>
      <c r="H1082" s="567"/>
      <c r="I1082" s="567"/>
      <c r="J1082" s="567"/>
      <c r="K1082" s="567"/>
      <c r="L1082" s="567"/>
      <c r="M1082" s="567"/>
      <c r="N1082" s="563"/>
      <c r="O1082" s="563"/>
      <c r="P1082" s="563"/>
      <c r="Q1082" s="563"/>
      <c r="R1082" s="563"/>
      <c r="S1082" s="563"/>
      <c r="T1082" s="563"/>
      <c r="U1082" s="563"/>
      <c r="V1082" s="163" t="s">
        <v>78</v>
      </c>
      <c r="W1082" s="173"/>
      <c r="X1082" s="173"/>
      <c r="Y1082" s="173"/>
      <c r="Z1082" s="173"/>
      <c r="AA1082" s="173"/>
      <c r="AB1082" s="173"/>
    </row>
    <row r="1083" spans="1:28" s="73" customFormat="1" ht="76.5" customHeight="1">
      <c r="A1083" s="123"/>
      <c r="B1083" s="578"/>
      <c r="C1083" s="562"/>
      <c r="D1083" s="568"/>
      <c r="E1083" s="572"/>
      <c r="F1083" s="568"/>
      <c r="G1083" s="572"/>
      <c r="H1083" s="568"/>
      <c r="I1083" s="568"/>
      <c r="J1083" s="568"/>
      <c r="K1083" s="568"/>
      <c r="L1083" s="568"/>
      <c r="M1083" s="568"/>
      <c r="N1083" s="564"/>
      <c r="O1083" s="564"/>
      <c r="P1083" s="564"/>
      <c r="Q1083" s="564"/>
      <c r="R1083" s="564"/>
      <c r="S1083" s="564"/>
      <c r="T1083" s="564"/>
      <c r="U1083" s="564"/>
      <c r="V1083" s="169" t="s">
        <v>79</v>
      </c>
      <c r="W1083" s="174"/>
      <c r="X1083" s="174"/>
      <c r="Y1083" s="174"/>
      <c r="Z1083" s="174"/>
      <c r="AA1083" s="174"/>
      <c r="AB1083" s="174"/>
    </row>
    <row r="1084" spans="1:28" s="73" customFormat="1" ht="76.5" customHeight="1">
      <c r="A1084" s="123"/>
      <c r="B1084" s="577">
        <v>538</v>
      </c>
      <c r="C1084" s="561" t="str">
        <f>担当者!$F$5</f>
        <v>○○高等学校</v>
      </c>
      <c r="D1084" s="567"/>
      <c r="E1084" s="571"/>
      <c r="F1084" s="567"/>
      <c r="G1084" s="571"/>
      <c r="H1084" s="567"/>
      <c r="I1084" s="567"/>
      <c r="J1084" s="567"/>
      <c r="K1084" s="567"/>
      <c r="L1084" s="567"/>
      <c r="M1084" s="567"/>
      <c r="N1084" s="563"/>
      <c r="O1084" s="563"/>
      <c r="P1084" s="563"/>
      <c r="Q1084" s="563"/>
      <c r="R1084" s="563"/>
      <c r="S1084" s="563"/>
      <c r="T1084" s="563"/>
      <c r="U1084" s="563"/>
      <c r="V1084" s="163" t="s">
        <v>78</v>
      </c>
      <c r="W1084" s="173"/>
      <c r="X1084" s="173"/>
      <c r="Y1084" s="173"/>
      <c r="Z1084" s="173"/>
      <c r="AA1084" s="173"/>
      <c r="AB1084" s="173"/>
    </row>
    <row r="1085" spans="1:28" s="73" customFormat="1" ht="76.5" customHeight="1">
      <c r="A1085" s="123"/>
      <c r="B1085" s="578"/>
      <c r="C1085" s="562"/>
      <c r="D1085" s="568"/>
      <c r="E1085" s="572"/>
      <c r="F1085" s="568"/>
      <c r="G1085" s="572"/>
      <c r="H1085" s="568"/>
      <c r="I1085" s="568"/>
      <c r="J1085" s="568"/>
      <c r="K1085" s="568"/>
      <c r="L1085" s="568"/>
      <c r="M1085" s="568"/>
      <c r="N1085" s="564"/>
      <c r="O1085" s="564"/>
      <c r="P1085" s="564"/>
      <c r="Q1085" s="564"/>
      <c r="R1085" s="564"/>
      <c r="S1085" s="564"/>
      <c r="T1085" s="564"/>
      <c r="U1085" s="564"/>
      <c r="V1085" s="169" t="s">
        <v>79</v>
      </c>
      <c r="W1085" s="174"/>
      <c r="X1085" s="174"/>
      <c r="Y1085" s="174"/>
      <c r="Z1085" s="174"/>
      <c r="AA1085" s="174"/>
      <c r="AB1085" s="174"/>
    </row>
    <row r="1086" spans="1:28" s="73" customFormat="1" ht="76.5" customHeight="1">
      <c r="A1086" s="123"/>
      <c r="B1086" s="577">
        <v>539</v>
      </c>
      <c r="C1086" s="561" t="str">
        <f>担当者!$F$5</f>
        <v>○○高等学校</v>
      </c>
      <c r="D1086" s="567"/>
      <c r="E1086" s="571"/>
      <c r="F1086" s="567"/>
      <c r="G1086" s="571"/>
      <c r="H1086" s="567"/>
      <c r="I1086" s="567"/>
      <c r="J1086" s="567"/>
      <c r="K1086" s="567"/>
      <c r="L1086" s="567"/>
      <c r="M1086" s="567"/>
      <c r="N1086" s="563"/>
      <c r="O1086" s="563"/>
      <c r="P1086" s="563"/>
      <c r="Q1086" s="563"/>
      <c r="R1086" s="563"/>
      <c r="S1086" s="563"/>
      <c r="T1086" s="563"/>
      <c r="U1086" s="563"/>
      <c r="V1086" s="163" t="s">
        <v>78</v>
      </c>
      <c r="W1086" s="173"/>
      <c r="X1086" s="173"/>
      <c r="Y1086" s="173"/>
      <c r="Z1086" s="173"/>
      <c r="AA1086" s="173"/>
      <c r="AB1086" s="173"/>
    </row>
    <row r="1087" spans="1:28" s="73" customFormat="1" ht="76.5" customHeight="1">
      <c r="A1087" s="123"/>
      <c r="B1087" s="578"/>
      <c r="C1087" s="562"/>
      <c r="D1087" s="568"/>
      <c r="E1087" s="572"/>
      <c r="F1087" s="568"/>
      <c r="G1087" s="572"/>
      <c r="H1087" s="568"/>
      <c r="I1087" s="568"/>
      <c r="J1087" s="568"/>
      <c r="K1087" s="568"/>
      <c r="L1087" s="568"/>
      <c r="M1087" s="568"/>
      <c r="N1087" s="564"/>
      <c r="O1087" s="564"/>
      <c r="P1087" s="564"/>
      <c r="Q1087" s="564"/>
      <c r="R1087" s="564"/>
      <c r="S1087" s="564"/>
      <c r="T1087" s="564"/>
      <c r="U1087" s="564"/>
      <c r="V1087" s="169" t="s">
        <v>79</v>
      </c>
      <c r="W1087" s="174"/>
      <c r="X1087" s="174"/>
      <c r="Y1087" s="174"/>
      <c r="Z1087" s="174"/>
      <c r="AA1087" s="174"/>
      <c r="AB1087" s="174"/>
    </row>
    <row r="1088" spans="1:28" s="73" customFormat="1" ht="76.5" customHeight="1">
      <c r="A1088" s="123"/>
      <c r="B1088" s="577">
        <v>540</v>
      </c>
      <c r="C1088" s="561" t="str">
        <f>担当者!$F$5</f>
        <v>○○高等学校</v>
      </c>
      <c r="D1088" s="567"/>
      <c r="E1088" s="571"/>
      <c r="F1088" s="567"/>
      <c r="G1088" s="571"/>
      <c r="H1088" s="567"/>
      <c r="I1088" s="567"/>
      <c r="J1088" s="567"/>
      <c r="K1088" s="567"/>
      <c r="L1088" s="567"/>
      <c r="M1088" s="567"/>
      <c r="N1088" s="563"/>
      <c r="O1088" s="563"/>
      <c r="P1088" s="563"/>
      <c r="Q1088" s="563"/>
      <c r="R1088" s="563"/>
      <c r="S1088" s="563"/>
      <c r="T1088" s="563"/>
      <c r="U1088" s="563"/>
      <c r="V1088" s="163" t="s">
        <v>78</v>
      </c>
      <c r="W1088" s="173"/>
      <c r="X1088" s="173"/>
      <c r="Y1088" s="173"/>
      <c r="Z1088" s="173"/>
      <c r="AA1088" s="173"/>
      <c r="AB1088" s="173"/>
    </row>
    <row r="1089" spans="1:28" s="73" customFormat="1" ht="76.5" customHeight="1">
      <c r="A1089" s="123"/>
      <c r="B1089" s="578"/>
      <c r="C1089" s="562"/>
      <c r="D1089" s="568"/>
      <c r="E1089" s="572"/>
      <c r="F1089" s="568"/>
      <c r="G1089" s="572"/>
      <c r="H1089" s="568"/>
      <c r="I1089" s="568"/>
      <c r="J1089" s="568"/>
      <c r="K1089" s="568"/>
      <c r="L1089" s="568"/>
      <c r="M1089" s="568"/>
      <c r="N1089" s="564"/>
      <c r="O1089" s="564"/>
      <c r="P1089" s="564"/>
      <c r="Q1089" s="564"/>
      <c r="R1089" s="564"/>
      <c r="S1089" s="564"/>
      <c r="T1089" s="564"/>
      <c r="U1089" s="564"/>
      <c r="V1089" s="169" t="s">
        <v>79</v>
      </c>
      <c r="W1089" s="174"/>
      <c r="X1089" s="174"/>
      <c r="Y1089" s="174"/>
      <c r="Z1089" s="174"/>
      <c r="AA1089" s="174"/>
      <c r="AB1089" s="174"/>
    </row>
    <row r="1090" spans="1:28" s="73" customFormat="1" ht="76.5" customHeight="1">
      <c r="A1090" s="123"/>
      <c r="B1090" s="577">
        <v>541</v>
      </c>
      <c r="C1090" s="561" t="str">
        <f>担当者!$F$5</f>
        <v>○○高等学校</v>
      </c>
      <c r="D1090" s="567"/>
      <c r="E1090" s="571"/>
      <c r="F1090" s="567"/>
      <c r="G1090" s="571"/>
      <c r="H1090" s="567"/>
      <c r="I1090" s="567"/>
      <c r="J1090" s="567"/>
      <c r="K1090" s="567"/>
      <c r="L1090" s="567"/>
      <c r="M1090" s="567"/>
      <c r="N1090" s="563"/>
      <c r="O1090" s="563"/>
      <c r="P1090" s="563"/>
      <c r="Q1090" s="563"/>
      <c r="R1090" s="563"/>
      <c r="S1090" s="563"/>
      <c r="T1090" s="563"/>
      <c r="U1090" s="563"/>
      <c r="V1090" s="163" t="s">
        <v>78</v>
      </c>
      <c r="W1090" s="173"/>
      <c r="X1090" s="173"/>
      <c r="Y1090" s="173"/>
      <c r="Z1090" s="173"/>
      <c r="AA1090" s="173"/>
      <c r="AB1090" s="173"/>
    </row>
    <row r="1091" spans="1:28" s="73" customFormat="1" ht="76.5" customHeight="1">
      <c r="A1091" s="123"/>
      <c r="B1091" s="578"/>
      <c r="C1091" s="562"/>
      <c r="D1091" s="568"/>
      <c r="E1091" s="572"/>
      <c r="F1091" s="568"/>
      <c r="G1091" s="572"/>
      <c r="H1091" s="568"/>
      <c r="I1091" s="568"/>
      <c r="J1091" s="568"/>
      <c r="K1091" s="568"/>
      <c r="L1091" s="568"/>
      <c r="M1091" s="568"/>
      <c r="N1091" s="564"/>
      <c r="O1091" s="564"/>
      <c r="P1091" s="564"/>
      <c r="Q1091" s="564"/>
      <c r="R1091" s="564"/>
      <c r="S1091" s="564"/>
      <c r="T1091" s="564"/>
      <c r="U1091" s="564"/>
      <c r="V1091" s="169" t="s">
        <v>79</v>
      </c>
      <c r="W1091" s="174"/>
      <c r="X1091" s="174"/>
      <c r="Y1091" s="174"/>
      <c r="Z1091" s="174"/>
      <c r="AA1091" s="174"/>
      <c r="AB1091" s="174"/>
    </row>
    <row r="1092" spans="1:28" s="73" customFormat="1" ht="76.5" customHeight="1">
      <c r="A1092" s="123"/>
      <c r="B1092" s="577">
        <v>542</v>
      </c>
      <c r="C1092" s="561" t="str">
        <f>担当者!$F$5</f>
        <v>○○高等学校</v>
      </c>
      <c r="D1092" s="567"/>
      <c r="E1092" s="571"/>
      <c r="F1092" s="567"/>
      <c r="G1092" s="571"/>
      <c r="H1092" s="567"/>
      <c r="I1092" s="567"/>
      <c r="J1092" s="567"/>
      <c r="K1092" s="567"/>
      <c r="L1092" s="567"/>
      <c r="M1092" s="567"/>
      <c r="N1092" s="563"/>
      <c r="O1092" s="563"/>
      <c r="P1092" s="563"/>
      <c r="Q1092" s="563"/>
      <c r="R1092" s="563"/>
      <c r="S1092" s="563"/>
      <c r="T1092" s="563"/>
      <c r="U1092" s="563"/>
      <c r="V1092" s="163" t="s">
        <v>78</v>
      </c>
      <c r="W1092" s="173"/>
      <c r="X1092" s="173"/>
      <c r="Y1092" s="173"/>
      <c r="Z1092" s="173"/>
      <c r="AA1092" s="173"/>
      <c r="AB1092" s="173"/>
    </row>
    <row r="1093" spans="1:28" s="73" customFormat="1" ht="76.5" customHeight="1">
      <c r="A1093" s="123"/>
      <c r="B1093" s="578"/>
      <c r="C1093" s="562"/>
      <c r="D1093" s="568"/>
      <c r="E1093" s="572"/>
      <c r="F1093" s="568"/>
      <c r="G1093" s="572"/>
      <c r="H1093" s="568"/>
      <c r="I1093" s="568"/>
      <c r="J1093" s="568"/>
      <c r="K1093" s="568"/>
      <c r="L1093" s="568"/>
      <c r="M1093" s="568"/>
      <c r="N1093" s="564"/>
      <c r="O1093" s="564"/>
      <c r="P1093" s="564"/>
      <c r="Q1093" s="564"/>
      <c r="R1093" s="564"/>
      <c r="S1093" s="564"/>
      <c r="T1093" s="564"/>
      <c r="U1093" s="564"/>
      <c r="V1093" s="169" t="s">
        <v>79</v>
      </c>
      <c r="W1093" s="174"/>
      <c r="X1093" s="174"/>
      <c r="Y1093" s="174"/>
      <c r="Z1093" s="174"/>
      <c r="AA1093" s="174"/>
      <c r="AB1093" s="174"/>
    </row>
    <row r="1094" spans="1:28" s="73" customFormat="1" ht="76.5" customHeight="1">
      <c r="A1094" s="123"/>
      <c r="B1094" s="577">
        <v>543</v>
      </c>
      <c r="C1094" s="561" t="str">
        <f>担当者!$F$5</f>
        <v>○○高等学校</v>
      </c>
      <c r="D1094" s="567"/>
      <c r="E1094" s="571"/>
      <c r="F1094" s="567"/>
      <c r="G1094" s="571"/>
      <c r="H1094" s="567"/>
      <c r="I1094" s="567"/>
      <c r="J1094" s="567"/>
      <c r="K1094" s="567"/>
      <c r="L1094" s="567"/>
      <c r="M1094" s="567"/>
      <c r="N1094" s="563"/>
      <c r="O1094" s="563"/>
      <c r="P1094" s="563"/>
      <c r="Q1094" s="563"/>
      <c r="R1094" s="563"/>
      <c r="S1094" s="563"/>
      <c r="T1094" s="563"/>
      <c r="U1094" s="563"/>
      <c r="V1094" s="163" t="s">
        <v>78</v>
      </c>
      <c r="W1094" s="173"/>
      <c r="X1094" s="173"/>
      <c r="Y1094" s="173"/>
      <c r="Z1094" s="173"/>
      <c r="AA1094" s="173"/>
      <c r="AB1094" s="173"/>
    </row>
    <row r="1095" spans="1:28" s="73" customFormat="1" ht="76.5" customHeight="1">
      <c r="A1095" s="123"/>
      <c r="B1095" s="578"/>
      <c r="C1095" s="562"/>
      <c r="D1095" s="568"/>
      <c r="E1095" s="572"/>
      <c r="F1095" s="568"/>
      <c r="G1095" s="572"/>
      <c r="H1095" s="568"/>
      <c r="I1095" s="568"/>
      <c r="J1095" s="568"/>
      <c r="K1095" s="568"/>
      <c r="L1095" s="568"/>
      <c r="M1095" s="568"/>
      <c r="N1095" s="564"/>
      <c r="O1095" s="564"/>
      <c r="P1095" s="564"/>
      <c r="Q1095" s="564"/>
      <c r="R1095" s="564"/>
      <c r="S1095" s="564"/>
      <c r="T1095" s="564"/>
      <c r="U1095" s="564"/>
      <c r="V1095" s="169" t="s">
        <v>79</v>
      </c>
      <c r="W1095" s="174"/>
      <c r="X1095" s="174"/>
      <c r="Y1095" s="174"/>
      <c r="Z1095" s="174"/>
      <c r="AA1095" s="174"/>
      <c r="AB1095" s="174"/>
    </row>
    <row r="1096" spans="1:28" s="73" customFormat="1" ht="76.5" customHeight="1">
      <c r="A1096" s="123"/>
      <c r="B1096" s="577">
        <v>544</v>
      </c>
      <c r="C1096" s="561" t="str">
        <f>担当者!$F$5</f>
        <v>○○高等学校</v>
      </c>
      <c r="D1096" s="567"/>
      <c r="E1096" s="571"/>
      <c r="F1096" s="567"/>
      <c r="G1096" s="571"/>
      <c r="H1096" s="567"/>
      <c r="I1096" s="567"/>
      <c r="J1096" s="567"/>
      <c r="K1096" s="567"/>
      <c r="L1096" s="567"/>
      <c r="M1096" s="567"/>
      <c r="N1096" s="563"/>
      <c r="O1096" s="563"/>
      <c r="P1096" s="563"/>
      <c r="Q1096" s="563"/>
      <c r="R1096" s="563"/>
      <c r="S1096" s="563"/>
      <c r="T1096" s="563"/>
      <c r="U1096" s="563"/>
      <c r="V1096" s="163" t="s">
        <v>78</v>
      </c>
      <c r="W1096" s="173"/>
      <c r="X1096" s="173"/>
      <c r="Y1096" s="173"/>
      <c r="Z1096" s="173"/>
      <c r="AA1096" s="173"/>
      <c r="AB1096" s="173"/>
    </row>
    <row r="1097" spans="1:28" s="73" customFormat="1" ht="76.5" customHeight="1">
      <c r="A1097" s="123"/>
      <c r="B1097" s="578"/>
      <c r="C1097" s="562"/>
      <c r="D1097" s="568"/>
      <c r="E1097" s="572"/>
      <c r="F1097" s="568"/>
      <c r="G1097" s="572"/>
      <c r="H1097" s="568"/>
      <c r="I1097" s="568"/>
      <c r="J1097" s="568"/>
      <c r="K1097" s="568"/>
      <c r="L1097" s="568"/>
      <c r="M1097" s="568"/>
      <c r="N1097" s="564"/>
      <c r="O1097" s="564"/>
      <c r="P1097" s="564"/>
      <c r="Q1097" s="564"/>
      <c r="R1097" s="564"/>
      <c r="S1097" s="564"/>
      <c r="T1097" s="564"/>
      <c r="U1097" s="564"/>
      <c r="V1097" s="169" t="s">
        <v>79</v>
      </c>
      <c r="W1097" s="174"/>
      <c r="X1097" s="174"/>
      <c r="Y1097" s="174"/>
      <c r="Z1097" s="174"/>
      <c r="AA1097" s="174"/>
      <c r="AB1097" s="174"/>
    </row>
    <row r="1098" spans="1:28" s="73" customFormat="1" ht="76.5" customHeight="1">
      <c r="A1098" s="123"/>
      <c r="B1098" s="577">
        <v>545</v>
      </c>
      <c r="C1098" s="561" t="str">
        <f>担当者!$F$5</f>
        <v>○○高等学校</v>
      </c>
      <c r="D1098" s="567"/>
      <c r="E1098" s="571"/>
      <c r="F1098" s="567"/>
      <c r="G1098" s="571"/>
      <c r="H1098" s="567"/>
      <c r="I1098" s="567"/>
      <c r="J1098" s="567"/>
      <c r="K1098" s="567"/>
      <c r="L1098" s="567"/>
      <c r="M1098" s="567"/>
      <c r="N1098" s="563"/>
      <c r="O1098" s="563"/>
      <c r="P1098" s="563"/>
      <c r="Q1098" s="563"/>
      <c r="R1098" s="563"/>
      <c r="S1098" s="563"/>
      <c r="T1098" s="563"/>
      <c r="U1098" s="563"/>
      <c r="V1098" s="163" t="s">
        <v>78</v>
      </c>
      <c r="W1098" s="173"/>
      <c r="X1098" s="173"/>
      <c r="Y1098" s="173"/>
      <c r="Z1098" s="173"/>
      <c r="AA1098" s="173"/>
      <c r="AB1098" s="173"/>
    </row>
    <row r="1099" spans="1:28" s="73" customFormat="1" ht="76.5" customHeight="1">
      <c r="A1099" s="123"/>
      <c r="B1099" s="578"/>
      <c r="C1099" s="562"/>
      <c r="D1099" s="568"/>
      <c r="E1099" s="572"/>
      <c r="F1099" s="568"/>
      <c r="G1099" s="572"/>
      <c r="H1099" s="568"/>
      <c r="I1099" s="568"/>
      <c r="J1099" s="568"/>
      <c r="K1099" s="568"/>
      <c r="L1099" s="568"/>
      <c r="M1099" s="568"/>
      <c r="N1099" s="564"/>
      <c r="O1099" s="564"/>
      <c r="P1099" s="564"/>
      <c r="Q1099" s="564"/>
      <c r="R1099" s="564"/>
      <c r="S1099" s="564"/>
      <c r="T1099" s="564"/>
      <c r="U1099" s="564"/>
      <c r="V1099" s="169" t="s">
        <v>79</v>
      </c>
      <c r="W1099" s="174"/>
      <c r="X1099" s="174"/>
      <c r="Y1099" s="174"/>
      <c r="Z1099" s="174"/>
      <c r="AA1099" s="174"/>
      <c r="AB1099" s="174"/>
    </row>
    <row r="1100" spans="1:28" s="73" customFormat="1" ht="76.5" customHeight="1">
      <c r="A1100" s="123"/>
      <c r="B1100" s="577">
        <v>546</v>
      </c>
      <c r="C1100" s="561" t="str">
        <f>担当者!$F$5</f>
        <v>○○高等学校</v>
      </c>
      <c r="D1100" s="567"/>
      <c r="E1100" s="571"/>
      <c r="F1100" s="567"/>
      <c r="G1100" s="571"/>
      <c r="H1100" s="567"/>
      <c r="I1100" s="567"/>
      <c r="J1100" s="567"/>
      <c r="K1100" s="567"/>
      <c r="L1100" s="567"/>
      <c r="M1100" s="567"/>
      <c r="N1100" s="563"/>
      <c r="O1100" s="563"/>
      <c r="P1100" s="563"/>
      <c r="Q1100" s="563"/>
      <c r="R1100" s="563"/>
      <c r="S1100" s="563"/>
      <c r="T1100" s="563"/>
      <c r="U1100" s="563"/>
      <c r="V1100" s="163" t="s">
        <v>78</v>
      </c>
      <c r="W1100" s="173"/>
      <c r="X1100" s="173"/>
      <c r="Y1100" s="173"/>
      <c r="Z1100" s="173"/>
      <c r="AA1100" s="173"/>
      <c r="AB1100" s="173"/>
    </row>
    <row r="1101" spans="1:28" s="73" customFormat="1" ht="76.5" customHeight="1">
      <c r="A1101" s="123"/>
      <c r="B1101" s="578"/>
      <c r="C1101" s="562"/>
      <c r="D1101" s="568"/>
      <c r="E1101" s="572"/>
      <c r="F1101" s="568"/>
      <c r="G1101" s="572"/>
      <c r="H1101" s="568"/>
      <c r="I1101" s="568"/>
      <c r="J1101" s="568"/>
      <c r="K1101" s="568"/>
      <c r="L1101" s="568"/>
      <c r="M1101" s="568"/>
      <c r="N1101" s="564"/>
      <c r="O1101" s="564"/>
      <c r="P1101" s="564"/>
      <c r="Q1101" s="564"/>
      <c r="R1101" s="564"/>
      <c r="S1101" s="564"/>
      <c r="T1101" s="564"/>
      <c r="U1101" s="564"/>
      <c r="V1101" s="169" t="s">
        <v>79</v>
      </c>
      <c r="W1101" s="174"/>
      <c r="X1101" s="174"/>
      <c r="Y1101" s="174"/>
      <c r="Z1101" s="174"/>
      <c r="AA1101" s="174"/>
      <c r="AB1101" s="174"/>
    </row>
    <row r="1102" spans="1:28" s="73" customFormat="1" ht="76.5" customHeight="1">
      <c r="A1102" s="123"/>
      <c r="B1102" s="577">
        <v>547</v>
      </c>
      <c r="C1102" s="561" t="str">
        <f>担当者!$F$5</f>
        <v>○○高等学校</v>
      </c>
      <c r="D1102" s="567"/>
      <c r="E1102" s="571"/>
      <c r="F1102" s="567"/>
      <c r="G1102" s="571"/>
      <c r="H1102" s="567"/>
      <c r="I1102" s="567"/>
      <c r="J1102" s="567"/>
      <c r="K1102" s="567"/>
      <c r="L1102" s="567"/>
      <c r="M1102" s="567"/>
      <c r="N1102" s="563"/>
      <c r="O1102" s="563"/>
      <c r="P1102" s="563"/>
      <c r="Q1102" s="563"/>
      <c r="R1102" s="563"/>
      <c r="S1102" s="563"/>
      <c r="T1102" s="563"/>
      <c r="U1102" s="563"/>
      <c r="V1102" s="163" t="s">
        <v>78</v>
      </c>
      <c r="W1102" s="173"/>
      <c r="X1102" s="173"/>
      <c r="Y1102" s="173"/>
      <c r="Z1102" s="173"/>
      <c r="AA1102" s="173"/>
      <c r="AB1102" s="173"/>
    </row>
    <row r="1103" spans="1:28" s="73" customFormat="1" ht="76.5" customHeight="1">
      <c r="A1103" s="123"/>
      <c r="B1103" s="578"/>
      <c r="C1103" s="562"/>
      <c r="D1103" s="568"/>
      <c r="E1103" s="572"/>
      <c r="F1103" s="568"/>
      <c r="G1103" s="572"/>
      <c r="H1103" s="568"/>
      <c r="I1103" s="568"/>
      <c r="J1103" s="568"/>
      <c r="K1103" s="568"/>
      <c r="L1103" s="568"/>
      <c r="M1103" s="568"/>
      <c r="N1103" s="564"/>
      <c r="O1103" s="564"/>
      <c r="P1103" s="564"/>
      <c r="Q1103" s="564"/>
      <c r="R1103" s="564"/>
      <c r="S1103" s="564"/>
      <c r="T1103" s="564"/>
      <c r="U1103" s="564"/>
      <c r="V1103" s="169" t="s">
        <v>79</v>
      </c>
      <c r="W1103" s="174"/>
      <c r="X1103" s="174"/>
      <c r="Y1103" s="174"/>
      <c r="Z1103" s="174"/>
      <c r="AA1103" s="174"/>
      <c r="AB1103" s="174"/>
    </row>
    <row r="1104" spans="1:28" s="73" customFormat="1" ht="76.5" customHeight="1">
      <c r="A1104" s="123"/>
      <c r="B1104" s="577">
        <v>548</v>
      </c>
      <c r="C1104" s="561" t="str">
        <f>担当者!$F$5</f>
        <v>○○高等学校</v>
      </c>
      <c r="D1104" s="567"/>
      <c r="E1104" s="571"/>
      <c r="F1104" s="567"/>
      <c r="G1104" s="571"/>
      <c r="H1104" s="567"/>
      <c r="I1104" s="567"/>
      <c r="J1104" s="567"/>
      <c r="K1104" s="567"/>
      <c r="L1104" s="567"/>
      <c r="M1104" s="567"/>
      <c r="N1104" s="563"/>
      <c r="O1104" s="563"/>
      <c r="P1104" s="563"/>
      <c r="Q1104" s="563"/>
      <c r="R1104" s="563"/>
      <c r="S1104" s="563"/>
      <c r="T1104" s="563"/>
      <c r="U1104" s="563"/>
      <c r="V1104" s="163" t="s">
        <v>78</v>
      </c>
      <c r="W1104" s="173"/>
      <c r="X1104" s="173"/>
      <c r="Y1104" s="173"/>
      <c r="Z1104" s="173"/>
      <c r="AA1104" s="173"/>
      <c r="AB1104" s="173"/>
    </row>
    <row r="1105" spans="1:28" s="73" customFormat="1" ht="76.5" customHeight="1">
      <c r="A1105" s="123"/>
      <c r="B1105" s="578"/>
      <c r="C1105" s="562"/>
      <c r="D1105" s="568"/>
      <c r="E1105" s="572"/>
      <c r="F1105" s="568"/>
      <c r="G1105" s="572"/>
      <c r="H1105" s="568"/>
      <c r="I1105" s="568"/>
      <c r="J1105" s="568"/>
      <c r="K1105" s="568"/>
      <c r="L1105" s="568"/>
      <c r="M1105" s="568"/>
      <c r="N1105" s="564"/>
      <c r="O1105" s="564"/>
      <c r="P1105" s="564"/>
      <c r="Q1105" s="564"/>
      <c r="R1105" s="564"/>
      <c r="S1105" s="564"/>
      <c r="T1105" s="564"/>
      <c r="U1105" s="564"/>
      <c r="V1105" s="169" t="s">
        <v>79</v>
      </c>
      <c r="W1105" s="174"/>
      <c r="X1105" s="174"/>
      <c r="Y1105" s="174"/>
      <c r="Z1105" s="174"/>
      <c r="AA1105" s="174"/>
      <c r="AB1105" s="174"/>
    </row>
    <row r="1106" spans="1:28" s="73" customFormat="1" ht="76.5" customHeight="1">
      <c r="A1106" s="123"/>
      <c r="B1106" s="577">
        <v>549</v>
      </c>
      <c r="C1106" s="561" t="str">
        <f>担当者!$F$5</f>
        <v>○○高等学校</v>
      </c>
      <c r="D1106" s="567"/>
      <c r="E1106" s="571"/>
      <c r="F1106" s="567"/>
      <c r="G1106" s="571"/>
      <c r="H1106" s="567"/>
      <c r="I1106" s="567"/>
      <c r="J1106" s="567"/>
      <c r="K1106" s="567"/>
      <c r="L1106" s="567"/>
      <c r="M1106" s="567"/>
      <c r="N1106" s="563"/>
      <c r="O1106" s="563"/>
      <c r="P1106" s="563"/>
      <c r="Q1106" s="563"/>
      <c r="R1106" s="563"/>
      <c r="S1106" s="563"/>
      <c r="T1106" s="563"/>
      <c r="U1106" s="563"/>
      <c r="V1106" s="163" t="s">
        <v>78</v>
      </c>
      <c r="W1106" s="173"/>
      <c r="X1106" s="173"/>
      <c r="Y1106" s="173"/>
      <c r="Z1106" s="173"/>
      <c r="AA1106" s="173"/>
      <c r="AB1106" s="173"/>
    </row>
    <row r="1107" spans="1:28" s="73" customFormat="1" ht="76.5" customHeight="1">
      <c r="A1107" s="123"/>
      <c r="B1107" s="578"/>
      <c r="C1107" s="562"/>
      <c r="D1107" s="568"/>
      <c r="E1107" s="572"/>
      <c r="F1107" s="568"/>
      <c r="G1107" s="572"/>
      <c r="H1107" s="568"/>
      <c r="I1107" s="568"/>
      <c r="J1107" s="568"/>
      <c r="K1107" s="568"/>
      <c r="L1107" s="568"/>
      <c r="M1107" s="568"/>
      <c r="N1107" s="564"/>
      <c r="O1107" s="564"/>
      <c r="P1107" s="564"/>
      <c r="Q1107" s="564"/>
      <c r="R1107" s="564"/>
      <c r="S1107" s="564"/>
      <c r="T1107" s="564"/>
      <c r="U1107" s="564"/>
      <c r="V1107" s="169" t="s">
        <v>79</v>
      </c>
      <c r="W1107" s="174"/>
      <c r="X1107" s="174"/>
      <c r="Y1107" s="174"/>
      <c r="Z1107" s="174"/>
      <c r="AA1107" s="174"/>
      <c r="AB1107" s="174"/>
    </row>
    <row r="1108" spans="1:28" s="73" customFormat="1" ht="76.5" customHeight="1">
      <c r="A1108" s="123"/>
      <c r="B1108" s="577">
        <v>550</v>
      </c>
      <c r="C1108" s="561" t="str">
        <f>担当者!$F$5</f>
        <v>○○高等学校</v>
      </c>
      <c r="D1108" s="567"/>
      <c r="E1108" s="571"/>
      <c r="F1108" s="567"/>
      <c r="G1108" s="571"/>
      <c r="H1108" s="567"/>
      <c r="I1108" s="567"/>
      <c r="J1108" s="567"/>
      <c r="K1108" s="567"/>
      <c r="L1108" s="567"/>
      <c r="M1108" s="567"/>
      <c r="N1108" s="563"/>
      <c r="O1108" s="563"/>
      <c r="P1108" s="563"/>
      <c r="Q1108" s="563"/>
      <c r="R1108" s="563"/>
      <c r="S1108" s="563"/>
      <c r="T1108" s="563"/>
      <c r="U1108" s="563"/>
      <c r="V1108" s="163" t="s">
        <v>78</v>
      </c>
      <c r="W1108" s="173"/>
      <c r="X1108" s="173"/>
      <c r="Y1108" s="173"/>
      <c r="Z1108" s="173"/>
      <c r="AA1108" s="173"/>
      <c r="AB1108" s="173"/>
    </row>
    <row r="1109" spans="1:28" s="73" customFormat="1" ht="76.5" customHeight="1">
      <c r="A1109" s="123"/>
      <c r="B1109" s="578"/>
      <c r="C1109" s="562"/>
      <c r="D1109" s="568"/>
      <c r="E1109" s="572"/>
      <c r="F1109" s="568"/>
      <c r="G1109" s="572"/>
      <c r="H1109" s="568"/>
      <c r="I1109" s="568"/>
      <c r="J1109" s="568"/>
      <c r="K1109" s="568"/>
      <c r="L1109" s="568"/>
      <c r="M1109" s="568"/>
      <c r="N1109" s="564"/>
      <c r="O1109" s="564"/>
      <c r="P1109" s="564"/>
      <c r="Q1109" s="564"/>
      <c r="R1109" s="564"/>
      <c r="S1109" s="564"/>
      <c r="T1109" s="564"/>
      <c r="U1109" s="564"/>
      <c r="V1109" s="169" t="s">
        <v>79</v>
      </c>
      <c r="W1109" s="174"/>
      <c r="X1109" s="174"/>
      <c r="Y1109" s="174"/>
      <c r="Z1109" s="174"/>
      <c r="AA1109" s="174"/>
      <c r="AB1109" s="174"/>
    </row>
    <row r="1110" spans="1:28" s="73" customFormat="1" ht="76.5" customHeight="1">
      <c r="A1110" s="123"/>
      <c r="B1110" s="577">
        <v>551</v>
      </c>
      <c r="C1110" s="561" t="str">
        <f>担当者!$F$5</f>
        <v>○○高等学校</v>
      </c>
      <c r="D1110" s="567"/>
      <c r="E1110" s="571"/>
      <c r="F1110" s="567"/>
      <c r="G1110" s="571"/>
      <c r="H1110" s="567"/>
      <c r="I1110" s="567"/>
      <c r="J1110" s="567"/>
      <c r="K1110" s="567"/>
      <c r="L1110" s="567"/>
      <c r="M1110" s="567"/>
      <c r="N1110" s="563"/>
      <c r="O1110" s="563"/>
      <c r="P1110" s="563"/>
      <c r="Q1110" s="563"/>
      <c r="R1110" s="563"/>
      <c r="S1110" s="563"/>
      <c r="T1110" s="563"/>
      <c r="U1110" s="563"/>
      <c r="V1110" s="163" t="s">
        <v>78</v>
      </c>
      <c r="W1110" s="173"/>
      <c r="X1110" s="173"/>
      <c r="Y1110" s="173"/>
      <c r="Z1110" s="173"/>
      <c r="AA1110" s="173"/>
      <c r="AB1110" s="173"/>
    </row>
    <row r="1111" spans="1:28" s="73" customFormat="1" ht="76.5" customHeight="1">
      <c r="A1111" s="123"/>
      <c r="B1111" s="578"/>
      <c r="C1111" s="562"/>
      <c r="D1111" s="568"/>
      <c r="E1111" s="572"/>
      <c r="F1111" s="568"/>
      <c r="G1111" s="572"/>
      <c r="H1111" s="568"/>
      <c r="I1111" s="568"/>
      <c r="J1111" s="568"/>
      <c r="K1111" s="568"/>
      <c r="L1111" s="568"/>
      <c r="M1111" s="568"/>
      <c r="N1111" s="564"/>
      <c r="O1111" s="564"/>
      <c r="P1111" s="564"/>
      <c r="Q1111" s="564"/>
      <c r="R1111" s="564"/>
      <c r="S1111" s="564"/>
      <c r="T1111" s="564"/>
      <c r="U1111" s="564"/>
      <c r="V1111" s="169" t="s">
        <v>79</v>
      </c>
      <c r="W1111" s="174"/>
      <c r="X1111" s="174"/>
      <c r="Y1111" s="174"/>
      <c r="Z1111" s="174"/>
      <c r="AA1111" s="174"/>
      <c r="AB1111" s="174"/>
    </row>
    <row r="1112" spans="1:28" s="73" customFormat="1" ht="76.5" customHeight="1">
      <c r="A1112" s="123"/>
      <c r="B1112" s="577">
        <v>552</v>
      </c>
      <c r="C1112" s="561" t="str">
        <f>担当者!$F$5</f>
        <v>○○高等学校</v>
      </c>
      <c r="D1112" s="567"/>
      <c r="E1112" s="571"/>
      <c r="F1112" s="567"/>
      <c r="G1112" s="571"/>
      <c r="H1112" s="567"/>
      <c r="I1112" s="567"/>
      <c r="J1112" s="567"/>
      <c r="K1112" s="567"/>
      <c r="L1112" s="567"/>
      <c r="M1112" s="567"/>
      <c r="N1112" s="563"/>
      <c r="O1112" s="563"/>
      <c r="P1112" s="563"/>
      <c r="Q1112" s="563"/>
      <c r="R1112" s="563"/>
      <c r="S1112" s="563"/>
      <c r="T1112" s="563"/>
      <c r="U1112" s="563"/>
      <c r="V1112" s="163" t="s">
        <v>78</v>
      </c>
      <c r="W1112" s="173"/>
      <c r="X1112" s="173"/>
      <c r="Y1112" s="173"/>
      <c r="Z1112" s="173"/>
      <c r="AA1112" s="173"/>
      <c r="AB1112" s="173"/>
    </row>
    <row r="1113" spans="1:28" s="73" customFormat="1" ht="76.5" customHeight="1">
      <c r="A1113" s="123"/>
      <c r="B1113" s="578"/>
      <c r="C1113" s="562"/>
      <c r="D1113" s="568"/>
      <c r="E1113" s="572"/>
      <c r="F1113" s="568"/>
      <c r="G1113" s="572"/>
      <c r="H1113" s="568"/>
      <c r="I1113" s="568"/>
      <c r="J1113" s="568"/>
      <c r="K1113" s="568"/>
      <c r="L1113" s="568"/>
      <c r="M1113" s="568"/>
      <c r="N1113" s="564"/>
      <c r="O1113" s="564"/>
      <c r="P1113" s="564"/>
      <c r="Q1113" s="564"/>
      <c r="R1113" s="564"/>
      <c r="S1113" s="564"/>
      <c r="T1113" s="564"/>
      <c r="U1113" s="564"/>
      <c r="V1113" s="169" t="s">
        <v>79</v>
      </c>
      <c r="W1113" s="174"/>
      <c r="X1113" s="174"/>
      <c r="Y1113" s="174"/>
      <c r="Z1113" s="174"/>
      <c r="AA1113" s="174"/>
      <c r="AB1113" s="174"/>
    </row>
    <row r="1114" spans="1:28" s="73" customFormat="1" ht="76.5" customHeight="1">
      <c r="A1114" s="123"/>
      <c r="B1114" s="577">
        <v>553</v>
      </c>
      <c r="C1114" s="561" t="str">
        <f>担当者!$F$5</f>
        <v>○○高等学校</v>
      </c>
      <c r="D1114" s="567"/>
      <c r="E1114" s="571"/>
      <c r="F1114" s="567"/>
      <c r="G1114" s="571"/>
      <c r="H1114" s="567"/>
      <c r="I1114" s="567"/>
      <c r="J1114" s="567"/>
      <c r="K1114" s="567"/>
      <c r="L1114" s="567"/>
      <c r="M1114" s="567"/>
      <c r="N1114" s="563"/>
      <c r="O1114" s="563"/>
      <c r="P1114" s="563"/>
      <c r="Q1114" s="563"/>
      <c r="R1114" s="563"/>
      <c r="S1114" s="563"/>
      <c r="T1114" s="563"/>
      <c r="U1114" s="563"/>
      <c r="V1114" s="163" t="s">
        <v>78</v>
      </c>
      <c r="W1114" s="173"/>
      <c r="X1114" s="173"/>
      <c r="Y1114" s="173"/>
      <c r="Z1114" s="173"/>
      <c r="AA1114" s="173"/>
      <c r="AB1114" s="173"/>
    </row>
    <row r="1115" spans="1:28" s="73" customFormat="1" ht="76.5" customHeight="1">
      <c r="A1115" s="123"/>
      <c r="B1115" s="578"/>
      <c r="C1115" s="562"/>
      <c r="D1115" s="568"/>
      <c r="E1115" s="572"/>
      <c r="F1115" s="568"/>
      <c r="G1115" s="572"/>
      <c r="H1115" s="568"/>
      <c r="I1115" s="568"/>
      <c r="J1115" s="568"/>
      <c r="K1115" s="568"/>
      <c r="L1115" s="568"/>
      <c r="M1115" s="568"/>
      <c r="N1115" s="564"/>
      <c r="O1115" s="564"/>
      <c r="P1115" s="564"/>
      <c r="Q1115" s="564"/>
      <c r="R1115" s="564"/>
      <c r="S1115" s="564"/>
      <c r="T1115" s="564"/>
      <c r="U1115" s="564"/>
      <c r="V1115" s="169" t="s">
        <v>79</v>
      </c>
      <c r="W1115" s="174"/>
      <c r="X1115" s="174"/>
      <c r="Y1115" s="174"/>
      <c r="Z1115" s="174"/>
      <c r="AA1115" s="174"/>
      <c r="AB1115" s="174"/>
    </row>
    <row r="1116" spans="1:28" s="73" customFormat="1" ht="76.5" customHeight="1">
      <c r="A1116" s="123"/>
      <c r="B1116" s="577">
        <v>554</v>
      </c>
      <c r="C1116" s="561" t="str">
        <f>担当者!$F$5</f>
        <v>○○高等学校</v>
      </c>
      <c r="D1116" s="567"/>
      <c r="E1116" s="571"/>
      <c r="F1116" s="567"/>
      <c r="G1116" s="571"/>
      <c r="H1116" s="567"/>
      <c r="I1116" s="567"/>
      <c r="J1116" s="567"/>
      <c r="K1116" s="567"/>
      <c r="L1116" s="567"/>
      <c r="M1116" s="567"/>
      <c r="N1116" s="563"/>
      <c r="O1116" s="563"/>
      <c r="P1116" s="563"/>
      <c r="Q1116" s="563"/>
      <c r="R1116" s="563"/>
      <c r="S1116" s="563"/>
      <c r="T1116" s="563"/>
      <c r="U1116" s="563"/>
      <c r="V1116" s="163" t="s">
        <v>78</v>
      </c>
      <c r="W1116" s="173"/>
      <c r="X1116" s="173"/>
      <c r="Y1116" s="173"/>
      <c r="Z1116" s="173"/>
      <c r="AA1116" s="173"/>
      <c r="AB1116" s="173"/>
    </row>
    <row r="1117" spans="1:28" s="73" customFormat="1" ht="76.5" customHeight="1">
      <c r="A1117" s="123"/>
      <c r="B1117" s="578"/>
      <c r="C1117" s="562"/>
      <c r="D1117" s="568"/>
      <c r="E1117" s="572"/>
      <c r="F1117" s="568"/>
      <c r="G1117" s="572"/>
      <c r="H1117" s="568"/>
      <c r="I1117" s="568"/>
      <c r="J1117" s="568"/>
      <c r="K1117" s="568"/>
      <c r="L1117" s="568"/>
      <c r="M1117" s="568"/>
      <c r="N1117" s="564"/>
      <c r="O1117" s="564"/>
      <c r="P1117" s="564"/>
      <c r="Q1117" s="564"/>
      <c r="R1117" s="564"/>
      <c r="S1117" s="564"/>
      <c r="T1117" s="564"/>
      <c r="U1117" s="564"/>
      <c r="V1117" s="169" t="s">
        <v>79</v>
      </c>
      <c r="W1117" s="174"/>
      <c r="X1117" s="174"/>
      <c r="Y1117" s="174"/>
      <c r="Z1117" s="174"/>
      <c r="AA1117" s="174"/>
      <c r="AB1117" s="174"/>
    </row>
    <row r="1118" spans="1:28" s="73" customFormat="1" ht="76.5" customHeight="1">
      <c r="A1118" s="123"/>
      <c r="B1118" s="577">
        <v>555</v>
      </c>
      <c r="C1118" s="561" t="str">
        <f>担当者!$F$5</f>
        <v>○○高等学校</v>
      </c>
      <c r="D1118" s="567"/>
      <c r="E1118" s="571"/>
      <c r="F1118" s="567"/>
      <c r="G1118" s="571"/>
      <c r="H1118" s="567"/>
      <c r="I1118" s="567"/>
      <c r="J1118" s="567"/>
      <c r="K1118" s="567"/>
      <c r="L1118" s="567"/>
      <c r="M1118" s="567"/>
      <c r="N1118" s="563"/>
      <c r="O1118" s="563"/>
      <c r="P1118" s="563"/>
      <c r="Q1118" s="563"/>
      <c r="R1118" s="563"/>
      <c r="S1118" s="563"/>
      <c r="T1118" s="563"/>
      <c r="U1118" s="563"/>
      <c r="V1118" s="163" t="s">
        <v>78</v>
      </c>
      <c r="W1118" s="173"/>
      <c r="X1118" s="173"/>
      <c r="Y1118" s="173"/>
      <c r="Z1118" s="173"/>
      <c r="AA1118" s="173"/>
      <c r="AB1118" s="173"/>
    </row>
    <row r="1119" spans="1:28" s="73" customFormat="1" ht="76.5" customHeight="1">
      <c r="A1119" s="123"/>
      <c r="B1119" s="578"/>
      <c r="C1119" s="562"/>
      <c r="D1119" s="568"/>
      <c r="E1119" s="572"/>
      <c r="F1119" s="568"/>
      <c r="G1119" s="572"/>
      <c r="H1119" s="568"/>
      <c r="I1119" s="568"/>
      <c r="J1119" s="568"/>
      <c r="K1119" s="568"/>
      <c r="L1119" s="568"/>
      <c r="M1119" s="568"/>
      <c r="N1119" s="564"/>
      <c r="O1119" s="564"/>
      <c r="P1119" s="564"/>
      <c r="Q1119" s="564"/>
      <c r="R1119" s="564"/>
      <c r="S1119" s="564"/>
      <c r="T1119" s="564"/>
      <c r="U1119" s="564"/>
      <c r="V1119" s="169" t="s">
        <v>79</v>
      </c>
      <c r="W1119" s="174"/>
      <c r="X1119" s="174"/>
      <c r="Y1119" s="174"/>
      <c r="Z1119" s="174"/>
      <c r="AA1119" s="174"/>
      <c r="AB1119" s="174"/>
    </row>
    <row r="1120" spans="1:28" s="73" customFormat="1" ht="76.5" customHeight="1">
      <c r="A1120" s="123"/>
      <c r="B1120" s="577">
        <v>556</v>
      </c>
      <c r="C1120" s="561" t="str">
        <f>担当者!$F$5</f>
        <v>○○高等学校</v>
      </c>
      <c r="D1120" s="567"/>
      <c r="E1120" s="571"/>
      <c r="F1120" s="567"/>
      <c r="G1120" s="571"/>
      <c r="H1120" s="567"/>
      <c r="I1120" s="567"/>
      <c r="J1120" s="567"/>
      <c r="K1120" s="567"/>
      <c r="L1120" s="567"/>
      <c r="M1120" s="567"/>
      <c r="N1120" s="563"/>
      <c r="O1120" s="563"/>
      <c r="P1120" s="563"/>
      <c r="Q1120" s="563"/>
      <c r="R1120" s="563"/>
      <c r="S1120" s="563"/>
      <c r="T1120" s="563"/>
      <c r="U1120" s="563"/>
      <c r="V1120" s="163" t="s">
        <v>78</v>
      </c>
      <c r="W1120" s="173"/>
      <c r="X1120" s="173"/>
      <c r="Y1120" s="173"/>
      <c r="Z1120" s="173"/>
      <c r="AA1120" s="173"/>
      <c r="AB1120" s="173"/>
    </row>
    <row r="1121" spans="1:28" s="73" customFormat="1" ht="76.5" customHeight="1">
      <c r="A1121" s="123"/>
      <c r="B1121" s="578"/>
      <c r="C1121" s="562"/>
      <c r="D1121" s="568"/>
      <c r="E1121" s="572"/>
      <c r="F1121" s="568"/>
      <c r="G1121" s="572"/>
      <c r="H1121" s="568"/>
      <c r="I1121" s="568"/>
      <c r="J1121" s="568"/>
      <c r="K1121" s="568"/>
      <c r="L1121" s="568"/>
      <c r="M1121" s="568"/>
      <c r="N1121" s="564"/>
      <c r="O1121" s="564"/>
      <c r="P1121" s="564"/>
      <c r="Q1121" s="564"/>
      <c r="R1121" s="564"/>
      <c r="S1121" s="564"/>
      <c r="T1121" s="564"/>
      <c r="U1121" s="564"/>
      <c r="V1121" s="169" t="s">
        <v>79</v>
      </c>
      <c r="W1121" s="174"/>
      <c r="X1121" s="174"/>
      <c r="Y1121" s="174"/>
      <c r="Z1121" s="174"/>
      <c r="AA1121" s="174"/>
      <c r="AB1121" s="174"/>
    </row>
    <row r="1122" spans="1:28" s="73" customFormat="1" ht="76.5" customHeight="1">
      <c r="A1122" s="123"/>
      <c r="B1122" s="577">
        <v>557</v>
      </c>
      <c r="C1122" s="561" t="str">
        <f>担当者!$F$5</f>
        <v>○○高等学校</v>
      </c>
      <c r="D1122" s="567"/>
      <c r="E1122" s="571"/>
      <c r="F1122" s="567"/>
      <c r="G1122" s="571"/>
      <c r="H1122" s="567"/>
      <c r="I1122" s="567"/>
      <c r="J1122" s="567"/>
      <c r="K1122" s="567"/>
      <c r="L1122" s="567"/>
      <c r="M1122" s="567"/>
      <c r="N1122" s="563"/>
      <c r="O1122" s="563"/>
      <c r="P1122" s="563"/>
      <c r="Q1122" s="563"/>
      <c r="R1122" s="563"/>
      <c r="S1122" s="563"/>
      <c r="T1122" s="563"/>
      <c r="U1122" s="563"/>
      <c r="V1122" s="163" t="s">
        <v>78</v>
      </c>
      <c r="W1122" s="173"/>
      <c r="X1122" s="173"/>
      <c r="Y1122" s="173"/>
      <c r="Z1122" s="173"/>
      <c r="AA1122" s="173"/>
      <c r="AB1122" s="173"/>
    </row>
    <row r="1123" spans="1:28" s="73" customFormat="1" ht="76.5" customHeight="1">
      <c r="A1123" s="123"/>
      <c r="B1123" s="578"/>
      <c r="C1123" s="562"/>
      <c r="D1123" s="568"/>
      <c r="E1123" s="572"/>
      <c r="F1123" s="568"/>
      <c r="G1123" s="572"/>
      <c r="H1123" s="568"/>
      <c r="I1123" s="568"/>
      <c r="J1123" s="568"/>
      <c r="K1123" s="568"/>
      <c r="L1123" s="568"/>
      <c r="M1123" s="568"/>
      <c r="N1123" s="564"/>
      <c r="O1123" s="564"/>
      <c r="P1123" s="564"/>
      <c r="Q1123" s="564"/>
      <c r="R1123" s="564"/>
      <c r="S1123" s="564"/>
      <c r="T1123" s="564"/>
      <c r="U1123" s="564"/>
      <c r="V1123" s="169" t="s">
        <v>79</v>
      </c>
      <c r="W1123" s="174"/>
      <c r="X1123" s="174"/>
      <c r="Y1123" s="174"/>
      <c r="Z1123" s="174"/>
      <c r="AA1123" s="174"/>
      <c r="AB1123" s="174"/>
    </row>
    <row r="1124" spans="1:28" s="73" customFormat="1" ht="76.5" customHeight="1">
      <c r="A1124" s="123"/>
      <c r="B1124" s="577">
        <v>558</v>
      </c>
      <c r="C1124" s="561" t="str">
        <f>担当者!$F$5</f>
        <v>○○高等学校</v>
      </c>
      <c r="D1124" s="567"/>
      <c r="E1124" s="571"/>
      <c r="F1124" s="567"/>
      <c r="G1124" s="571"/>
      <c r="H1124" s="567"/>
      <c r="I1124" s="567"/>
      <c r="J1124" s="567"/>
      <c r="K1124" s="567"/>
      <c r="L1124" s="567"/>
      <c r="M1124" s="567"/>
      <c r="N1124" s="563"/>
      <c r="O1124" s="563"/>
      <c r="P1124" s="563"/>
      <c r="Q1124" s="563"/>
      <c r="R1124" s="563"/>
      <c r="S1124" s="563"/>
      <c r="T1124" s="563"/>
      <c r="U1124" s="563"/>
      <c r="V1124" s="163" t="s">
        <v>78</v>
      </c>
      <c r="W1124" s="173"/>
      <c r="X1124" s="173"/>
      <c r="Y1124" s="173"/>
      <c r="Z1124" s="173"/>
      <c r="AA1124" s="173"/>
      <c r="AB1124" s="173"/>
    </row>
    <row r="1125" spans="1:28" s="73" customFormat="1" ht="76.5" customHeight="1">
      <c r="A1125" s="123"/>
      <c r="B1125" s="578"/>
      <c r="C1125" s="562"/>
      <c r="D1125" s="568"/>
      <c r="E1125" s="572"/>
      <c r="F1125" s="568"/>
      <c r="G1125" s="572"/>
      <c r="H1125" s="568"/>
      <c r="I1125" s="568"/>
      <c r="J1125" s="568"/>
      <c r="K1125" s="568"/>
      <c r="L1125" s="568"/>
      <c r="M1125" s="568"/>
      <c r="N1125" s="564"/>
      <c r="O1125" s="564"/>
      <c r="P1125" s="564"/>
      <c r="Q1125" s="564"/>
      <c r="R1125" s="564"/>
      <c r="S1125" s="564"/>
      <c r="T1125" s="564"/>
      <c r="U1125" s="564"/>
      <c r="V1125" s="169" t="s">
        <v>79</v>
      </c>
      <c r="W1125" s="174"/>
      <c r="X1125" s="174"/>
      <c r="Y1125" s="174"/>
      <c r="Z1125" s="174"/>
      <c r="AA1125" s="174"/>
      <c r="AB1125" s="174"/>
    </row>
    <row r="1126" spans="1:28" s="73" customFormat="1" ht="76.5" customHeight="1">
      <c r="A1126" s="123"/>
      <c r="B1126" s="577">
        <v>559</v>
      </c>
      <c r="C1126" s="561" t="str">
        <f>担当者!$F$5</f>
        <v>○○高等学校</v>
      </c>
      <c r="D1126" s="567"/>
      <c r="E1126" s="571"/>
      <c r="F1126" s="567"/>
      <c r="G1126" s="571"/>
      <c r="H1126" s="567"/>
      <c r="I1126" s="567"/>
      <c r="J1126" s="567"/>
      <c r="K1126" s="567"/>
      <c r="L1126" s="567"/>
      <c r="M1126" s="567"/>
      <c r="N1126" s="563"/>
      <c r="O1126" s="563"/>
      <c r="P1126" s="563"/>
      <c r="Q1126" s="563"/>
      <c r="R1126" s="563"/>
      <c r="S1126" s="563"/>
      <c r="T1126" s="563"/>
      <c r="U1126" s="563"/>
      <c r="V1126" s="163" t="s">
        <v>78</v>
      </c>
      <c r="W1126" s="173"/>
      <c r="X1126" s="173"/>
      <c r="Y1126" s="173"/>
      <c r="Z1126" s="173"/>
      <c r="AA1126" s="173"/>
      <c r="AB1126" s="173"/>
    </row>
    <row r="1127" spans="1:28" s="73" customFormat="1" ht="76.5" customHeight="1">
      <c r="A1127" s="123"/>
      <c r="B1127" s="578"/>
      <c r="C1127" s="562"/>
      <c r="D1127" s="568"/>
      <c r="E1127" s="572"/>
      <c r="F1127" s="568"/>
      <c r="G1127" s="572"/>
      <c r="H1127" s="568"/>
      <c r="I1127" s="568"/>
      <c r="J1127" s="568"/>
      <c r="K1127" s="568"/>
      <c r="L1127" s="568"/>
      <c r="M1127" s="568"/>
      <c r="N1127" s="564"/>
      <c r="O1127" s="564"/>
      <c r="P1127" s="564"/>
      <c r="Q1127" s="564"/>
      <c r="R1127" s="564"/>
      <c r="S1127" s="564"/>
      <c r="T1127" s="564"/>
      <c r="U1127" s="564"/>
      <c r="V1127" s="169" t="s">
        <v>79</v>
      </c>
      <c r="W1127" s="174"/>
      <c r="X1127" s="174"/>
      <c r="Y1127" s="174"/>
      <c r="Z1127" s="174"/>
      <c r="AA1127" s="174"/>
      <c r="AB1127" s="174"/>
    </row>
    <row r="1128" spans="1:28" s="73" customFormat="1" ht="76.5" customHeight="1">
      <c r="A1128" s="123"/>
      <c r="B1128" s="577">
        <v>560</v>
      </c>
      <c r="C1128" s="561" t="str">
        <f>担当者!$F$5</f>
        <v>○○高等学校</v>
      </c>
      <c r="D1128" s="567"/>
      <c r="E1128" s="571"/>
      <c r="F1128" s="567"/>
      <c r="G1128" s="571"/>
      <c r="H1128" s="567"/>
      <c r="I1128" s="567"/>
      <c r="J1128" s="567"/>
      <c r="K1128" s="567"/>
      <c r="L1128" s="567"/>
      <c r="M1128" s="567"/>
      <c r="N1128" s="563"/>
      <c r="O1128" s="563"/>
      <c r="P1128" s="563"/>
      <c r="Q1128" s="563"/>
      <c r="R1128" s="563"/>
      <c r="S1128" s="563"/>
      <c r="T1128" s="563"/>
      <c r="U1128" s="563"/>
      <c r="V1128" s="163" t="s">
        <v>78</v>
      </c>
      <c r="W1128" s="173"/>
      <c r="X1128" s="173"/>
      <c r="Y1128" s="173"/>
      <c r="Z1128" s="173"/>
      <c r="AA1128" s="173"/>
      <c r="AB1128" s="173"/>
    </row>
    <row r="1129" spans="1:28" s="73" customFormat="1" ht="76.5" customHeight="1">
      <c r="A1129" s="123"/>
      <c r="B1129" s="578"/>
      <c r="C1129" s="562"/>
      <c r="D1129" s="568"/>
      <c r="E1129" s="572"/>
      <c r="F1129" s="568"/>
      <c r="G1129" s="572"/>
      <c r="H1129" s="568"/>
      <c r="I1129" s="568"/>
      <c r="J1129" s="568"/>
      <c r="K1129" s="568"/>
      <c r="L1129" s="568"/>
      <c r="M1129" s="568"/>
      <c r="N1129" s="564"/>
      <c r="O1129" s="564"/>
      <c r="P1129" s="564"/>
      <c r="Q1129" s="564"/>
      <c r="R1129" s="564"/>
      <c r="S1129" s="564"/>
      <c r="T1129" s="564"/>
      <c r="U1129" s="564"/>
      <c r="V1129" s="169" t="s">
        <v>79</v>
      </c>
      <c r="W1129" s="174"/>
      <c r="X1129" s="174"/>
      <c r="Y1129" s="174"/>
      <c r="Z1129" s="174"/>
      <c r="AA1129" s="174"/>
      <c r="AB1129" s="174"/>
    </row>
    <row r="1130" spans="1:28" s="73" customFormat="1" ht="76.5" customHeight="1">
      <c r="A1130" s="123"/>
      <c r="B1130" s="577">
        <v>561</v>
      </c>
      <c r="C1130" s="561" t="str">
        <f>担当者!$F$5</f>
        <v>○○高等学校</v>
      </c>
      <c r="D1130" s="567"/>
      <c r="E1130" s="571"/>
      <c r="F1130" s="567"/>
      <c r="G1130" s="571"/>
      <c r="H1130" s="567"/>
      <c r="I1130" s="567"/>
      <c r="J1130" s="567"/>
      <c r="K1130" s="567"/>
      <c r="L1130" s="567"/>
      <c r="M1130" s="567"/>
      <c r="N1130" s="563"/>
      <c r="O1130" s="563"/>
      <c r="P1130" s="563"/>
      <c r="Q1130" s="563"/>
      <c r="R1130" s="563"/>
      <c r="S1130" s="563"/>
      <c r="T1130" s="563"/>
      <c r="U1130" s="563"/>
      <c r="V1130" s="163" t="s">
        <v>78</v>
      </c>
      <c r="W1130" s="173"/>
      <c r="X1130" s="173"/>
      <c r="Y1130" s="173"/>
      <c r="Z1130" s="173"/>
      <c r="AA1130" s="173"/>
      <c r="AB1130" s="173"/>
    </row>
    <row r="1131" spans="1:28" s="73" customFormat="1" ht="76.5" customHeight="1">
      <c r="A1131" s="123"/>
      <c r="B1131" s="578"/>
      <c r="C1131" s="562"/>
      <c r="D1131" s="568"/>
      <c r="E1131" s="572"/>
      <c r="F1131" s="568"/>
      <c r="G1131" s="572"/>
      <c r="H1131" s="568"/>
      <c r="I1131" s="568"/>
      <c r="J1131" s="568"/>
      <c r="K1131" s="568"/>
      <c r="L1131" s="568"/>
      <c r="M1131" s="568"/>
      <c r="N1131" s="564"/>
      <c r="O1131" s="564"/>
      <c r="P1131" s="564"/>
      <c r="Q1131" s="564"/>
      <c r="R1131" s="564"/>
      <c r="S1131" s="564"/>
      <c r="T1131" s="564"/>
      <c r="U1131" s="564"/>
      <c r="V1131" s="169" t="s">
        <v>79</v>
      </c>
      <c r="W1131" s="174"/>
      <c r="X1131" s="174"/>
      <c r="Y1131" s="174"/>
      <c r="Z1131" s="174"/>
      <c r="AA1131" s="174"/>
      <c r="AB1131" s="174"/>
    </row>
    <row r="1132" spans="1:28" s="73" customFormat="1" ht="76.5" customHeight="1">
      <c r="A1132" s="123"/>
      <c r="B1132" s="577">
        <v>562</v>
      </c>
      <c r="C1132" s="561" t="str">
        <f>担当者!$F$5</f>
        <v>○○高等学校</v>
      </c>
      <c r="D1132" s="567"/>
      <c r="E1132" s="571"/>
      <c r="F1132" s="567"/>
      <c r="G1132" s="571"/>
      <c r="H1132" s="567"/>
      <c r="I1132" s="567"/>
      <c r="J1132" s="567"/>
      <c r="K1132" s="567"/>
      <c r="L1132" s="567"/>
      <c r="M1132" s="567"/>
      <c r="N1132" s="563"/>
      <c r="O1132" s="563"/>
      <c r="P1132" s="563"/>
      <c r="Q1132" s="563"/>
      <c r="R1132" s="563"/>
      <c r="S1132" s="563"/>
      <c r="T1132" s="563"/>
      <c r="U1132" s="563"/>
      <c r="V1132" s="163" t="s">
        <v>78</v>
      </c>
      <c r="W1132" s="173"/>
      <c r="X1132" s="173"/>
      <c r="Y1132" s="173"/>
      <c r="Z1132" s="173"/>
      <c r="AA1132" s="173"/>
      <c r="AB1132" s="173"/>
    </row>
    <row r="1133" spans="1:28" s="73" customFormat="1" ht="76.5" customHeight="1">
      <c r="A1133" s="123"/>
      <c r="B1133" s="578"/>
      <c r="C1133" s="562"/>
      <c r="D1133" s="568"/>
      <c r="E1133" s="572"/>
      <c r="F1133" s="568"/>
      <c r="G1133" s="572"/>
      <c r="H1133" s="568"/>
      <c r="I1133" s="568"/>
      <c r="J1133" s="568"/>
      <c r="K1133" s="568"/>
      <c r="L1133" s="568"/>
      <c r="M1133" s="568"/>
      <c r="N1133" s="564"/>
      <c r="O1133" s="564"/>
      <c r="P1133" s="564"/>
      <c r="Q1133" s="564"/>
      <c r="R1133" s="564"/>
      <c r="S1133" s="564"/>
      <c r="T1133" s="564"/>
      <c r="U1133" s="564"/>
      <c r="V1133" s="169" t="s">
        <v>79</v>
      </c>
      <c r="W1133" s="174"/>
      <c r="X1133" s="174"/>
      <c r="Y1133" s="174"/>
      <c r="Z1133" s="174"/>
      <c r="AA1133" s="174"/>
      <c r="AB1133" s="174"/>
    </row>
    <row r="1134" spans="1:28" s="73" customFormat="1" ht="76.5" customHeight="1">
      <c r="A1134" s="123"/>
      <c r="B1134" s="577">
        <v>563</v>
      </c>
      <c r="C1134" s="561" t="str">
        <f>担当者!$F$5</f>
        <v>○○高等学校</v>
      </c>
      <c r="D1134" s="567"/>
      <c r="E1134" s="571"/>
      <c r="F1134" s="567"/>
      <c r="G1134" s="571"/>
      <c r="H1134" s="567"/>
      <c r="I1134" s="567"/>
      <c r="J1134" s="567"/>
      <c r="K1134" s="567"/>
      <c r="L1134" s="567"/>
      <c r="M1134" s="567"/>
      <c r="N1134" s="563"/>
      <c r="O1134" s="563"/>
      <c r="P1134" s="563"/>
      <c r="Q1134" s="563"/>
      <c r="R1134" s="563"/>
      <c r="S1134" s="563"/>
      <c r="T1134" s="563"/>
      <c r="U1134" s="563"/>
      <c r="V1134" s="163" t="s">
        <v>78</v>
      </c>
      <c r="W1134" s="173"/>
      <c r="X1134" s="173"/>
      <c r="Y1134" s="173"/>
      <c r="Z1134" s="173"/>
      <c r="AA1134" s="173"/>
      <c r="AB1134" s="173"/>
    </row>
    <row r="1135" spans="1:28" s="73" customFormat="1" ht="76.5" customHeight="1">
      <c r="A1135" s="123"/>
      <c r="B1135" s="578"/>
      <c r="C1135" s="562"/>
      <c r="D1135" s="568"/>
      <c r="E1135" s="572"/>
      <c r="F1135" s="568"/>
      <c r="G1135" s="572"/>
      <c r="H1135" s="568"/>
      <c r="I1135" s="568"/>
      <c r="J1135" s="568"/>
      <c r="K1135" s="568"/>
      <c r="L1135" s="568"/>
      <c r="M1135" s="568"/>
      <c r="N1135" s="564"/>
      <c r="O1135" s="564"/>
      <c r="P1135" s="564"/>
      <c r="Q1135" s="564"/>
      <c r="R1135" s="564"/>
      <c r="S1135" s="564"/>
      <c r="T1135" s="564"/>
      <c r="U1135" s="564"/>
      <c r="V1135" s="169" t="s">
        <v>79</v>
      </c>
      <c r="W1135" s="174"/>
      <c r="X1135" s="174"/>
      <c r="Y1135" s="174"/>
      <c r="Z1135" s="174"/>
      <c r="AA1135" s="174"/>
      <c r="AB1135" s="174"/>
    </row>
    <row r="1136" spans="1:28" s="73" customFormat="1" ht="76.5" customHeight="1">
      <c r="A1136" s="123"/>
      <c r="B1136" s="577">
        <v>564</v>
      </c>
      <c r="C1136" s="561" t="str">
        <f>担当者!$F$5</f>
        <v>○○高等学校</v>
      </c>
      <c r="D1136" s="567"/>
      <c r="E1136" s="571"/>
      <c r="F1136" s="567"/>
      <c r="G1136" s="571"/>
      <c r="H1136" s="567"/>
      <c r="I1136" s="567"/>
      <c r="J1136" s="567"/>
      <c r="K1136" s="567"/>
      <c r="L1136" s="567"/>
      <c r="M1136" s="567"/>
      <c r="N1136" s="563"/>
      <c r="O1136" s="563"/>
      <c r="P1136" s="563"/>
      <c r="Q1136" s="563"/>
      <c r="R1136" s="563"/>
      <c r="S1136" s="563"/>
      <c r="T1136" s="563"/>
      <c r="U1136" s="563"/>
      <c r="V1136" s="163" t="s">
        <v>78</v>
      </c>
      <c r="W1136" s="173"/>
      <c r="X1136" s="173"/>
      <c r="Y1136" s="173"/>
      <c r="Z1136" s="173"/>
      <c r="AA1136" s="173"/>
      <c r="AB1136" s="173"/>
    </row>
    <row r="1137" spans="1:28" s="73" customFormat="1" ht="76.5" customHeight="1">
      <c r="A1137" s="123"/>
      <c r="B1137" s="578"/>
      <c r="C1137" s="562"/>
      <c r="D1137" s="568"/>
      <c r="E1137" s="572"/>
      <c r="F1137" s="568"/>
      <c r="G1137" s="572"/>
      <c r="H1137" s="568"/>
      <c r="I1137" s="568"/>
      <c r="J1137" s="568"/>
      <c r="K1137" s="568"/>
      <c r="L1137" s="568"/>
      <c r="M1137" s="568"/>
      <c r="N1137" s="564"/>
      <c r="O1137" s="564"/>
      <c r="P1137" s="564"/>
      <c r="Q1137" s="564"/>
      <c r="R1137" s="564"/>
      <c r="S1137" s="564"/>
      <c r="T1137" s="564"/>
      <c r="U1137" s="564"/>
      <c r="V1137" s="169" t="s">
        <v>79</v>
      </c>
      <c r="W1137" s="174"/>
      <c r="X1137" s="174"/>
      <c r="Y1137" s="174"/>
      <c r="Z1137" s="174"/>
      <c r="AA1137" s="174"/>
      <c r="AB1137" s="174"/>
    </row>
    <row r="1138" spans="1:28" s="73" customFormat="1" ht="76.5" customHeight="1">
      <c r="A1138" s="123"/>
      <c r="B1138" s="577">
        <v>565</v>
      </c>
      <c r="C1138" s="561" t="str">
        <f>担当者!$F$5</f>
        <v>○○高等学校</v>
      </c>
      <c r="D1138" s="567"/>
      <c r="E1138" s="571"/>
      <c r="F1138" s="567"/>
      <c r="G1138" s="571"/>
      <c r="H1138" s="567"/>
      <c r="I1138" s="567"/>
      <c r="J1138" s="567"/>
      <c r="K1138" s="567"/>
      <c r="L1138" s="567"/>
      <c r="M1138" s="567"/>
      <c r="N1138" s="563"/>
      <c r="O1138" s="563"/>
      <c r="P1138" s="563"/>
      <c r="Q1138" s="563"/>
      <c r="R1138" s="563"/>
      <c r="S1138" s="563"/>
      <c r="T1138" s="563"/>
      <c r="U1138" s="563"/>
      <c r="V1138" s="163" t="s">
        <v>78</v>
      </c>
      <c r="W1138" s="173"/>
      <c r="X1138" s="173"/>
      <c r="Y1138" s="173"/>
      <c r="Z1138" s="173"/>
      <c r="AA1138" s="173"/>
      <c r="AB1138" s="173"/>
    </row>
    <row r="1139" spans="1:28" s="73" customFormat="1" ht="76.5" customHeight="1">
      <c r="A1139" s="123"/>
      <c r="B1139" s="578"/>
      <c r="C1139" s="562"/>
      <c r="D1139" s="568"/>
      <c r="E1139" s="572"/>
      <c r="F1139" s="568"/>
      <c r="G1139" s="572"/>
      <c r="H1139" s="568"/>
      <c r="I1139" s="568"/>
      <c r="J1139" s="568"/>
      <c r="K1139" s="568"/>
      <c r="L1139" s="568"/>
      <c r="M1139" s="568"/>
      <c r="N1139" s="564"/>
      <c r="O1139" s="564"/>
      <c r="P1139" s="564"/>
      <c r="Q1139" s="564"/>
      <c r="R1139" s="564"/>
      <c r="S1139" s="564"/>
      <c r="T1139" s="564"/>
      <c r="U1139" s="564"/>
      <c r="V1139" s="169" t="s">
        <v>79</v>
      </c>
      <c r="W1139" s="174"/>
      <c r="X1139" s="174"/>
      <c r="Y1139" s="174"/>
      <c r="Z1139" s="174"/>
      <c r="AA1139" s="174"/>
      <c r="AB1139" s="174"/>
    </row>
    <row r="1140" spans="1:28" s="73" customFormat="1" ht="76.5" customHeight="1">
      <c r="A1140" s="123"/>
      <c r="B1140" s="577">
        <v>566</v>
      </c>
      <c r="C1140" s="561" t="str">
        <f>担当者!$F$5</f>
        <v>○○高等学校</v>
      </c>
      <c r="D1140" s="567"/>
      <c r="E1140" s="571"/>
      <c r="F1140" s="567"/>
      <c r="G1140" s="571"/>
      <c r="H1140" s="567"/>
      <c r="I1140" s="567"/>
      <c r="J1140" s="567"/>
      <c r="K1140" s="567"/>
      <c r="L1140" s="567"/>
      <c r="M1140" s="567"/>
      <c r="N1140" s="563"/>
      <c r="O1140" s="563"/>
      <c r="P1140" s="563"/>
      <c r="Q1140" s="563"/>
      <c r="R1140" s="563"/>
      <c r="S1140" s="563"/>
      <c r="T1140" s="563"/>
      <c r="U1140" s="563"/>
      <c r="V1140" s="163" t="s">
        <v>78</v>
      </c>
      <c r="W1140" s="173"/>
      <c r="X1140" s="173"/>
      <c r="Y1140" s="173"/>
      <c r="Z1140" s="173"/>
      <c r="AA1140" s="173"/>
      <c r="AB1140" s="173"/>
    </row>
    <row r="1141" spans="1:28" s="73" customFormat="1" ht="76.5" customHeight="1">
      <c r="A1141" s="123"/>
      <c r="B1141" s="578"/>
      <c r="C1141" s="562"/>
      <c r="D1141" s="568"/>
      <c r="E1141" s="572"/>
      <c r="F1141" s="568"/>
      <c r="G1141" s="572"/>
      <c r="H1141" s="568"/>
      <c r="I1141" s="568"/>
      <c r="J1141" s="568"/>
      <c r="K1141" s="568"/>
      <c r="L1141" s="568"/>
      <c r="M1141" s="568"/>
      <c r="N1141" s="564"/>
      <c r="O1141" s="564"/>
      <c r="P1141" s="564"/>
      <c r="Q1141" s="564"/>
      <c r="R1141" s="564"/>
      <c r="S1141" s="564"/>
      <c r="T1141" s="564"/>
      <c r="U1141" s="564"/>
      <c r="V1141" s="169" t="s">
        <v>79</v>
      </c>
      <c r="W1141" s="174"/>
      <c r="X1141" s="174"/>
      <c r="Y1141" s="174"/>
      <c r="Z1141" s="174"/>
      <c r="AA1141" s="174"/>
      <c r="AB1141" s="174"/>
    </row>
    <row r="1142" spans="1:28" s="73" customFormat="1" ht="76.5" customHeight="1">
      <c r="A1142" s="123"/>
      <c r="B1142" s="577">
        <v>567</v>
      </c>
      <c r="C1142" s="561" t="str">
        <f>担当者!$F$5</f>
        <v>○○高等学校</v>
      </c>
      <c r="D1142" s="567"/>
      <c r="E1142" s="571"/>
      <c r="F1142" s="567"/>
      <c r="G1142" s="571"/>
      <c r="H1142" s="567"/>
      <c r="I1142" s="567"/>
      <c r="J1142" s="567"/>
      <c r="K1142" s="567"/>
      <c r="L1142" s="567"/>
      <c r="M1142" s="567"/>
      <c r="N1142" s="563"/>
      <c r="O1142" s="563"/>
      <c r="P1142" s="563"/>
      <c r="Q1142" s="563"/>
      <c r="R1142" s="563"/>
      <c r="S1142" s="563"/>
      <c r="T1142" s="563"/>
      <c r="U1142" s="563"/>
      <c r="V1142" s="163" t="s">
        <v>78</v>
      </c>
      <c r="W1142" s="173"/>
      <c r="X1142" s="173"/>
      <c r="Y1142" s="173"/>
      <c r="Z1142" s="173"/>
      <c r="AA1142" s="173"/>
      <c r="AB1142" s="173"/>
    </row>
    <row r="1143" spans="1:28" s="73" customFormat="1" ht="76.5" customHeight="1">
      <c r="A1143" s="123"/>
      <c r="B1143" s="578"/>
      <c r="C1143" s="562"/>
      <c r="D1143" s="568"/>
      <c r="E1143" s="572"/>
      <c r="F1143" s="568"/>
      <c r="G1143" s="572"/>
      <c r="H1143" s="568"/>
      <c r="I1143" s="568"/>
      <c r="J1143" s="568"/>
      <c r="K1143" s="568"/>
      <c r="L1143" s="568"/>
      <c r="M1143" s="568"/>
      <c r="N1143" s="564"/>
      <c r="O1143" s="564"/>
      <c r="P1143" s="564"/>
      <c r="Q1143" s="564"/>
      <c r="R1143" s="564"/>
      <c r="S1143" s="564"/>
      <c r="T1143" s="564"/>
      <c r="U1143" s="564"/>
      <c r="V1143" s="169" t="s">
        <v>79</v>
      </c>
      <c r="W1143" s="174"/>
      <c r="X1143" s="174"/>
      <c r="Y1143" s="174"/>
      <c r="Z1143" s="174"/>
      <c r="AA1143" s="174"/>
      <c r="AB1143" s="174"/>
    </row>
    <row r="1144" spans="1:28" s="73" customFormat="1" ht="76.5" customHeight="1">
      <c r="A1144" s="123"/>
      <c r="B1144" s="577">
        <v>568</v>
      </c>
      <c r="C1144" s="561" t="str">
        <f>担当者!$F$5</f>
        <v>○○高等学校</v>
      </c>
      <c r="D1144" s="567"/>
      <c r="E1144" s="571"/>
      <c r="F1144" s="567"/>
      <c r="G1144" s="571"/>
      <c r="H1144" s="567"/>
      <c r="I1144" s="567"/>
      <c r="J1144" s="567"/>
      <c r="K1144" s="567"/>
      <c r="L1144" s="567"/>
      <c r="M1144" s="567"/>
      <c r="N1144" s="563"/>
      <c r="O1144" s="563"/>
      <c r="P1144" s="563"/>
      <c r="Q1144" s="563"/>
      <c r="R1144" s="563"/>
      <c r="S1144" s="563"/>
      <c r="T1144" s="563"/>
      <c r="U1144" s="563"/>
      <c r="V1144" s="163" t="s">
        <v>78</v>
      </c>
      <c r="W1144" s="173"/>
      <c r="X1144" s="173"/>
      <c r="Y1144" s="173"/>
      <c r="Z1144" s="173"/>
      <c r="AA1144" s="173"/>
      <c r="AB1144" s="173"/>
    </row>
    <row r="1145" spans="1:28" s="73" customFormat="1" ht="76.5" customHeight="1">
      <c r="A1145" s="123"/>
      <c r="B1145" s="578"/>
      <c r="C1145" s="562"/>
      <c r="D1145" s="568"/>
      <c r="E1145" s="572"/>
      <c r="F1145" s="568"/>
      <c r="G1145" s="572"/>
      <c r="H1145" s="568"/>
      <c r="I1145" s="568"/>
      <c r="J1145" s="568"/>
      <c r="K1145" s="568"/>
      <c r="L1145" s="568"/>
      <c r="M1145" s="568"/>
      <c r="N1145" s="564"/>
      <c r="O1145" s="564"/>
      <c r="P1145" s="564"/>
      <c r="Q1145" s="564"/>
      <c r="R1145" s="564"/>
      <c r="S1145" s="564"/>
      <c r="T1145" s="564"/>
      <c r="U1145" s="564"/>
      <c r="V1145" s="169" t="s">
        <v>79</v>
      </c>
      <c r="W1145" s="174"/>
      <c r="X1145" s="174"/>
      <c r="Y1145" s="174"/>
      <c r="Z1145" s="174"/>
      <c r="AA1145" s="174"/>
      <c r="AB1145" s="174"/>
    </row>
    <row r="1146" spans="1:28" s="73" customFormat="1" ht="76.5" customHeight="1">
      <c r="A1146" s="123"/>
      <c r="B1146" s="577">
        <v>569</v>
      </c>
      <c r="C1146" s="561" t="str">
        <f>担当者!$F$5</f>
        <v>○○高等学校</v>
      </c>
      <c r="D1146" s="567"/>
      <c r="E1146" s="571"/>
      <c r="F1146" s="567"/>
      <c r="G1146" s="571"/>
      <c r="H1146" s="567"/>
      <c r="I1146" s="567"/>
      <c r="J1146" s="567"/>
      <c r="K1146" s="567"/>
      <c r="L1146" s="567"/>
      <c r="M1146" s="567"/>
      <c r="N1146" s="563"/>
      <c r="O1146" s="563"/>
      <c r="P1146" s="563"/>
      <c r="Q1146" s="563"/>
      <c r="R1146" s="563"/>
      <c r="S1146" s="563"/>
      <c r="T1146" s="563"/>
      <c r="U1146" s="563"/>
      <c r="V1146" s="163" t="s">
        <v>78</v>
      </c>
      <c r="W1146" s="173"/>
      <c r="X1146" s="173"/>
      <c r="Y1146" s="173"/>
      <c r="Z1146" s="173"/>
      <c r="AA1146" s="173"/>
      <c r="AB1146" s="173"/>
    </row>
    <row r="1147" spans="1:28" s="73" customFormat="1" ht="76.5" customHeight="1">
      <c r="A1147" s="123"/>
      <c r="B1147" s="578"/>
      <c r="C1147" s="562"/>
      <c r="D1147" s="568"/>
      <c r="E1147" s="572"/>
      <c r="F1147" s="568"/>
      <c r="G1147" s="572"/>
      <c r="H1147" s="568"/>
      <c r="I1147" s="568"/>
      <c r="J1147" s="568"/>
      <c r="K1147" s="568"/>
      <c r="L1147" s="568"/>
      <c r="M1147" s="568"/>
      <c r="N1147" s="564"/>
      <c r="O1147" s="564"/>
      <c r="P1147" s="564"/>
      <c r="Q1147" s="564"/>
      <c r="R1147" s="564"/>
      <c r="S1147" s="564"/>
      <c r="T1147" s="564"/>
      <c r="U1147" s="564"/>
      <c r="V1147" s="169" t="s">
        <v>79</v>
      </c>
      <c r="W1147" s="174"/>
      <c r="X1147" s="174"/>
      <c r="Y1147" s="174"/>
      <c r="Z1147" s="174"/>
      <c r="AA1147" s="174"/>
      <c r="AB1147" s="174"/>
    </row>
    <row r="1148" spans="1:28" s="73" customFormat="1" ht="76.5" customHeight="1">
      <c r="A1148" s="123"/>
      <c r="B1148" s="577">
        <v>570</v>
      </c>
      <c r="C1148" s="561" t="str">
        <f>担当者!$F$5</f>
        <v>○○高等学校</v>
      </c>
      <c r="D1148" s="567"/>
      <c r="E1148" s="571"/>
      <c r="F1148" s="567"/>
      <c r="G1148" s="571"/>
      <c r="H1148" s="567"/>
      <c r="I1148" s="567"/>
      <c r="J1148" s="567"/>
      <c r="K1148" s="567"/>
      <c r="L1148" s="567"/>
      <c r="M1148" s="567"/>
      <c r="N1148" s="563"/>
      <c r="O1148" s="563"/>
      <c r="P1148" s="563"/>
      <c r="Q1148" s="563"/>
      <c r="R1148" s="563"/>
      <c r="S1148" s="563"/>
      <c r="T1148" s="563"/>
      <c r="U1148" s="563"/>
      <c r="V1148" s="163" t="s">
        <v>78</v>
      </c>
      <c r="W1148" s="173"/>
      <c r="X1148" s="173"/>
      <c r="Y1148" s="173"/>
      <c r="Z1148" s="173"/>
      <c r="AA1148" s="173"/>
      <c r="AB1148" s="173"/>
    </row>
    <row r="1149" spans="1:28" s="73" customFormat="1" ht="76.5" customHeight="1">
      <c r="A1149" s="123"/>
      <c r="B1149" s="578"/>
      <c r="C1149" s="562"/>
      <c r="D1149" s="568"/>
      <c r="E1149" s="572"/>
      <c r="F1149" s="568"/>
      <c r="G1149" s="572"/>
      <c r="H1149" s="568"/>
      <c r="I1149" s="568"/>
      <c r="J1149" s="568"/>
      <c r="K1149" s="568"/>
      <c r="L1149" s="568"/>
      <c r="M1149" s="568"/>
      <c r="N1149" s="564"/>
      <c r="O1149" s="564"/>
      <c r="P1149" s="564"/>
      <c r="Q1149" s="564"/>
      <c r="R1149" s="564"/>
      <c r="S1149" s="564"/>
      <c r="T1149" s="564"/>
      <c r="U1149" s="564"/>
      <c r="V1149" s="169" t="s">
        <v>79</v>
      </c>
      <c r="W1149" s="174"/>
      <c r="X1149" s="174"/>
      <c r="Y1149" s="174"/>
      <c r="Z1149" s="174"/>
      <c r="AA1149" s="174"/>
      <c r="AB1149" s="174"/>
    </row>
    <row r="1150" spans="1:28" s="73" customFormat="1" ht="76.5" customHeight="1">
      <c r="A1150" s="123"/>
      <c r="B1150" s="577">
        <v>571</v>
      </c>
      <c r="C1150" s="561" t="str">
        <f>担当者!$F$5</f>
        <v>○○高等学校</v>
      </c>
      <c r="D1150" s="567"/>
      <c r="E1150" s="571"/>
      <c r="F1150" s="567"/>
      <c r="G1150" s="571"/>
      <c r="H1150" s="567"/>
      <c r="I1150" s="567"/>
      <c r="J1150" s="567"/>
      <c r="K1150" s="567"/>
      <c r="L1150" s="567"/>
      <c r="M1150" s="567"/>
      <c r="N1150" s="563"/>
      <c r="O1150" s="563"/>
      <c r="P1150" s="563"/>
      <c r="Q1150" s="563"/>
      <c r="R1150" s="563"/>
      <c r="S1150" s="563"/>
      <c r="T1150" s="563"/>
      <c r="U1150" s="563"/>
      <c r="V1150" s="163" t="s">
        <v>78</v>
      </c>
      <c r="W1150" s="173"/>
      <c r="X1150" s="173"/>
      <c r="Y1150" s="173"/>
      <c r="Z1150" s="173"/>
      <c r="AA1150" s="173"/>
      <c r="AB1150" s="173"/>
    </row>
    <row r="1151" spans="1:28" s="73" customFormat="1" ht="76.5" customHeight="1">
      <c r="A1151" s="123"/>
      <c r="B1151" s="578"/>
      <c r="C1151" s="562"/>
      <c r="D1151" s="568"/>
      <c r="E1151" s="572"/>
      <c r="F1151" s="568"/>
      <c r="G1151" s="572"/>
      <c r="H1151" s="568"/>
      <c r="I1151" s="568"/>
      <c r="J1151" s="568"/>
      <c r="K1151" s="568"/>
      <c r="L1151" s="568"/>
      <c r="M1151" s="568"/>
      <c r="N1151" s="564"/>
      <c r="O1151" s="564"/>
      <c r="P1151" s="564"/>
      <c r="Q1151" s="564"/>
      <c r="R1151" s="564"/>
      <c r="S1151" s="564"/>
      <c r="T1151" s="564"/>
      <c r="U1151" s="564"/>
      <c r="V1151" s="169" t="s">
        <v>79</v>
      </c>
      <c r="W1151" s="174"/>
      <c r="X1151" s="174"/>
      <c r="Y1151" s="174"/>
      <c r="Z1151" s="174"/>
      <c r="AA1151" s="174"/>
      <c r="AB1151" s="174"/>
    </row>
    <row r="1152" spans="1:28" s="73" customFormat="1" ht="76.5" customHeight="1">
      <c r="A1152" s="123"/>
      <c r="B1152" s="577">
        <v>572</v>
      </c>
      <c r="C1152" s="561" t="str">
        <f>担当者!$F$5</f>
        <v>○○高等学校</v>
      </c>
      <c r="D1152" s="567"/>
      <c r="E1152" s="571"/>
      <c r="F1152" s="567"/>
      <c r="G1152" s="571"/>
      <c r="H1152" s="567"/>
      <c r="I1152" s="567"/>
      <c r="J1152" s="567"/>
      <c r="K1152" s="567"/>
      <c r="L1152" s="567"/>
      <c r="M1152" s="567"/>
      <c r="N1152" s="563"/>
      <c r="O1152" s="563"/>
      <c r="P1152" s="563"/>
      <c r="Q1152" s="563"/>
      <c r="R1152" s="563"/>
      <c r="S1152" s="563"/>
      <c r="T1152" s="563"/>
      <c r="U1152" s="563"/>
      <c r="V1152" s="163" t="s">
        <v>78</v>
      </c>
      <c r="W1152" s="173"/>
      <c r="X1152" s="173"/>
      <c r="Y1152" s="173"/>
      <c r="Z1152" s="173"/>
      <c r="AA1152" s="173"/>
      <c r="AB1152" s="173"/>
    </row>
    <row r="1153" spans="1:28" s="73" customFormat="1" ht="76.5" customHeight="1">
      <c r="A1153" s="123"/>
      <c r="B1153" s="578"/>
      <c r="C1153" s="562"/>
      <c r="D1153" s="568"/>
      <c r="E1153" s="572"/>
      <c r="F1153" s="568"/>
      <c r="G1153" s="572"/>
      <c r="H1153" s="568"/>
      <c r="I1153" s="568"/>
      <c r="J1153" s="568"/>
      <c r="K1153" s="568"/>
      <c r="L1153" s="568"/>
      <c r="M1153" s="568"/>
      <c r="N1153" s="564"/>
      <c r="O1153" s="564"/>
      <c r="P1153" s="564"/>
      <c r="Q1153" s="564"/>
      <c r="R1153" s="564"/>
      <c r="S1153" s="564"/>
      <c r="T1153" s="564"/>
      <c r="U1153" s="564"/>
      <c r="V1153" s="169" t="s">
        <v>79</v>
      </c>
      <c r="W1153" s="174"/>
      <c r="X1153" s="174"/>
      <c r="Y1153" s="174"/>
      <c r="Z1153" s="174"/>
      <c r="AA1153" s="174"/>
      <c r="AB1153" s="174"/>
    </row>
    <row r="1154" spans="1:28" s="73" customFormat="1" ht="76.5" customHeight="1">
      <c r="A1154" s="123"/>
      <c r="B1154" s="577">
        <v>573</v>
      </c>
      <c r="C1154" s="561" t="str">
        <f>担当者!$F$5</f>
        <v>○○高等学校</v>
      </c>
      <c r="D1154" s="567"/>
      <c r="E1154" s="571"/>
      <c r="F1154" s="567"/>
      <c r="G1154" s="571"/>
      <c r="H1154" s="567"/>
      <c r="I1154" s="567"/>
      <c r="J1154" s="567"/>
      <c r="K1154" s="567"/>
      <c r="L1154" s="567"/>
      <c r="M1154" s="567"/>
      <c r="N1154" s="563"/>
      <c r="O1154" s="563"/>
      <c r="P1154" s="563"/>
      <c r="Q1154" s="563"/>
      <c r="R1154" s="563"/>
      <c r="S1154" s="563"/>
      <c r="T1154" s="563"/>
      <c r="U1154" s="563"/>
      <c r="V1154" s="163" t="s">
        <v>78</v>
      </c>
      <c r="W1154" s="173"/>
      <c r="X1154" s="173"/>
      <c r="Y1154" s="173"/>
      <c r="Z1154" s="173"/>
      <c r="AA1154" s="173"/>
      <c r="AB1154" s="173"/>
    </row>
    <row r="1155" spans="1:28" s="73" customFormat="1" ht="76.5" customHeight="1">
      <c r="A1155" s="123"/>
      <c r="B1155" s="578"/>
      <c r="C1155" s="562"/>
      <c r="D1155" s="568"/>
      <c r="E1155" s="572"/>
      <c r="F1155" s="568"/>
      <c r="G1155" s="572"/>
      <c r="H1155" s="568"/>
      <c r="I1155" s="568"/>
      <c r="J1155" s="568"/>
      <c r="K1155" s="568"/>
      <c r="L1155" s="568"/>
      <c r="M1155" s="568"/>
      <c r="N1155" s="564"/>
      <c r="O1155" s="564"/>
      <c r="P1155" s="564"/>
      <c r="Q1155" s="564"/>
      <c r="R1155" s="564"/>
      <c r="S1155" s="564"/>
      <c r="T1155" s="564"/>
      <c r="U1155" s="564"/>
      <c r="V1155" s="169" t="s">
        <v>79</v>
      </c>
      <c r="W1155" s="174"/>
      <c r="X1155" s="174"/>
      <c r="Y1155" s="174"/>
      <c r="Z1155" s="174"/>
      <c r="AA1155" s="174"/>
      <c r="AB1155" s="174"/>
    </row>
    <row r="1156" spans="1:28" s="73" customFormat="1" ht="76.5" customHeight="1">
      <c r="A1156" s="123"/>
      <c r="B1156" s="577">
        <v>574</v>
      </c>
      <c r="C1156" s="561" t="str">
        <f>担当者!$F$5</f>
        <v>○○高等学校</v>
      </c>
      <c r="D1156" s="567"/>
      <c r="E1156" s="571"/>
      <c r="F1156" s="567"/>
      <c r="G1156" s="571"/>
      <c r="H1156" s="567"/>
      <c r="I1156" s="567"/>
      <c r="J1156" s="567"/>
      <c r="K1156" s="567"/>
      <c r="L1156" s="567"/>
      <c r="M1156" s="567"/>
      <c r="N1156" s="563"/>
      <c r="O1156" s="563"/>
      <c r="P1156" s="563"/>
      <c r="Q1156" s="563"/>
      <c r="R1156" s="563"/>
      <c r="S1156" s="563"/>
      <c r="T1156" s="563"/>
      <c r="U1156" s="563"/>
      <c r="V1156" s="163" t="s">
        <v>78</v>
      </c>
      <c r="W1156" s="173"/>
      <c r="X1156" s="173"/>
      <c r="Y1156" s="173"/>
      <c r="Z1156" s="173"/>
      <c r="AA1156" s="173"/>
      <c r="AB1156" s="173"/>
    </row>
    <row r="1157" spans="1:28" s="73" customFormat="1" ht="76.5" customHeight="1">
      <c r="A1157" s="123"/>
      <c r="B1157" s="578"/>
      <c r="C1157" s="562"/>
      <c r="D1157" s="568"/>
      <c r="E1157" s="572"/>
      <c r="F1157" s="568"/>
      <c r="G1157" s="572"/>
      <c r="H1157" s="568"/>
      <c r="I1157" s="568"/>
      <c r="J1157" s="568"/>
      <c r="K1157" s="568"/>
      <c r="L1157" s="568"/>
      <c r="M1157" s="568"/>
      <c r="N1157" s="564"/>
      <c r="O1157" s="564"/>
      <c r="P1157" s="564"/>
      <c r="Q1157" s="564"/>
      <c r="R1157" s="564"/>
      <c r="S1157" s="564"/>
      <c r="T1157" s="564"/>
      <c r="U1157" s="564"/>
      <c r="V1157" s="169" t="s">
        <v>79</v>
      </c>
      <c r="W1157" s="174"/>
      <c r="X1157" s="174"/>
      <c r="Y1157" s="174"/>
      <c r="Z1157" s="174"/>
      <c r="AA1157" s="174"/>
      <c r="AB1157" s="174"/>
    </row>
    <row r="1158" spans="1:28" s="73" customFormat="1" ht="76.5" customHeight="1">
      <c r="A1158" s="123"/>
      <c r="B1158" s="577">
        <v>575</v>
      </c>
      <c r="C1158" s="561" t="str">
        <f>担当者!$F$5</f>
        <v>○○高等学校</v>
      </c>
      <c r="D1158" s="567"/>
      <c r="E1158" s="571"/>
      <c r="F1158" s="567"/>
      <c r="G1158" s="571"/>
      <c r="H1158" s="567"/>
      <c r="I1158" s="567"/>
      <c r="J1158" s="567"/>
      <c r="K1158" s="567"/>
      <c r="L1158" s="567"/>
      <c r="M1158" s="567"/>
      <c r="N1158" s="563"/>
      <c r="O1158" s="563"/>
      <c r="P1158" s="563"/>
      <c r="Q1158" s="563"/>
      <c r="R1158" s="563"/>
      <c r="S1158" s="563"/>
      <c r="T1158" s="563"/>
      <c r="U1158" s="563"/>
      <c r="V1158" s="163" t="s">
        <v>78</v>
      </c>
      <c r="W1158" s="173"/>
      <c r="X1158" s="173"/>
      <c r="Y1158" s="173"/>
      <c r="Z1158" s="173"/>
      <c r="AA1158" s="173"/>
      <c r="AB1158" s="173"/>
    </row>
    <row r="1159" spans="1:28" s="73" customFormat="1" ht="76.5" customHeight="1">
      <c r="A1159" s="123"/>
      <c r="B1159" s="578"/>
      <c r="C1159" s="562"/>
      <c r="D1159" s="568"/>
      <c r="E1159" s="572"/>
      <c r="F1159" s="568"/>
      <c r="G1159" s="572"/>
      <c r="H1159" s="568"/>
      <c r="I1159" s="568"/>
      <c r="J1159" s="568"/>
      <c r="K1159" s="568"/>
      <c r="L1159" s="568"/>
      <c r="M1159" s="568"/>
      <c r="N1159" s="564"/>
      <c r="O1159" s="564"/>
      <c r="P1159" s="564"/>
      <c r="Q1159" s="564"/>
      <c r="R1159" s="564"/>
      <c r="S1159" s="564"/>
      <c r="T1159" s="564"/>
      <c r="U1159" s="564"/>
      <c r="V1159" s="169" t="s">
        <v>79</v>
      </c>
      <c r="W1159" s="174"/>
      <c r="X1159" s="174"/>
      <c r="Y1159" s="174"/>
      <c r="Z1159" s="174"/>
      <c r="AA1159" s="174"/>
      <c r="AB1159" s="174"/>
    </row>
    <row r="1160" spans="1:28" s="73" customFormat="1" ht="76.5" customHeight="1">
      <c r="A1160" s="123"/>
      <c r="B1160" s="577">
        <v>576</v>
      </c>
      <c r="C1160" s="561" t="str">
        <f>担当者!$F$5</f>
        <v>○○高等学校</v>
      </c>
      <c r="D1160" s="567"/>
      <c r="E1160" s="571"/>
      <c r="F1160" s="567"/>
      <c r="G1160" s="571"/>
      <c r="H1160" s="567"/>
      <c r="I1160" s="567"/>
      <c r="J1160" s="567"/>
      <c r="K1160" s="567"/>
      <c r="L1160" s="567"/>
      <c r="M1160" s="567"/>
      <c r="N1160" s="563"/>
      <c r="O1160" s="563"/>
      <c r="P1160" s="563"/>
      <c r="Q1160" s="563"/>
      <c r="R1160" s="563"/>
      <c r="S1160" s="563"/>
      <c r="T1160" s="563"/>
      <c r="U1160" s="563"/>
      <c r="V1160" s="163" t="s">
        <v>78</v>
      </c>
      <c r="W1160" s="173"/>
      <c r="X1160" s="173"/>
      <c r="Y1160" s="173"/>
      <c r="Z1160" s="173"/>
      <c r="AA1160" s="173"/>
      <c r="AB1160" s="173"/>
    </row>
    <row r="1161" spans="1:28" s="73" customFormat="1" ht="76.5" customHeight="1">
      <c r="A1161" s="123"/>
      <c r="B1161" s="578"/>
      <c r="C1161" s="562"/>
      <c r="D1161" s="568"/>
      <c r="E1161" s="572"/>
      <c r="F1161" s="568"/>
      <c r="G1161" s="572"/>
      <c r="H1161" s="568"/>
      <c r="I1161" s="568"/>
      <c r="J1161" s="568"/>
      <c r="K1161" s="568"/>
      <c r="L1161" s="568"/>
      <c r="M1161" s="568"/>
      <c r="N1161" s="564"/>
      <c r="O1161" s="564"/>
      <c r="P1161" s="564"/>
      <c r="Q1161" s="564"/>
      <c r="R1161" s="564"/>
      <c r="S1161" s="564"/>
      <c r="T1161" s="564"/>
      <c r="U1161" s="564"/>
      <c r="V1161" s="169" t="s">
        <v>79</v>
      </c>
      <c r="W1161" s="174"/>
      <c r="X1161" s="174"/>
      <c r="Y1161" s="174"/>
      <c r="Z1161" s="174"/>
      <c r="AA1161" s="174"/>
      <c r="AB1161" s="174"/>
    </row>
    <row r="1162" spans="1:28" s="73" customFormat="1" ht="76.5" customHeight="1">
      <c r="A1162" s="123"/>
      <c r="B1162" s="577">
        <v>577</v>
      </c>
      <c r="C1162" s="561" t="str">
        <f>担当者!$F$5</f>
        <v>○○高等学校</v>
      </c>
      <c r="D1162" s="567"/>
      <c r="E1162" s="571"/>
      <c r="F1162" s="567"/>
      <c r="G1162" s="571"/>
      <c r="H1162" s="567"/>
      <c r="I1162" s="567"/>
      <c r="J1162" s="567"/>
      <c r="K1162" s="567"/>
      <c r="L1162" s="567"/>
      <c r="M1162" s="567"/>
      <c r="N1162" s="563"/>
      <c r="O1162" s="563"/>
      <c r="P1162" s="563"/>
      <c r="Q1162" s="563"/>
      <c r="R1162" s="563"/>
      <c r="S1162" s="563"/>
      <c r="T1162" s="563"/>
      <c r="U1162" s="563"/>
      <c r="V1162" s="163" t="s">
        <v>78</v>
      </c>
      <c r="W1162" s="173"/>
      <c r="X1162" s="173"/>
      <c r="Y1162" s="173"/>
      <c r="Z1162" s="173"/>
      <c r="AA1162" s="173"/>
      <c r="AB1162" s="173"/>
    </row>
    <row r="1163" spans="1:28" s="73" customFormat="1" ht="76.5" customHeight="1">
      <c r="A1163" s="123"/>
      <c r="B1163" s="578"/>
      <c r="C1163" s="562"/>
      <c r="D1163" s="568"/>
      <c r="E1163" s="572"/>
      <c r="F1163" s="568"/>
      <c r="G1163" s="572"/>
      <c r="H1163" s="568"/>
      <c r="I1163" s="568"/>
      <c r="J1163" s="568"/>
      <c r="K1163" s="568"/>
      <c r="L1163" s="568"/>
      <c r="M1163" s="568"/>
      <c r="N1163" s="564"/>
      <c r="O1163" s="564"/>
      <c r="P1163" s="564"/>
      <c r="Q1163" s="564"/>
      <c r="R1163" s="564"/>
      <c r="S1163" s="564"/>
      <c r="T1163" s="564"/>
      <c r="U1163" s="564"/>
      <c r="V1163" s="169" t="s">
        <v>79</v>
      </c>
      <c r="W1163" s="174"/>
      <c r="X1163" s="174"/>
      <c r="Y1163" s="174"/>
      <c r="Z1163" s="174"/>
      <c r="AA1163" s="174"/>
      <c r="AB1163" s="174"/>
    </row>
    <row r="1164" spans="1:28" s="73" customFormat="1" ht="76.5" customHeight="1">
      <c r="A1164" s="123"/>
      <c r="B1164" s="577">
        <v>578</v>
      </c>
      <c r="C1164" s="561" t="str">
        <f>担当者!$F$5</f>
        <v>○○高等学校</v>
      </c>
      <c r="D1164" s="567"/>
      <c r="E1164" s="571"/>
      <c r="F1164" s="567"/>
      <c r="G1164" s="571"/>
      <c r="H1164" s="567"/>
      <c r="I1164" s="567"/>
      <c r="J1164" s="567"/>
      <c r="K1164" s="567"/>
      <c r="L1164" s="567"/>
      <c r="M1164" s="567"/>
      <c r="N1164" s="563"/>
      <c r="O1164" s="563"/>
      <c r="P1164" s="563"/>
      <c r="Q1164" s="563"/>
      <c r="R1164" s="563"/>
      <c r="S1164" s="563"/>
      <c r="T1164" s="563"/>
      <c r="U1164" s="563"/>
      <c r="V1164" s="163" t="s">
        <v>78</v>
      </c>
      <c r="W1164" s="173"/>
      <c r="X1164" s="173"/>
      <c r="Y1164" s="173"/>
      <c r="Z1164" s="173"/>
      <c r="AA1164" s="173"/>
      <c r="AB1164" s="173"/>
    </row>
    <row r="1165" spans="1:28" s="73" customFormat="1" ht="76.5" customHeight="1">
      <c r="A1165" s="123"/>
      <c r="B1165" s="578"/>
      <c r="C1165" s="562"/>
      <c r="D1165" s="568"/>
      <c r="E1165" s="572"/>
      <c r="F1165" s="568"/>
      <c r="G1165" s="572"/>
      <c r="H1165" s="568"/>
      <c r="I1165" s="568"/>
      <c r="J1165" s="568"/>
      <c r="K1165" s="568"/>
      <c r="L1165" s="568"/>
      <c r="M1165" s="568"/>
      <c r="N1165" s="564"/>
      <c r="O1165" s="564"/>
      <c r="P1165" s="564"/>
      <c r="Q1165" s="564"/>
      <c r="R1165" s="564"/>
      <c r="S1165" s="564"/>
      <c r="T1165" s="564"/>
      <c r="U1165" s="564"/>
      <c r="V1165" s="169" t="s">
        <v>79</v>
      </c>
      <c r="W1165" s="174"/>
      <c r="X1165" s="174"/>
      <c r="Y1165" s="174"/>
      <c r="Z1165" s="174"/>
      <c r="AA1165" s="174"/>
      <c r="AB1165" s="174"/>
    </row>
    <row r="1166" spans="1:28" s="73" customFormat="1" ht="76.5" customHeight="1">
      <c r="A1166" s="123"/>
      <c r="B1166" s="577">
        <v>579</v>
      </c>
      <c r="C1166" s="561" t="str">
        <f>担当者!$F$5</f>
        <v>○○高等学校</v>
      </c>
      <c r="D1166" s="567"/>
      <c r="E1166" s="571"/>
      <c r="F1166" s="567"/>
      <c r="G1166" s="571"/>
      <c r="H1166" s="567"/>
      <c r="I1166" s="567"/>
      <c r="J1166" s="567"/>
      <c r="K1166" s="567"/>
      <c r="L1166" s="567"/>
      <c r="M1166" s="567"/>
      <c r="N1166" s="563"/>
      <c r="O1166" s="563"/>
      <c r="P1166" s="563"/>
      <c r="Q1166" s="563"/>
      <c r="R1166" s="563"/>
      <c r="S1166" s="563"/>
      <c r="T1166" s="563"/>
      <c r="U1166" s="563"/>
      <c r="V1166" s="163" t="s">
        <v>78</v>
      </c>
      <c r="W1166" s="173"/>
      <c r="X1166" s="173"/>
      <c r="Y1166" s="173"/>
      <c r="Z1166" s="173"/>
      <c r="AA1166" s="173"/>
      <c r="AB1166" s="173"/>
    </row>
    <row r="1167" spans="1:28" s="73" customFormat="1" ht="76.5" customHeight="1">
      <c r="A1167" s="123"/>
      <c r="B1167" s="578"/>
      <c r="C1167" s="562"/>
      <c r="D1167" s="568"/>
      <c r="E1167" s="572"/>
      <c r="F1167" s="568"/>
      <c r="G1167" s="572"/>
      <c r="H1167" s="568"/>
      <c r="I1167" s="568"/>
      <c r="J1167" s="568"/>
      <c r="K1167" s="568"/>
      <c r="L1167" s="568"/>
      <c r="M1167" s="568"/>
      <c r="N1167" s="564"/>
      <c r="O1167" s="564"/>
      <c r="P1167" s="564"/>
      <c r="Q1167" s="564"/>
      <c r="R1167" s="564"/>
      <c r="S1167" s="564"/>
      <c r="T1167" s="564"/>
      <c r="U1167" s="564"/>
      <c r="V1167" s="169" t="s">
        <v>79</v>
      </c>
      <c r="W1167" s="174"/>
      <c r="X1167" s="174"/>
      <c r="Y1167" s="174"/>
      <c r="Z1167" s="174"/>
      <c r="AA1167" s="174"/>
      <c r="AB1167" s="174"/>
    </row>
    <row r="1168" spans="1:28" s="73" customFormat="1" ht="76.5" customHeight="1">
      <c r="A1168" s="123"/>
      <c r="B1168" s="577">
        <v>580</v>
      </c>
      <c r="C1168" s="561" t="str">
        <f>担当者!$F$5</f>
        <v>○○高等学校</v>
      </c>
      <c r="D1168" s="567"/>
      <c r="E1168" s="571"/>
      <c r="F1168" s="567"/>
      <c r="G1168" s="571"/>
      <c r="H1168" s="567"/>
      <c r="I1168" s="567"/>
      <c r="J1168" s="567"/>
      <c r="K1168" s="567"/>
      <c r="L1168" s="567"/>
      <c r="M1168" s="567"/>
      <c r="N1168" s="563"/>
      <c r="O1168" s="563"/>
      <c r="P1168" s="563"/>
      <c r="Q1168" s="563"/>
      <c r="R1168" s="563"/>
      <c r="S1168" s="563"/>
      <c r="T1168" s="563"/>
      <c r="U1168" s="563"/>
      <c r="V1168" s="163" t="s">
        <v>78</v>
      </c>
      <c r="W1168" s="173"/>
      <c r="X1168" s="173"/>
      <c r="Y1168" s="173"/>
      <c r="Z1168" s="173"/>
      <c r="AA1168" s="173"/>
      <c r="AB1168" s="173"/>
    </row>
    <row r="1169" spans="1:28" s="73" customFormat="1" ht="76.5" customHeight="1">
      <c r="A1169" s="123"/>
      <c r="B1169" s="578"/>
      <c r="C1169" s="562"/>
      <c r="D1169" s="568"/>
      <c r="E1169" s="572"/>
      <c r="F1169" s="568"/>
      <c r="G1169" s="572"/>
      <c r="H1169" s="568"/>
      <c r="I1169" s="568"/>
      <c r="J1169" s="568"/>
      <c r="K1169" s="568"/>
      <c r="L1169" s="568"/>
      <c r="M1169" s="568"/>
      <c r="N1169" s="564"/>
      <c r="O1169" s="564"/>
      <c r="P1169" s="564"/>
      <c r="Q1169" s="564"/>
      <c r="R1169" s="564"/>
      <c r="S1169" s="564"/>
      <c r="T1169" s="564"/>
      <c r="U1169" s="564"/>
      <c r="V1169" s="169" t="s">
        <v>79</v>
      </c>
      <c r="W1169" s="174"/>
      <c r="X1169" s="174"/>
      <c r="Y1169" s="174"/>
      <c r="Z1169" s="174"/>
      <c r="AA1169" s="174"/>
      <c r="AB1169" s="174"/>
    </row>
    <row r="1170" spans="1:28" s="73" customFormat="1" ht="76.5" customHeight="1">
      <c r="A1170" s="123"/>
      <c r="B1170" s="577">
        <v>581</v>
      </c>
      <c r="C1170" s="561" t="str">
        <f>担当者!$F$5</f>
        <v>○○高等学校</v>
      </c>
      <c r="D1170" s="567"/>
      <c r="E1170" s="571"/>
      <c r="F1170" s="567"/>
      <c r="G1170" s="571"/>
      <c r="H1170" s="567"/>
      <c r="I1170" s="567"/>
      <c r="J1170" s="567"/>
      <c r="K1170" s="567"/>
      <c r="L1170" s="567"/>
      <c r="M1170" s="567"/>
      <c r="N1170" s="563"/>
      <c r="O1170" s="563"/>
      <c r="P1170" s="563"/>
      <c r="Q1170" s="563"/>
      <c r="R1170" s="563"/>
      <c r="S1170" s="563"/>
      <c r="T1170" s="563"/>
      <c r="U1170" s="563"/>
      <c r="V1170" s="163" t="s">
        <v>78</v>
      </c>
      <c r="W1170" s="173"/>
      <c r="X1170" s="173"/>
      <c r="Y1170" s="173"/>
      <c r="Z1170" s="173"/>
      <c r="AA1170" s="173"/>
      <c r="AB1170" s="173"/>
    </row>
    <row r="1171" spans="1:28" s="73" customFormat="1" ht="76.5" customHeight="1">
      <c r="A1171" s="123"/>
      <c r="B1171" s="578"/>
      <c r="C1171" s="562"/>
      <c r="D1171" s="568"/>
      <c r="E1171" s="572"/>
      <c r="F1171" s="568"/>
      <c r="G1171" s="572"/>
      <c r="H1171" s="568"/>
      <c r="I1171" s="568"/>
      <c r="J1171" s="568"/>
      <c r="K1171" s="568"/>
      <c r="L1171" s="568"/>
      <c r="M1171" s="568"/>
      <c r="N1171" s="564"/>
      <c r="O1171" s="564"/>
      <c r="P1171" s="564"/>
      <c r="Q1171" s="564"/>
      <c r="R1171" s="564"/>
      <c r="S1171" s="564"/>
      <c r="T1171" s="564"/>
      <c r="U1171" s="564"/>
      <c r="V1171" s="169" t="s">
        <v>79</v>
      </c>
      <c r="W1171" s="174"/>
      <c r="X1171" s="174"/>
      <c r="Y1171" s="174"/>
      <c r="Z1171" s="174"/>
      <c r="AA1171" s="174"/>
      <c r="AB1171" s="174"/>
    </row>
    <row r="1172" spans="1:28" s="73" customFormat="1" ht="76.5" customHeight="1">
      <c r="A1172" s="123"/>
      <c r="B1172" s="577">
        <v>582</v>
      </c>
      <c r="C1172" s="561" t="str">
        <f>担当者!$F$5</f>
        <v>○○高等学校</v>
      </c>
      <c r="D1172" s="567"/>
      <c r="E1172" s="571"/>
      <c r="F1172" s="567"/>
      <c r="G1172" s="571"/>
      <c r="H1172" s="567"/>
      <c r="I1172" s="567"/>
      <c r="J1172" s="567"/>
      <c r="K1172" s="567"/>
      <c r="L1172" s="567"/>
      <c r="M1172" s="567"/>
      <c r="N1172" s="563"/>
      <c r="O1172" s="563"/>
      <c r="P1172" s="563"/>
      <c r="Q1172" s="563"/>
      <c r="R1172" s="563"/>
      <c r="S1172" s="563"/>
      <c r="T1172" s="563"/>
      <c r="U1172" s="563"/>
      <c r="V1172" s="163" t="s">
        <v>78</v>
      </c>
      <c r="W1172" s="173"/>
      <c r="X1172" s="173"/>
      <c r="Y1172" s="173"/>
      <c r="Z1172" s="173"/>
      <c r="AA1172" s="173"/>
      <c r="AB1172" s="173"/>
    </row>
    <row r="1173" spans="1:28" s="73" customFormat="1" ht="76.5" customHeight="1">
      <c r="A1173" s="123"/>
      <c r="B1173" s="578"/>
      <c r="C1173" s="562"/>
      <c r="D1173" s="568"/>
      <c r="E1173" s="572"/>
      <c r="F1173" s="568"/>
      <c r="G1173" s="572"/>
      <c r="H1173" s="568"/>
      <c r="I1173" s="568"/>
      <c r="J1173" s="568"/>
      <c r="K1173" s="568"/>
      <c r="L1173" s="568"/>
      <c r="M1173" s="568"/>
      <c r="N1173" s="564"/>
      <c r="O1173" s="564"/>
      <c r="P1173" s="564"/>
      <c r="Q1173" s="564"/>
      <c r="R1173" s="564"/>
      <c r="S1173" s="564"/>
      <c r="T1173" s="564"/>
      <c r="U1173" s="564"/>
      <c r="V1173" s="169" t="s">
        <v>79</v>
      </c>
      <c r="W1173" s="174"/>
      <c r="X1173" s="174"/>
      <c r="Y1173" s="174"/>
      <c r="Z1173" s="174"/>
      <c r="AA1173" s="174"/>
      <c r="AB1173" s="174"/>
    </row>
    <row r="1174" spans="1:28" s="73" customFormat="1" ht="76.5" customHeight="1">
      <c r="A1174" s="123"/>
      <c r="B1174" s="577">
        <v>583</v>
      </c>
      <c r="C1174" s="561" t="str">
        <f>担当者!$F$5</f>
        <v>○○高等学校</v>
      </c>
      <c r="D1174" s="567"/>
      <c r="E1174" s="571"/>
      <c r="F1174" s="567"/>
      <c r="G1174" s="571"/>
      <c r="H1174" s="567"/>
      <c r="I1174" s="567"/>
      <c r="J1174" s="567"/>
      <c r="K1174" s="567"/>
      <c r="L1174" s="567"/>
      <c r="M1174" s="567"/>
      <c r="N1174" s="563"/>
      <c r="O1174" s="563"/>
      <c r="P1174" s="563"/>
      <c r="Q1174" s="563"/>
      <c r="R1174" s="563"/>
      <c r="S1174" s="563"/>
      <c r="T1174" s="563"/>
      <c r="U1174" s="563"/>
      <c r="V1174" s="163" t="s">
        <v>78</v>
      </c>
      <c r="W1174" s="173"/>
      <c r="X1174" s="173"/>
      <c r="Y1174" s="173"/>
      <c r="Z1174" s="173"/>
      <c r="AA1174" s="173"/>
      <c r="AB1174" s="173"/>
    </row>
    <row r="1175" spans="1:28" s="73" customFormat="1" ht="76.5" customHeight="1">
      <c r="A1175" s="123"/>
      <c r="B1175" s="578"/>
      <c r="C1175" s="562"/>
      <c r="D1175" s="568"/>
      <c r="E1175" s="572"/>
      <c r="F1175" s="568"/>
      <c r="G1175" s="572"/>
      <c r="H1175" s="568"/>
      <c r="I1175" s="568"/>
      <c r="J1175" s="568"/>
      <c r="K1175" s="568"/>
      <c r="L1175" s="568"/>
      <c r="M1175" s="568"/>
      <c r="N1175" s="564"/>
      <c r="O1175" s="564"/>
      <c r="P1175" s="564"/>
      <c r="Q1175" s="564"/>
      <c r="R1175" s="564"/>
      <c r="S1175" s="564"/>
      <c r="T1175" s="564"/>
      <c r="U1175" s="564"/>
      <c r="V1175" s="169" t="s">
        <v>79</v>
      </c>
      <c r="W1175" s="174"/>
      <c r="X1175" s="174"/>
      <c r="Y1175" s="174"/>
      <c r="Z1175" s="174"/>
      <c r="AA1175" s="174"/>
      <c r="AB1175" s="174"/>
    </row>
    <row r="1176" spans="1:28" s="73" customFormat="1" ht="76.5" customHeight="1">
      <c r="A1176" s="123"/>
      <c r="B1176" s="577">
        <v>584</v>
      </c>
      <c r="C1176" s="561" t="str">
        <f>担当者!$F$5</f>
        <v>○○高等学校</v>
      </c>
      <c r="D1176" s="567"/>
      <c r="E1176" s="571"/>
      <c r="F1176" s="567"/>
      <c r="G1176" s="571"/>
      <c r="H1176" s="567"/>
      <c r="I1176" s="567"/>
      <c r="J1176" s="567"/>
      <c r="K1176" s="567"/>
      <c r="L1176" s="567"/>
      <c r="M1176" s="567"/>
      <c r="N1176" s="563"/>
      <c r="O1176" s="563"/>
      <c r="P1176" s="563"/>
      <c r="Q1176" s="563"/>
      <c r="R1176" s="563"/>
      <c r="S1176" s="563"/>
      <c r="T1176" s="563"/>
      <c r="U1176" s="563"/>
      <c r="V1176" s="163" t="s">
        <v>78</v>
      </c>
      <c r="W1176" s="173"/>
      <c r="X1176" s="173"/>
      <c r="Y1176" s="173"/>
      <c r="Z1176" s="173"/>
      <c r="AA1176" s="173"/>
      <c r="AB1176" s="173"/>
    </row>
    <row r="1177" spans="1:28" s="73" customFormat="1" ht="76.5" customHeight="1">
      <c r="A1177" s="123"/>
      <c r="B1177" s="578"/>
      <c r="C1177" s="562"/>
      <c r="D1177" s="568"/>
      <c r="E1177" s="572"/>
      <c r="F1177" s="568"/>
      <c r="G1177" s="572"/>
      <c r="H1177" s="568"/>
      <c r="I1177" s="568"/>
      <c r="J1177" s="568"/>
      <c r="K1177" s="568"/>
      <c r="L1177" s="568"/>
      <c r="M1177" s="568"/>
      <c r="N1177" s="564"/>
      <c r="O1177" s="564"/>
      <c r="P1177" s="564"/>
      <c r="Q1177" s="564"/>
      <c r="R1177" s="564"/>
      <c r="S1177" s="564"/>
      <c r="T1177" s="564"/>
      <c r="U1177" s="564"/>
      <c r="V1177" s="169" t="s">
        <v>79</v>
      </c>
      <c r="W1177" s="174"/>
      <c r="X1177" s="174"/>
      <c r="Y1177" s="174"/>
      <c r="Z1177" s="174"/>
      <c r="AA1177" s="174"/>
      <c r="AB1177" s="174"/>
    </row>
    <row r="1178" spans="1:28" s="73" customFormat="1" ht="76.5" customHeight="1">
      <c r="A1178" s="123"/>
      <c r="B1178" s="577">
        <v>585</v>
      </c>
      <c r="C1178" s="561" t="str">
        <f>担当者!$F$5</f>
        <v>○○高等学校</v>
      </c>
      <c r="D1178" s="567"/>
      <c r="E1178" s="571"/>
      <c r="F1178" s="567"/>
      <c r="G1178" s="571"/>
      <c r="H1178" s="567"/>
      <c r="I1178" s="567"/>
      <c r="J1178" s="567"/>
      <c r="K1178" s="567"/>
      <c r="L1178" s="567"/>
      <c r="M1178" s="567"/>
      <c r="N1178" s="563"/>
      <c r="O1178" s="563"/>
      <c r="P1178" s="563"/>
      <c r="Q1178" s="563"/>
      <c r="R1178" s="563"/>
      <c r="S1178" s="563"/>
      <c r="T1178" s="563"/>
      <c r="U1178" s="563"/>
      <c r="V1178" s="163" t="s">
        <v>78</v>
      </c>
      <c r="W1178" s="173"/>
      <c r="X1178" s="173"/>
      <c r="Y1178" s="173"/>
      <c r="Z1178" s="173"/>
      <c r="AA1178" s="173"/>
      <c r="AB1178" s="173"/>
    </row>
    <row r="1179" spans="1:28" s="73" customFormat="1" ht="76.5" customHeight="1">
      <c r="A1179" s="123"/>
      <c r="B1179" s="578"/>
      <c r="C1179" s="562"/>
      <c r="D1179" s="568"/>
      <c r="E1179" s="572"/>
      <c r="F1179" s="568"/>
      <c r="G1179" s="572"/>
      <c r="H1179" s="568"/>
      <c r="I1179" s="568"/>
      <c r="J1179" s="568"/>
      <c r="K1179" s="568"/>
      <c r="L1179" s="568"/>
      <c r="M1179" s="568"/>
      <c r="N1179" s="564"/>
      <c r="O1179" s="564"/>
      <c r="P1179" s="564"/>
      <c r="Q1179" s="564"/>
      <c r="R1179" s="564"/>
      <c r="S1179" s="564"/>
      <c r="T1179" s="564"/>
      <c r="U1179" s="564"/>
      <c r="V1179" s="169" t="s">
        <v>79</v>
      </c>
      <c r="W1179" s="174"/>
      <c r="X1179" s="174"/>
      <c r="Y1179" s="174"/>
      <c r="Z1179" s="174"/>
      <c r="AA1179" s="174"/>
      <c r="AB1179" s="174"/>
    </row>
    <row r="1180" spans="1:28" s="73" customFormat="1" ht="76.5" customHeight="1">
      <c r="A1180" s="123"/>
      <c r="B1180" s="577">
        <v>586</v>
      </c>
      <c r="C1180" s="561" t="str">
        <f>担当者!$F$5</f>
        <v>○○高等学校</v>
      </c>
      <c r="D1180" s="567"/>
      <c r="E1180" s="571"/>
      <c r="F1180" s="567"/>
      <c r="G1180" s="571"/>
      <c r="H1180" s="567"/>
      <c r="I1180" s="567"/>
      <c r="J1180" s="567"/>
      <c r="K1180" s="567"/>
      <c r="L1180" s="567"/>
      <c r="M1180" s="567"/>
      <c r="N1180" s="563"/>
      <c r="O1180" s="563"/>
      <c r="P1180" s="563"/>
      <c r="Q1180" s="563"/>
      <c r="R1180" s="563"/>
      <c r="S1180" s="563"/>
      <c r="T1180" s="563"/>
      <c r="U1180" s="563"/>
      <c r="V1180" s="163" t="s">
        <v>78</v>
      </c>
      <c r="W1180" s="173"/>
      <c r="X1180" s="173"/>
      <c r="Y1180" s="173"/>
      <c r="Z1180" s="173"/>
      <c r="AA1180" s="173"/>
      <c r="AB1180" s="173"/>
    </row>
    <row r="1181" spans="1:28" s="73" customFormat="1" ht="76.5" customHeight="1">
      <c r="A1181" s="123"/>
      <c r="B1181" s="578"/>
      <c r="C1181" s="562"/>
      <c r="D1181" s="568"/>
      <c r="E1181" s="572"/>
      <c r="F1181" s="568"/>
      <c r="G1181" s="572"/>
      <c r="H1181" s="568"/>
      <c r="I1181" s="568"/>
      <c r="J1181" s="568"/>
      <c r="K1181" s="568"/>
      <c r="L1181" s="568"/>
      <c r="M1181" s="568"/>
      <c r="N1181" s="564"/>
      <c r="O1181" s="564"/>
      <c r="P1181" s="564"/>
      <c r="Q1181" s="564"/>
      <c r="R1181" s="564"/>
      <c r="S1181" s="564"/>
      <c r="T1181" s="564"/>
      <c r="U1181" s="564"/>
      <c r="V1181" s="169" t="s">
        <v>79</v>
      </c>
      <c r="W1181" s="174"/>
      <c r="X1181" s="174"/>
      <c r="Y1181" s="174"/>
      <c r="Z1181" s="174"/>
      <c r="AA1181" s="174"/>
      <c r="AB1181" s="174"/>
    </row>
    <row r="1182" spans="1:28" s="73" customFormat="1" ht="76.5" customHeight="1">
      <c r="A1182" s="123"/>
      <c r="B1182" s="577">
        <v>587</v>
      </c>
      <c r="C1182" s="561" t="str">
        <f>担当者!$F$5</f>
        <v>○○高等学校</v>
      </c>
      <c r="D1182" s="567"/>
      <c r="E1182" s="571"/>
      <c r="F1182" s="567"/>
      <c r="G1182" s="571"/>
      <c r="H1182" s="567"/>
      <c r="I1182" s="567"/>
      <c r="J1182" s="567"/>
      <c r="K1182" s="567"/>
      <c r="L1182" s="567"/>
      <c r="M1182" s="567"/>
      <c r="N1182" s="563"/>
      <c r="O1182" s="563"/>
      <c r="P1182" s="563"/>
      <c r="Q1182" s="563"/>
      <c r="R1182" s="563"/>
      <c r="S1182" s="563"/>
      <c r="T1182" s="563"/>
      <c r="U1182" s="563"/>
      <c r="V1182" s="163" t="s">
        <v>78</v>
      </c>
      <c r="W1182" s="173"/>
      <c r="X1182" s="173"/>
      <c r="Y1182" s="173"/>
      <c r="Z1182" s="173"/>
      <c r="AA1182" s="173"/>
      <c r="AB1182" s="173"/>
    </row>
    <row r="1183" spans="1:28" s="73" customFormat="1" ht="76.5" customHeight="1">
      <c r="A1183" s="123"/>
      <c r="B1183" s="578"/>
      <c r="C1183" s="562"/>
      <c r="D1183" s="568"/>
      <c r="E1183" s="572"/>
      <c r="F1183" s="568"/>
      <c r="G1183" s="572"/>
      <c r="H1183" s="568"/>
      <c r="I1183" s="568"/>
      <c r="J1183" s="568"/>
      <c r="K1183" s="568"/>
      <c r="L1183" s="568"/>
      <c r="M1183" s="568"/>
      <c r="N1183" s="564"/>
      <c r="O1183" s="564"/>
      <c r="P1183" s="564"/>
      <c r="Q1183" s="564"/>
      <c r="R1183" s="564"/>
      <c r="S1183" s="564"/>
      <c r="T1183" s="564"/>
      <c r="U1183" s="564"/>
      <c r="V1183" s="169" t="s">
        <v>79</v>
      </c>
      <c r="W1183" s="174"/>
      <c r="X1183" s="174"/>
      <c r="Y1183" s="174"/>
      <c r="Z1183" s="174"/>
      <c r="AA1183" s="174"/>
      <c r="AB1183" s="174"/>
    </row>
    <row r="1184" spans="1:28" s="73" customFormat="1" ht="76.5" customHeight="1">
      <c r="A1184" s="123"/>
      <c r="B1184" s="577">
        <v>588</v>
      </c>
      <c r="C1184" s="561" t="str">
        <f>担当者!$F$5</f>
        <v>○○高等学校</v>
      </c>
      <c r="D1184" s="567"/>
      <c r="E1184" s="571"/>
      <c r="F1184" s="567"/>
      <c r="G1184" s="571"/>
      <c r="H1184" s="567"/>
      <c r="I1184" s="567"/>
      <c r="J1184" s="567"/>
      <c r="K1184" s="567"/>
      <c r="L1184" s="567"/>
      <c r="M1184" s="567"/>
      <c r="N1184" s="563"/>
      <c r="O1184" s="563"/>
      <c r="P1184" s="563"/>
      <c r="Q1184" s="563"/>
      <c r="R1184" s="563"/>
      <c r="S1184" s="563"/>
      <c r="T1184" s="563"/>
      <c r="U1184" s="563"/>
      <c r="V1184" s="163" t="s">
        <v>78</v>
      </c>
      <c r="W1184" s="173"/>
      <c r="X1184" s="173"/>
      <c r="Y1184" s="173"/>
      <c r="Z1184" s="173"/>
      <c r="AA1184" s="173"/>
      <c r="AB1184" s="173"/>
    </row>
    <row r="1185" spans="1:28" s="73" customFormat="1" ht="76.5" customHeight="1">
      <c r="A1185" s="123"/>
      <c r="B1185" s="578"/>
      <c r="C1185" s="562"/>
      <c r="D1185" s="568"/>
      <c r="E1185" s="572"/>
      <c r="F1185" s="568"/>
      <c r="G1185" s="572"/>
      <c r="H1185" s="568"/>
      <c r="I1185" s="568"/>
      <c r="J1185" s="568"/>
      <c r="K1185" s="568"/>
      <c r="L1185" s="568"/>
      <c r="M1185" s="568"/>
      <c r="N1185" s="564"/>
      <c r="O1185" s="564"/>
      <c r="P1185" s="564"/>
      <c r="Q1185" s="564"/>
      <c r="R1185" s="564"/>
      <c r="S1185" s="564"/>
      <c r="T1185" s="564"/>
      <c r="U1185" s="564"/>
      <c r="V1185" s="169" t="s">
        <v>79</v>
      </c>
      <c r="W1185" s="174"/>
      <c r="X1185" s="174"/>
      <c r="Y1185" s="174"/>
      <c r="Z1185" s="174"/>
      <c r="AA1185" s="174"/>
      <c r="AB1185" s="174"/>
    </row>
    <row r="1186" spans="1:28" s="73" customFormat="1" ht="76.5" customHeight="1">
      <c r="A1186" s="123"/>
      <c r="B1186" s="577">
        <v>589</v>
      </c>
      <c r="C1186" s="561" t="str">
        <f>担当者!$F$5</f>
        <v>○○高等学校</v>
      </c>
      <c r="D1186" s="567"/>
      <c r="E1186" s="571"/>
      <c r="F1186" s="567"/>
      <c r="G1186" s="571"/>
      <c r="H1186" s="567"/>
      <c r="I1186" s="567"/>
      <c r="J1186" s="567"/>
      <c r="K1186" s="567"/>
      <c r="L1186" s="567"/>
      <c r="M1186" s="567"/>
      <c r="N1186" s="563"/>
      <c r="O1186" s="563"/>
      <c r="P1186" s="563"/>
      <c r="Q1186" s="563"/>
      <c r="R1186" s="563"/>
      <c r="S1186" s="563"/>
      <c r="T1186" s="563"/>
      <c r="U1186" s="563"/>
      <c r="V1186" s="163" t="s">
        <v>78</v>
      </c>
      <c r="W1186" s="173"/>
      <c r="X1186" s="173"/>
      <c r="Y1186" s="173"/>
      <c r="Z1186" s="173"/>
      <c r="AA1186" s="173"/>
      <c r="AB1186" s="173"/>
    </row>
    <row r="1187" spans="1:28" s="73" customFormat="1" ht="76.5" customHeight="1">
      <c r="A1187" s="123"/>
      <c r="B1187" s="578"/>
      <c r="C1187" s="562"/>
      <c r="D1187" s="568"/>
      <c r="E1187" s="572"/>
      <c r="F1187" s="568"/>
      <c r="G1187" s="572"/>
      <c r="H1187" s="568"/>
      <c r="I1187" s="568"/>
      <c r="J1187" s="568"/>
      <c r="K1187" s="568"/>
      <c r="L1187" s="568"/>
      <c r="M1187" s="568"/>
      <c r="N1187" s="564"/>
      <c r="O1187" s="564"/>
      <c r="P1187" s="564"/>
      <c r="Q1187" s="564"/>
      <c r="R1187" s="564"/>
      <c r="S1187" s="564"/>
      <c r="T1187" s="564"/>
      <c r="U1187" s="564"/>
      <c r="V1187" s="169" t="s">
        <v>79</v>
      </c>
      <c r="W1187" s="174"/>
      <c r="X1187" s="174"/>
      <c r="Y1187" s="174"/>
      <c r="Z1187" s="174"/>
      <c r="AA1187" s="174"/>
      <c r="AB1187" s="174"/>
    </row>
    <row r="1188" spans="1:28" s="73" customFormat="1" ht="76.5" customHeight="1">
      <c r="A1188" s="123"/>
      <c r="B1188" s="577">
        <v>590</v>
      </c>
      <c r="C1188" s="561" t="str">
        <f>担当者!$F$5</f>
        <v>○○高等学校</v>
      </c>
      <c r="D1188" s="567"/>
      <c r="E1188" s="571"/>
      <c r="F1188" s="567"/>
      <c r="G1188" s="571"/>
      <c r="H1188" s="567"/>
      <c r="I1188" s="567"/>
      <c r="J1188" s="567"/>
      <c r="K1188" s="567"/>
      <c r="L1188" s="567"/>
      <c r="M1188" s="567"/>
      <c r="N1188" s="563"/>
      <c r="O1188" s="563"/>
      <c r="P1188" s="563"/>
      <c r="Q1188" s="563"/>
      <c r="R1188" s="563"/>
      <c r="S1188" s="563"/>
      <c r="T1188" s="563"/>
      <c r="U1188" s="563"/>
      <c r="V1188" s="163" t="s">
        <v>78</v>
      </c>
      <c r="W1188" s="173"/>
      <c r="X1188" s="173"/>
      <c r="Y1188" s="173"/>
      <c r="Z1188" s="173"/>
      <c r="AA1188" s="173"/>
      <c r="AB1188" s="173"/>
    </row>
    <row r="1189" spans="1:28" s="73" customFormat="1" ht="76.5" customHeight="1">
      <c r="A1189" s="123"/>
      <c r="B1189" s="578"/>
      <c r="C1189" s="562"/>
      <c r="D1189" s="568"/>
      <c r="E1189" s="572"/>
      <c r="F1189" s="568"/>
      <c r="G1189" s="572"/>
      <c r="H1189" s="568"/>
      <c r="I1189" s="568"/>
      <c r="J1189" s="568"/>
      <c r="K1189" s="568"/>
      <c r="L1189" s="568"/>
      <c r="M1189" s="568"/>
      <c r="N1189" s="564"/>
      <c r="O1189" s="564"/>
      <c r="P1189" s="564"/>
      <c r="Q1189" s="564"/>
      <c r="R1189" s="564"/>
      <c r="S1189" s="564"/>
      <c r="T1189" s="564"/>
      <c r="U1189" s="564"/>
      <c r="V1189" s="169" t="s">
        <v>79</v>
      </c>
      <c r="W1189" s="174"/>
      <c r="X1189" s="174"/>
      <c r="Y1189" s="174"/>
      <c r="Z1189" s="174"/>
      <c r="AA1189" s="174"/>
      <c r="AB1189" s="174"/>
    </row>
    <row r="1190" spans="1:28" s="73" customFormat="1" ht="76.5" customHeight="1">
      <c r="A1190" s="123"/>
      <c r="B1190" s="577">
        <v>591</v>
      </c>
      <c r="C1190" s="561" t="str">
        <f>担当者!$F$5</f>
        <v>○○高等学校</v>
      </c>
      <c r="D1190" s="567"/>
      <c r="E1190" s="571"/>
      <c r="F1190" s="567"/>
      <c r="G1190" s="571"/>
      <c r="H1190" s="567"/>
      <c r="I1190" s="567"/>
      <c r="J1190" s="567"/>
      <c r="K1190" s="567"/>
      <c r="L1190" s="567"/>
      <c r="M1190" s="567"/>
      <c r="N1190" s="563"/>
      <c r="O1190" s="563"/>
      <c r="P1190" s="563"/>
      <c r="Q1190" s="563"/>
      <c r="R1190" s="563"/>
      <c r="S1190" s="563"/>
      <c r="T1190" s="563"/>
      <c r="U1190" s="563"/>
      <c r="V1190" s="163" t="s">
        <v>78</v>
      </c>
      <c r="W1190" s="173"/>
      <c r="X1190" s="173"/>
      <c r="Y1190" s="173"/>
      <c r="Z1190" s="173"/>
      <c r="AA1190" s="173"/>
      <c r="AB1190" s="173"/>
    </row>
    <row r="1191" spans="1:28" s="73" customFormat="1" ht="76.5" customHeight="1">
      <c r="A1191" s="123"/>
      <c r="B1191" s="578"/>
      <c r="C1191" s="562"/>
      <c r="D1191" s="568"/>
      <c r="E1191" s="572"/>
      <c r="F1191" s="568"/>
      <c r="G1191" s="572"/>
      <c r="H1191" s="568"/>
      <c r="I1191" s="568"/>
      <c r="J1191" s="568"/>
      <c r="K1191" s="568"/>
      <c r="L1191" s="568"/>
      <c r="M1191" s="568"/>
      <c r="N1191" s="564"/>
      <c r="O1191" s="564"/>
      <c r="P1191" s="564"/>
      <c r="Q1191" s="564"/>
      <c r="R1191" s="564"/>
      <c r="S1191" s="564"/>
      <c r="T1191" s="564"/>
      <c r="U1191" s="564"/>
      <c r="V1191" s="169" t="s">
        <v>79</v>
      </c>
      <c r="W1191" s="174"/>
      <c r="X1191" s="174"/>
      <c r="Y1191" s="174"/>
      <c r="Z1191" s="174"/>
      <c r="AA1191" s="174"/>
      <c r="AB1191" s="174"/>
    </row>
    <row r="1192" spans="1:28" s="73" customFormat="1" ht="76.5" customHeight="1">
      <c r="A1192" s="123"/>
      <c r="B1192" s="577">
        <v>592</v>
      </c>
      <c r="C1192" s="561" t="str">
        <f>担当者!$F$5</f>
        <v>○○高等学校</v>
      </c>
      <c r="D1192" s="567"/>
      <c r="E1192" s="571"/>
      <c r="F1192" s="567"/>
      <c r="G1192" s="571"/>
      <c r="H1192" s="567"/>
      <c r="I1192" s="567"/>
      <c r="J1192" s="567"/>
      <c r="K1192" s="567"/>
      <c r="L1192" s="567"/>
      <c r="M1192" s="567"/>
      <c r="N1192" s="563"/>
      <c r="O1192" s="563"/>
      <c r="P1192" s="563"/>
      <c r="Q1192" s="563"/>
      <c r="R1192" s="563"/>
      <c r="S1192" s="563"/>
      <c r="T1192" s="563"/>
      <c r="U1192" s="563"/>
      <c r="V1192" s="163" t="s">
        <v>78</v>
      </c>
      <c r="W1192" s="173"/>
      <c r="X1192" s="173"/>
      <c r="Y1192" s="173"/>
      <c r="Z1192" s="173"/>
      <c r="AA1192" s="173"/>
      <c r="AB1192" s="173"/>
    </row>
    <row r="1193" spans="1:28" s="73" customFormat="1" ht="76.5" customHeight="1">
      <c r="A1193" s="123"/>
      <c r="B1193" s="578"/>
      <c r="C1193" s="562"/>
      <c r="D1193" s="568"/>
      <c r="E1193" s="572"/>
      <c r="F1193" s="568"/>
      <c r="G1193" s="572"/>
      <c r="H1193" s="568"/>
      <c r="I1193" s="568"/>
      <c r="J1193" s="568"/>
      <c r="K1193" s="568"/>
      <c r="L1193" s="568"/>
      <c r="M1193" s="568"/>
      <c r="N1193" s="564"/>
      <c r="O1193" s="564"/>
      <c r="P1193" s="564"/>
      <c r="Q1193" s="564"/>
      <c r="R1193" s="564"/>
      <c r="S1193" s="564"/>
      <c r="T1193" s="564"/>
      <c r="U1193" s="564"/>
      <c r="V1193" s="169" t="s">
        <v>79</v>
      </c>
      <c r="W1193" s="174"/>
      <c r="X1193" s="174"/>
      <c r="Y1193" s="174"/>
      <c r="Z1193" s="174"/>
      <c r="AA1193" s="174"/>
      <c r="AB1193" s="174"/>
    </row>
    <row r="1194" spans="1:28" s="73" customFormat="1" ht="76.5" customHeight="1">
      <c r="A1194" s="123"/>
      <c r="B1194" s="577">
        <v>593</v>
      </c>
      <c r="C1194" s="561" t="str">
        <f>担当者!$F$5</f>
        <v>○○高等学校</v>
      </c>
      <c r="D1194" s="567"/>
      <c r="E1194" s="571"/>
      <c r="F1194" s="567"/>
      <c r="G1194" s="571"/>
      <c r="H1194" s="567"/>
      <c r="I1194" s="567"/>
      <c r="J1194" s="567"/>
      <c r="K1194" s="567"/>
      <c r="L1194" s="567"/>
      <c r="M1194" s="567"/>
      <c r="N1194" s="563"/>
      <c r="O1194" s="563"/>
      <c r="P1194" s="563"/>
      <c r="Q1194" s="563"/>
      <c r="R1194" s="563"/>
      <c r="S1194" s="563"/>
      <c r="T1194" s="563"/>
      <c r="U1194" s="563"/>
      <c r="V1194" s="163" t="s">
        <v>78</v>
      </c>
      <c r="W1194" s="173"/>
      <c r="X1194" s="173"/>
      <c r="Y1194" s="173"/>
      <c r="Z1194" s="173"/>
      <c r="AA1194" s="173"/>
      <c r="AB1194" s="173"/>
    </row>
    <row r="1195" spans="1:28" s="73" customFormat="1" ht="76.5" customHeight="1">
      <c r="A1195" s="123"/>
      <c r="B1195" s="578"/>
      <c r="C1195" s="562"/>
      <c r="D1195" s="568"/>
      <c r="E1195" s="572"/>
      <c r="F1195" s="568"/>
      <c r="G1195" s="572"/>
      <c r="H1195" s="568"/>
      <c r="I1195" s="568"/>
      <c r="J1195" s="568"/>
      <c r="K1195" s="568"/>
      <c r="L1195" s="568"/>
      <c r="M1195" s="568"/>
      <c r="N1195" s="564"/>
      <c r="O1195" s="564"/>
      <c r="P1195" s="564"/>
      <c r="Q1195" s="564"/>
      <c r="R1195" s="564"/>
      <c r="S1195" s="564"/>
      <c r="T1195" s="564"/>
      <c r="U1195" s="564"/>
      <c r="V1195" s="169" t="s">
        <v>79</v>
      </c>
      <c r="W1195" s="174"/>
      <c r="X1195" s="174"/>
      <c r="Y1195" s="174"/>
      <c r="Z1195" s="174"/>
      <c r="AA1195" s="174"/>
      <c r="AB1195" s="174"/>
    </row>
    <row r="1196" spans="1:28" s="73" customFormat="1" ht="76.5" customHeight="1">
      <c r="A1196" s="123"/>
      <c r="B1196" s="577">
        <v>594</v>
      </c>
      <c r="C1196" s="561" t="str">
        <f>担当者!$F$5</f>
        <v>○○高等学校</v>
      </c>
      <c r="D1196" s="567"/>
      <c r="E1196" s="571"/>
      <c r="F1196" s="567"/>
      <c r="G1196" s="571"/>
      <c r="H1196" s="567"/>
      <c r="I1196" s="567"/>
      <c r="J1196" s="567"/>
      <c r="K1196" s="567"/>
      <c r="L1196" s="567"/>
      <c r="M1196" s="567"/>
      <c r="N1196" s="563"/>
      <c r="O1196" s="563"/>
      <c r="P1196" s="563"/>
      <c r="Q1196" s="563"/>
      <c r="R1196" s="563"/>
      <c r="S1196" s="563"/>
      <c r="T1196" s="563"/>
      <c r="U1196" s="563"/>
      <c r="V1196" s="163" t="s">
        <v>78</v>
      </c>
      <c r="W1196" s="173"/>
      <c r="X1196" s="173"/>
      <c r="Y1196" s="173"/>
      <c r="Z1196" s="173"/>
      <c r="AA1196" s="173"/>
      <c r="AB1196" s="173"/>
    </row>
    <row r="1197" spans="1:28" s="73" customFormat="1" ht="76.5" customHeight="1">
      <c r="A1197" s="123"/>
      <c r="B1197" s="578"/>
      <c r="C1197" s="562"/>
      <c r="D1197" s="568"/>
      <c r="E1197" s="572"/>
      <c r="F1197" s="568"/>
      <c r="G1197" s="572"/>
      <c r="H1197" s="568"/>
      <c r="I1197" s="568"/>
      <c r="J1197" s="568"/>
      <c r="K1197" s="568"/>
      <c r="L1197" s="568"/>
      <c r="M1197" s="568"/>
      <c r="N1197" s="564"/>
      <c r="O1197" s="564"/>
      <c r="P1197" s="564"/>
      <c r="Q1197" s="564"/>
      <c r="R1197" s="564"/>
      <c r="S1197" s="564"/>
      <c r="T1197" s="564"/>
      <c r="U1197" s="564"/>
      <c r="V1197" s="169" t="s">
        <v>79</v>
      </c>
      <c r="W1197" s="174"/>
      <c r="X1197" s="174"/>
      <c r="Y1197" s="174"/>
      <c r="Z1197" s="174"/>
      <c r="AA1197" s="174"/>
      <c r="AB1197" s="174"/>
    </row>
    <row r="1198" spans="1:28" s="73" customFormat="1" ht="76.5" customHeight="1">
      <c r="A1198" s="123"/>
      <c r="B1198" s="577">
        <v>595</v>
      </c>
      <c r="C1198" s="561" t="str">
        <f>担当者!$F$5</f>
        <v>○○高等学校</v>
      </c>
      <c r="D1198" s="567"/>
      <c r="E1198" s="571"/>
      <c r="F1198" s="567"/>
      <c r="G1198" s="571"/>
      <c r="H1198" s="567"/>
      <c r="I1198" s="567"/>
      <c r="J1198" s="567"/>
      <c r="K1198" s="567"/>
      <c r="L1198" s="567"/>
      <c r="M1198" s="567"/>
      <c r="N1198" s="563"/>
      <c r="O1198" s="563"/>
      <c r="P1198" s="563"/>
      <c r="Q1198" s="563"/>
      <c r="R1198" s="563"/>
      <c r="S1198" s="563"/>
      <c r="T1198" s="563"/>
      <c r="U1198" s="563"/>
      <c r="V1198" s="163" t="s">
        <v>78</v>
      </c>
      <c r="W1198" s="173"/>
      <c r="X1198" s="173"/>
      <c r="Y1198" s="173"/>
      <c r="Z1198" s="173"/>
      <c r="AA1198" s="173"/>
      <c r="AB1198" s="173"/>
    </row>
    <row r="1199" spans="1:28" s="73" customFormat="1" ht="76.5" customHeight="1">
      <c r="A1199" s="123"/>
      <c r="B1199" s="578"/>
      <c r="C1199" s="562"/>
      <c r="D1199" s="568"/>
      <c r="E1199" s="572"/>
      <c r="F1199" s="568"/>
      <c r="G1199" s="572"/>
      <c r="H1199" s="568"/>
      <c r="I1199" s="568"/>
      <c r="J1199" s="568"/>
      <c r="K1199" s="568"/>
      <c r="L1199" s="568"/>
      <c r="M1199" s="568"/>
      <c r="N1199" s="564"/>
      <c r="O1199" s="564"/>
      <c r="P1199" s="564"/>
      <c r="Q1199" s="564"/>
      <c r="R1199" s="564"/>
      <c r="S1199" s="564"/>
      <c r="T1199" s="564"/>
      <c r="U1199" s="564"/>
      <c r="V1199" s="169" t="s">
        <v>79</v>
      </c>
      <c r="W1199" s="174"/>
      <c r="X1199" s="174"/>
      <c r="Y1199" s="174"/>
      <c r="Z1199" s="174"/>
      <c r="AA1199" s="174"/>
      <c r="AB1199" s="174"/>
    </row>
    <row r="1200" spans="1:28" s="73" customFormat="1" ht="76.5" customHeight="1">
      <c r="A1200" s="123"/>
      <c r="B1200" s="577">
        <v>596</v>
      </c>
      <c r="C1200" s="561" t="str">
        <f>担当者!$F$5</f>
        <v>○○高等学校</v>
      </c>
      <c r="D1200" s="567"/>
      <c r="E1200" s="571"/>
      <c r="F1200" s="567"/>
      <c r="G1200" s="571"/>
      <c r="H1200" s="567"/>
      <c r="I1200" s="567"/>
      <c r="J1200" s="567"/>
      <c r="K1200" s="567"/>
      <c r="L1200" s="567"/>
      <c r="M1200" s="567"/>
      <c r="N1200" s="563"/>
      <c r="O1200" s="563"/>
      <c r="P1200" s="563"/>
      <c r="Q1200" s="563"/>
      <c r="R1200" s="563"/>
      <c r="S1200" s="563"/>
      <c r="T1200" s="563"/>
      <c r="U1200" s="563"/>
      <c r="V1200" s="163" t="s">
        <v>78</v>
      </c>
      <c r="W1200" s="173"/>
      <c r="X1200" s="173"/>
      <c r="Y1200" s="173"/>
      <c r="Z1200" s="173"/>
      <c r="AA1200" s="173"/>
      <c r="AB1200" s="173"/>
    </row>
    <row r="1201" spans="1:28" s="73" customFormat="1" ht="76.5" customHeight="1">
      <c r="A1201" s="123"/>
      <c r="B1201" s="578"/>
      <c r="C1201" s="562"/>
      <c r="D1201" s="568"/>
      <c r="E1201" s="572"/>
      <c r="F1201" s="568"/>
      <c r="G1201" s="572"/>
      <c r="H1201" s="568"/>
      <c r="I1201" s="568"/>
      <c r="J1201" s="568"/>
      <c r="K1201" s="568"/>
      <c r="L1201" s="568"/>
      <c r="M1201" s="568"/>
      <c r="N1201" s="564"/>
      <c r="O1201" s="564"/>
      <c r="P1201" s="564"/>
      <c r="Q1201" s="564"/>
      <c r="R1201" s="564"/>
      <c r="S1201" s="564"/>
      <c r="T1201" s="564"/>
      <c r="U1201" s="564"/>
      <c r="V1201" s="169" t="s">
        <v>79</v>
      </c>
      <c r="W1201" s="174"/>
      <c r="X1201" s="174"/>
      <c r="Y1201" s="174"/>
      <c r="Z1201" s="174"/>
      <c r="AA1201" s="174"/>
      <c r="AB1201" s="174"/>
    </row>
    <row r="1202" spans="1:28" s="73" customFormat="1" ht="76.5" customHeight="1">
      <c r="A1202" s="123"/>
      <c r="B1202" s="577">
        <v>597</v>
      </c>
      <c r="C1202" s="561" t="str">
        <f>担当者!$F$5</f>
        <v>○○高等学校</v>
      </c>
      <c r="D1202" s="567"/>
      <c r="E1202" s="571"/>
      <c r="F1202" s="567"/>
      <c r="G1202" s="571"/>
      <c r="H1202" s="567"/>
      <c r="I1202" s="567"/>
      <c r="J1202" s="567"/>
      <c r="K1202" s="567"/>
      <c r="L1202" s="567"/>
      <c r="M1202" s="567"/>
      <c r="N1202" s="563"/>
      <c r="O1202" s="563"/>
      <c r="P1202" s="563"/>
      <c r="Q1202" s="563"/>
      <c r="R1202" s="563"/>
      <c r="S1202" s="563"/>
      <c r="T1202" s="563"/>
      <c r="U1202" s="563"/>
      <c r="V1202" s="163" t="s">
        <v>78</v>
      </c>
      <c r="W1202" s="173"/>
      <c r="X1202" s="173"/>
      <c r="Y1202" s="173"/>
      <c r="Z1202" s="173"/>
      <c r="AA1202" s="173"/>
      <c r="AB1202" s="173"/>
    </row>
    <row r="1203" spans="1:28" s="73" customFormat="1" ht="76.5" customHeight="1">
      <c r="A1203" s="123"/>
      <c r="B1203" s="578"/>
      <c r="C1203" s="562"/>
      <c r="D1203" s="568"/>
      <c r="E1203" s="572"/>
      <c r="F1203" s="568"/>
      <c r="G1203" s="572"/>
      <c r="H1203" s="568"/>
      <c r="I1203" s="568"/>
      <c r="J1203" s="568"/>
      <c r="K1203" s="568"/>
      <c r="L1203" s="568"/>
      <c r="M1203" s="568"/>
      <c r="N1203" s="564"/>
      <c r="O1203" s="564"/>
      <c r="P1203" s="564"/>
      <c r="Q1203" s="564"/>
      <c r="R1203" s="564"/>
      <c r="S1203" s="564"/>
      <c r="T1203" s="564"/>
      <c r="U1203" s="564"/>
      <c r="V1203" s="169" t="s">
        <v>79</v>
      </c>
      <c r="W1203" s="174"/>
      <c r="X1203" s="174"/>
      <c r="Y1203" s="174"/>
      <c r="Z1203" s="174"/>
      <c r="AA1203" s="174"/>
      <c r="AB1203" s="174"/>
    </row>
    <row r="1204" spans="1:28" s="73" customFormat="1" ht="76.5" customHeight="1">
      <c r="A1204" s="123"/>
      <c r="B1204" s="577">
        <v>598</v>
      </c>
      <c r="C1204" s="561" t="str">
        <f>担当者!$F$5</f>
        <v>○○高等学校</v>
      </c>
      <c r="D1204" s="567"/>
      <c r="E1204" s="571"/>
      <c r="F1204" s="579"/>
      <c r="G1204" s="571"/>
      <c r="H1204" s="567"/>
      <c r="I1204" s="567"/>
      <c r="J1204" s="567"/>
      <c r="K1204" s="567"/>
      <c r="L1204" s="567"/>
      <c r="M1204" s="567"/>
      <c r="N1204" s="563"/>
      <c r="O1204" s="563"/>
      <c r="P1204" s="563"/>
      <c r="Q1204" s="563"/>
      <c r="R1204" s="563"/>
      <c r="S1204" s="563"/>
      <c r="T1204" s="563"/>
      <c r="U1204" s="563"/>
      <c r="V1204" s="163" t="s">
        <v>78</v>
      </c>
      <c r="W1204" s="173"/>
      <c r="X1204" s="173"/>
      <c r="Y1204" s="173"/>
      <c r="Z1204" s="173"/>
      <c r="AA1204" s="173"/>
      <c r="AB1204" s="173"/>
    </row>
    <row r="1205" spans="1:28" s="73" customFormat="1" ht="76.5" customHeight="1">
      <c r="A1205" s="123"/>
      <c r="B1205" s="578"/>
      <c r="C1205" s="562"/>
      <c r="D1205" s="568"/>
      <c r="E1205" s="572"/>
      <c r="F1205" s="580"/>
      <c r="G1205" s="572"/>
      <c r="H1205" s="568"/>
      <c r="I1205" s="568"/>
      <c r="J1205" s="568"/>
      <c r="K1205" s="568"/>
      <c r="L1205" s="568"/>
      <c r="M1205" s="568"/>
      <c r="N1205" s="564"/>
      <c r="O1205" s="564"/>
      <c r="P1205" s="564"/>
      <c r="Q1205" s="564"/>
      <c r="R1205" s="564"/>
      <c r="S1205" s="564"/>
      <c r="T1205" s="564"/>
      <c r="U1205" s="564"/>
      <c r="V1205" s="169" t="s">
        <v>79</v>
      </c>
      <c r="W1205" s="174"/>
      <c r="X1205" s="174"/>
      <c r="Y1205" s="174"/>
      <c r="Z1205" s="174"/>
      <c r="AA1205" s="174"/>
      <c r="AB1205" s="174"/>
    </row>
    <row r="1206" spans="1:28" s="73" customFormat="1" ht="76.5" customHeight="1">
      <c r="A1206" s="123"/>
      <c r="B1206" s="577">
        <v>599</v>
      </c>
      <c r="C1206" s="561" t="str">
        <f>担当者!$F$5</f>
        <v>○○高等学校</v>
      </c>
      <c r="D1206" s="567"/>
      <c r="E1206" s="571"/>
      <c r="F1206" s="567"/>
      <c r="G1206" s="571"/>
      <c r="H1206" s="567"/>
      <c r="I1206" s="567"/>
      <c r="J1206" s="567"/>
      <c r="K1206" s="567"/>
      <c r="L1206" s="567"/>
      <c r="M1206" s="567"/>
      <c r="N1206" s="563"/>
      <c r="O1206" s="563"/>
      <c r="P1206" s="563"/>
      <c r="Q1206" s="563"/>
      <c r="R1206" s="563"/>
      <c r="S1206" s="563"/>
      <c r="T1206" s="563"/>
      <c r="U1206" s="563"/>
      <c r="V1206" s="163" t="s">
        <v>78</v>
      </c>
      <c r="W1206" s="173"/>
      <c r="X1206" s="173"/>
      <c r="Y1206" s="173"/>
      <c r="Z1206" s="173"/>
      <c r="AA1206" s="173"/>
      <c r="AB1206" s="173"/>
    </row>
    <row r="1207" spans="1:28" s="73" customFormat="1" ht="76.5" customHeight="1">
      <c r="A1207" s="123"/>
      <c r="B1207" s="578"/>
      <c r="C1207" s="562"/>
      <c r="D1207" s="568"/>
      <c r="E1207" s="572"/>
      <c r="F1207" s="568"/>
      <c r="G1207" s="572"/>
      <c r="H1207" s="568"/>
      <c r="I1207" s="568"/>
      <c r="J1207" s="568"/>
      <c r="K1207" s="568"/>
      <c r="L1207" s="568"/>
      <c r="M1207" s="568"/>
      <c r="N1207" s="564"/>
      <c r="O1207" s="564"/>
      <c r="P1207" s="564"/>
      <c r="Q1207" s="564"/>
      <c r="R1207" s="564"/>
      <c r="S1207" s="564"/>
      <c r="T1207" s="564"/>
      <c r="U1207" s="564"/>
      <c r="V1207" s="169" t="s">
        <v>79</v>
      </c>
      <c r="W1207" s="174"/>
      <c r="X1207" s="174"/>
      <c r="Y1207" s="174"/>
      <c r="Z1207" s="174"/>
      <c r="AA1207" s="174"/>
      <c r="AB1207" s="174"/>
    </row>
    <row r="1208" spans="1:28" s="73" customFormat="1" ht="76.5" customHeight="1">
      <c r="A1208" s="123"/>
      <c r="B1208" s="577">
        <v>600</v>
      </c>
      <c r="C1208" s="561" t="str">
        <f>担当者!$F$5</f>
        <v>○○高等学校</v>
      </c>
      <c r="D1208" s="567"/>
      <c r="E1208" s="571"/>
      <c r="F1208" s="567"/>
      <c r="G1208" s="571"/>
      <c r="H1208" s="567"/>
      <c r="I1208" s="567"/>
      <c r="J1208" s="567"/>
      <c r="K1208" s="567"/>
      <c r="L1208" s="567"/>
      <c r="M1208" s="567"/>
      <c r="N1208" s="563"/>
      <c r="O1208" s="563"/>
      <c r="P1208" s="563"/>
      <c r="Q1208" s="563"/>
      <c r="R1208" s="563"/>
      <c r="S1208" s="563"/>
      <c r="T1208" s="563"/>
      <c r="U1208" s="563"/>
      <c r="V1208" s="163" t="s">
        <v>78</v>
      </c>
      <c r="W1208" s="173"/>
      <c r="X1208" s="173"/>
      <c r="Y1208" s="173"/>
      <c r="Z1208" s="173"/>
      <c r="AA1208" s="173"/>
      <c r="AB1208" s="173"/>
    </row>
    <row r="1209" spans="1:28" s="73" customFormat="1" ht="76.5" customHeight="1">
      <c r="A1209" s="123"/>
      <c r="B1209" s="578"/>
      <c r="C1209" s="562"/>
      <c r="D1209" s="568"/>
      <c r="E1209" s="572"/>
      <c r="F1209" s="568"/>
      <c r="G1209" s="572"/>
      <c r="H1209" s="568"/>
      <c r="I1209" s="568"/>
      <c r="J1209" s="568"/>
      <c r="K1209" s="568"/>
      <c r="L1209" s="568"/>
      <c r="M1209" s="568"/>
      <c r="N1209" s="564"/>
      <c r="O1209" s="564"/>
      <c r="P1209" s="564"/>
      <c r="Q1209" s="564"/>
      <c r="R1209" s="564"/>
      <c r="S1209" s="564"/>
      <c r="T1209" s="564"/>
      <c r="U1209" s="564"/>
      <c r="V1209" s="169" t="s">
        <v>79</v>
      </c>
      <c r="W1209" s="174"/>
      <c r="X1209" s="174"/>
      <c r="Y1209" s="174"/>
      <c r="Z1209" s="174"/>
      <c r="AA1209" s="174"/>
      <c r="AB1209" s="174"/>
    </row>
  </sheetData>
  <sheetProtection sheet="1" objects="1" scenarios="1" selectLockedCells="1"/>
  <protectedRanges>
    <protectedRange algorithmName="SHA-512" hashValue="+eNuda09FcfeioxIOOJpXsW/K0iTZopBQt/pIbcASSl2Q8FfqCrV7mBWlQqwXV0SdiwnU7LyQR8z+wLHlrEgOQ==" saltValue="aRfC0VzJ2ZgzTtlophwUzw==" spinCount="100000" sqref="D5:U5" name="範囲2"/>
  </protectedRanges>
  <mergeCells count="12004">
    <mergeCell ref="D1064:D1065"/>
    <mergeCell ref="D1066:D1067"/>
    <mergeCell ref="D1068:D1069"/>
    <mergeCell ref="D1070:D1071"/>
    <mergeCell ref="D1072:D1073"/>
    <mergeCell ref="D1074:D1075"/>
    <mergeCell ref="D1076:D1077"/>
    <mergeCell ref="D1078:D1079"/>
    <mergeCell ref="D1080:D1081"/>
    <mergeCell ref="D1082:D1083"/>
    <mergeCell ref="D1084:D1085"/>
    <mergeCell ref="D1086:D1087"/>
    <mergeCell ref="D1088:D1089"/>
    <mergeCell ref="D1090:D1091"/>
    <mergeCell ref="D1092:D1093"/>
    <mergeCell ref="D1094:D1095"/>
    <mergeCell ref="D1096:D1097"/>
    <mergeCell ref="D1098:D1099"/>
    <mergeCell ref="D1100:D1101"/>
    <mergeCell ref="D1102:D1103"/>
    <mergeCell ref="D1104:D1105"/>
    <mergeCell ref="D1106:D1107"/>
    <mergeCell ref="D1108:D1109"/>
    <mergeCell ref="D1110:D1111"/>
    <mergeCell ref="D1112:D1113"/>
    <mergeCell ref="D1114:D1115"/>
    <mergeCell ref="D1116:D1117"/>
    <mergeCell ref="D1118:D1119"/>
    <mergeCell ref="D1120:D1121"/>
    <mergeCell ref="D1122:D1123"/>
    <mergeCell ref="D1124:D1125"/>
    <mergeCell ref="D1126:D1127"/>
    <mergeCell ref="D1128:D1129"/>
    <mergeCell ref="D998:D999"/>
    <mergeCell ref="D1000:D1001"/>
    <mergeCell ref="D1002:D1003"/>
    <mergeCell ref="D1004:D1005"/>
    <mergeCell ref="D1006:D1007"/>
    <mergeCell ref="D1008:D1009"/>
    <mergeCell ref="D1010:D1011"/>
    <mergeCell ref="D1012:D1013"/>
    <mergeCell ref="D1014:D1015"/>
    <mergeCell ref="D1016:D1017"/>
    <mergeCell ref="D1018:D1019"/>
    <mergeCell ref="D1020:D1021"/>
    <mergeCell ref="D1022:D1023"/>
    <mergeCell ref="D1024:D1025"/>
    <mergeCell ref="D1026:D1027"/>
    <mergeCell ref="D1028:D1029"/>
    <mergeCell ref="D1030:D1031"/>
    <mergeCell ref="D1032:D1033"/>
    <mergeCell ref="D1034:D1035"/>
    <mergeCell ref="D1036:D1037"/>
    <mergeCell ref="D1038:D1039"/>
    <mergeCell ref="D1040:D1041"/>
    <mergeCell ref="D1042:D1043"/>
    <mergeCell ref="D1044:D1045"/>
    <mergeCell ref="D1046:D1047"/>
    <mergeCell ref="D1048:D1049"/>
    <mergeCell ref="D1050:D1051"/>
    <mergeCell ref="D1052:D1053"/>
    <mergeCell ref="D1054:D1055"/>
    <mergeCell ref="D1056:D1057"/>
    <mergeCell ref="D1058:D1059"/>
    <mergeCell ref="D1060:D1061"/>
    <mergeCell ref="D1062:D1063"/>
    <mergeCell ref="D932:D933"/>
    <mergeCell ref="D934:D935"/>
    <mergeCell ref="D936:D937"/>
    <mergeCell ref="D938:D939"/>
    <mergeCell ref="D940:D941"/>
    <mergeCell ref="D942:D943"/>
    <mergeCell ref="D944:D945"/>
    <mergeCell ref="D946:D947"/>
    <mergeCell ref="D948:D949"/>
    <mergeCell ref="D950:D951"/>
    <mergeCell ref="D952:D953"/>
    <mergeCell ref="D954:D955"/>
    <mergeCell ref="D956:D957"/>
    <mergeCell ref="D958:D959"/>
    <mergeCell ref="D960:D961"/>
    <mergeCell ref="D962:D963"/>
    <mergeCell ref="D964:D965"/>
    <mergeCell ref="D966:D967"/>
    <mergeCell ref="D968:D969"/>
    <mergeCell ref="D970:D971"/>
    <mergeCell ref="D972:D973"/>
    <mergeCell ref="D974:D975"/>
    <mergeCell ref="D976:D977"/>
    <mergeCell ref="D978:D979"/>
    <mergeCell ref="D980:D981"/>
    <mergeCell ref="D982:D983"/>
    <mergeCell ref="D984:D985"/>
    <mergeCell ref="D986:D987"/>
    <mergeCell ref="D988:D989"/>
    <mergeCell ref="D990:D991"/>
    <mergeCell ref="D992:D993"/>
    <mergeCell ref="D994:D995"/>
    <mergeCell ref="D996:D997"/>
    <mergeCell ref="D866:D867"/>
    <mergeCell ref="D868:D869"/>
    <mergeCell ref="D870:D871"/>
    <mergeCell ref="D872:D873"/>
    <mergeCell ref="D874:D875"/>
    <mergeCell ref="D876:D877"/>
    <mergeCell ref="D878:D879"/>
    <mergeCell ref="D880:D881"/>
    <mergeCell ref="D882:D883"/>
    <mergeCell ref="D884:D885"/>
    <mergeCell ref="D886:D887"/>
    <mergeCell ref="D888:D889"/>
    <mergeCell ref="D890:D891"/>
    <mergeCell ref="D892:D893"/>
    <mergeCell ref="D894:D895"/>
    <mergeCell ref="D896:D897"/>
    <mergeCell ref="D898:D899"/>
    <mergeCell ref="D900:D901"/>
    <mergeCell ref="D902:D903"/>
    <mergeCell ref="D904:D905"/>
    <mergeCell ref="D906:D907"/>
    <mergeCell ref="D908:D909"/>
    <mergeCell ref="D910:D911"/>
    <mergeCell ref="D912:D913"/>
    <mergeCell ref="D914:D915"/>
    <mergeCell ref="D916:D917"/>
    <mergeCell ref="D918:D919"/>
    <mergeCell ref="D920:D921"/>
    <mergeCell ref="D922:D923"/>
    <mergeCell ref="D924:D925"/>
    <mergeCell ref="D926:D927"/>
    <mergeCell ref="D928:D929"/>
    <mergeCell ref="D930:D931"/>
    <mergeCell ref="D800:D801"/>
    <mergeCell ref="D802:D803"/>
    <mergeCell ref="D804:D805"/>
    <mergeCell ref="D806:D807"/>
    <mergeCell ref="D808:D809"/>
    <mergeCell ref="D810:D811"/>
    <mergeCell ref="D812:D813"/>
    <mergeCell ref="D814:D815"/>
    <mergeCell ref="D816:D817"/>
    <mergeCell ref="D818:D819"/>
    <mergeCell ref="D820:D821"/>
    <mergeCell ref="D822:D823"/>
    <mergeCell ref="D824:D825"/>
    <mergeCell ref="D826:D827"/>
    <mergeCell ref="D828:D829"/>
    <mergeCell ref="D830:D831"/>
    <mergeCell ref="D832:D833"/>
    <mergeCell ref="D834:D835"/>
    <mergeCell ref="D836:D837"/>
    <mergeCell ref="D838:D839"/>
    <mergeCell ref="D840:D841"/>
    <mergeCell ref="D842:D843"/>
    <mergeCell ref="D844:D845"/>
    <mergeCell ref="D846:D847"/>
    <mergeCell ref="D848:D849"/>
    <mergeCell ref="D850:D851"/>
    <mergeCell ref="D852:D853"/>
    <mergeCell ref="D854:D855"/>
    <mergeCell ref="D856:D857"/>
    <mergeCell ref="D858:D859"/>
    <mergeCell ref="D860:D861"/>
    <mergeCell ref="D862:D863"/>
    <mergeCell ref="D864:D865"/>
    <mergeCell ref="D734:D735"/>
    <mergeCell ref="D736:D737"/>
    <mergeCell ref="D738:D739"/>
    <mergeCell ref="D740:D741"/>
    <mergeCell ref="D742:D743"/>
    <mergeCell ref="D744:D745"/>
    <mergeCell ref="D746:D747"/>
    <mergeCell ref="D748:D749"/>
    <mergeCell ref="D750:D751"/>
    <mergeCell ref="D752:D753"/>
    <mergeCell ref="D754:D755"/>
    <mergeCell ref="D756:D757"/>
    <mergeCell ref="D758:D759"/>
    <mergeCell ref="D760:D761"/>
    <mergeCell ref="D762:D763"/>
    <mergeCell ref="D764:D765"/>
    <mergeCell ref="D766:D767"/>
    <mergeCell ref="D768:D769"/>
    <mergeCell ref="D770:D771"/>
    <mergeCell ref="D772:D773"/>
    <mergeCell ref="D774:D775"/>
    <mergeCell ref="D776:D777"/>
    <mergeCell ref="D778:D779"/>
    <mergeCell ref="D780:D781"/>
    <mergeCell ref="D782:D783"/>
    <mergeCell ref="D784:D785"/>
    <mergeCell ref="D786:D787"/>
    <mergeCell ref="D788:D789"/>
    <mergeCell ref="D790:D791"/>
    <mergeCell ref="D792:D793"/>
    <mergeCell ref="D794:D795"/>
    <mergeCell ref="D796:D797"/>
    <mergeCell ref="D798:D799"/>
    <mergeCell ref="D668:D669"/>
    <mergeCell ref="D670:D671"/>
    <mergeCell ref="D672:D673"/>
    <mergeCell ref="D674:D675"/>
    <mergeCell ref="D676:D677"/>
    <mergeCell ref="D678:D679"/>
    <mergeCell ref="D680:D681"/>
    <mergeCell ref="D682:D683"/>
    <mergeCell ref="D684:D685"/>
    <mergeCell ref="D686:D687"/>
    <mergeCell ref="D688:D689"/>
    <mergeCell ref="D690:D691"/>
    <mergeCell ref="D692:D693"/>
    <mergeCell ref="D694:D695"/>
    <mergeCell ref="D696:D697"/>
    <mergeCell ref="D698:D699"/>
    <mergeCell ref="D700:D701"/>
    <mergeCell ref="D702:D703"/>
    <mergeCell ref="D704:D705"/>
    <mergeCell ref="D706:D707"/>
    <mergeCell ref="D708:D709"/>
    <mergeCell ref="D710:D711"/>
    <mergeCell ref="D712:D713"/>
    <mergeCell ref="D714:D715"/>
    <mergeCell ref="D716:D717"/>
    <mergeCell ref="D718:D719"/>
    <mergeCell ref="D720:D721"/>
    <mergeCell ref="D722:D723"/>
    <mergeCell ref="D724:D725"/>
    <mergeCell ref="D726:D727"/>
    <mergeCell ref="D728:D729"/>
    <mergeCell ref="D730:D731"/>
    <mergeCell ref="D732:D733"/>
    <mergeCell ref="D602:D603"/>
    <mergeCell ref="D604:D605"/>
    <mergeCell ref="D606:D607"/>
    <mergeCell ref="D608:D609"/>
    <mergeCell ref="D610:D611"/>
    <mergeCell ref="D612:D613"/>
    <mergeCell ref="D614:D615"/>
    <mergeCell ref="D616:D617"/>
    <mergeCell ref="D618:D619"/>
    <mergeCell ref="D620:D621"/>
    <mergeCell ref="D622:D623"/>
    <mergeCell ref="D624:D625"/>
    <mergeCell ref="D626:D627"/>
    <mergeCell ref="D628:D629"/>
    <mergeCell ref="D630:D631"/>
    <mergeCell ref="D632:D633"/>
    <mergeCell ref="D634:D635"/>
    <mergeCell ref="D636:D637"/>
    <mergeCell ref="D638:D639"/>
    <mergeCell ref="D640:D641"/>
    <mergeCell ref="D642:D643"/>
    <mergeCell ref="D644:D645"/>
    <mergeCell ref="D646:D647"/>
    <mergeCell ref="D648:D649"/>
    <mergeCell ref="D650:D651"/>
    <mergeCell ref="D652:D653"/>
    <mergeCell ref="D654:D655"/>
    <mergeCell ref="D656:D657"/>
    <mergeCell ref="D658:D659"/>
    <mergeCell ref="D660:D661"/>
    <mergeCell ref="D662:D663"/>
    <mergeCell ref="D664:D665"/>
    <mergeCell ref="D666:D667"/>
    <mergeCell ref="D536:D537"/>
    <mergeCell ref="D538:D539"/>
    <mergeCell ref="D540:D541"/>
    <mergeCell ref="D542:D543"/>
    <mergeCell ref="D544:D545"/>
    <mergeCell ref="D546:D547"/>
    <mergeCell ref="D548:D549"/>
    <mergeCell ref="D550:D551"/>
    <mergeCell ref="D552:D553"/>
    <mergeCell ref="D554:D555"/>
    <mergeCell ref="D556:D557"/>
    <mergeCell ref="D558:D559"/>
    <mergeCell ref="D560:D561"/>
    <mergeCell ref="D562:D563"/>
    <mergeCell ref="D564:D565"/>
    <mergeCell ref="D566:D567"/>
    <mergeCell ref="D568:D569"/>
    <mergeCell ref="D570:D571"/>
    <mergeCell ref="D572:D573"/>
    <mergeCell ref="D574:D575"/>
    <mergeCell ref="D576:D577"/>
    <mergeCell ref="D578:D579"/>
    <mergeCell ref="D580:D581"/>
    <mergeCell ref="D582:D583"/>
    <mergeCell ref="D584:D585"/>
    <mergeCell ref="D586:D587"/>
    <mergeCell ref="D588:D589"/>
    <mergeCell ref="D590:D591"/>
    <mergeCell ref="D592:D593"/>
    <mergeCell ref="D594:D595"/>
    <mergeCell ref="D596:D597"/>
    <mergeCell ref="D598:D599"/>
    <mergeCell ref="D600:D601"/>
    <mergeCell ref="D470:D471"/>
    <mergeCell ref="D472:D473"/>
    <mergeCell ref="D474:D475"/>
    <mergeCell ref="D476:D477"/>
    <mergeCell ref="D478:D479"/>
    <mergeCell ref="D480:D481"/>
    <mergeCell ref="D482:D483"/>
    <mergeCell ref="D484:D485"/>
    <mergeCell ref="D486:D487"/>
    <mergeCell ref="D488:D489"/>
    <mergeCell ref="D490:D491"/>
    <mergeCell ref="D492:D493"/>
    <mergeCell ref="D494:D495"/>
    <mergeCell ref="D496:D497"/>
    <mergeCell ref="D498:D499"/>
    <mergeCell ref="D500:D501"/>
    <mergeCell ref="D502:D503"/>
    <mergeCell ref="D504:D505"/>
    <mergeCell ref="D506:D507"/>
    <mergeCell ref="D508:D509"/>
    <mergeCell ref="D510:D511"/>
    <mergeCell ref="D512:D513"/>
    <mergeCell ref="D514:D515"/>
    <mergeCell ref="D516:D517"/>
    <mergeCell ref="D518:D519"/>
    <mergeCell ref="D520:D521"/>
    <mergeCell ref="D522:D523"/>
    <mergeCell ref="D524:D525"/>
    <mergeCell ref="D526:D527"/>
    <mergeCell ref="D528:D529"/>
    <mergeCell ref="D530:D531"/>
    <mergeCell ref="D532:D533"/>
    <mergeCell ref="D534:D535"/>
    <mergeCell ref="D404:D405"/>
    <mergeCell ref="D406:D407"/>
    <mergeCell ref="D408:D409"/>
    <mergeCell ref="D410:D411"/>
    <mergeCell ref="D412:D413"/>
    <mergeCell ref="D414:D415"/>
    <mergeCell ref="D416:D417"/>
    <mergeCell ref="D418:D419"/>
    <mergeCell ref="D420:D421"/>
    <mergeCell ref="D422:D423"/>
    <mergeCell ref="D424:D425"/>
    <mergeCell ref="D426:D427"/>
    <mergeCell ref="D428:D429"/>
    <mergeCell ref="D430:D431"/>
    <mergeCell ref="D432:D433"/>
    <mergeCell ref="D434:D435"/>
    <mergeCell ref="D436:D437"/>
    <mergeCell ref="D438:D439"/>
    <mergeCell ref="D440:D441"/>
    <mergeCell ref="D442:D443"/>
    <mergeCell ref="D444:D445"/>
    <mergeCell ref="D446:D447"/>
    <mergeCell ref="D448:D449"/>
    <mergeCell ref="D450:D451"/>
    <mergeCell ref="D452:D453"/>
    <mergeCell ref="D454:D455"/>
    <mergeCell ref="D456:D457"/>
    <mergeCell ref="D458:D459"/>
    <mergeCell ref="D460:D461"/>
    <mergeCell ref="D462:D463"/>
    <mergeCell ref="D464:D465"/>
    <mergeCell ref="D466:D467"/>
    <mergeCell ref="D468:D469"/>
    <mergeCell ref="D338:D339"/>
    <mergeCell ref="D340:D341"/>
    <mergeCell ref="D342:D343"/>
    <mergeCell ref="D344:D345"/>
    <mergeCell ref="D346:D347"/>
    <mergeCell ref="D348:D349"/>
    <mergeCell ref="D350:D351"/>
    <mergeCell ref="D352:D353"/>
    <mergeCell ref="D354:D355"/>
    <mergeCell ref="D356:D357"/>
    <mergeCell ref="D358:D359"/>
    <mergeCell ref="D360:D361"/>
    <mergeCell ref="D362:D363"/>
    <mergeCell ref="D364:D365"/>
    <mergeCell ref="D366:D367"/>
    <mergeCell ref="D368:D369"/>
    <mergeCell ref="D370:D371"/>
    <mergeCell ref="D372:D373"/>
    <mergeCell ref="D374:D375"/>
    <mergeCell ref="D376:D377"/>
    <mergeCell ref="D378:D379"/>
    <mergeCell ref="D380:D381"/>
    <mergeCell ref="D382:D383"/>
    <mergeCell ref="D384:D385"/>
    <mergeCell ref="D386:D387"/>
    <mergeCell ref="D388:D389"/>
    <mergeCell ref="D390:D391"/>
    <mergeCell ref="D392:D393"/>
    <mergeCell ref="D394:D395"/>
    <mergeCell ref="D396:D397"/>
    <mergeCell ref="D398:D399"/>
    <mergeCell ref="D400:D401"/>
    <mergeCell ref="D402:D403"/>
    <mergeCell ref="D272:D273"/>
    <mergeCell ref="D274:D275"/>
    <mergeCell ref="D276:D277"/>
    <mergeCell ref="D278:D279"/>
    <mergeCell ref="D280:D281"/>
    <mergeCell ref="D282:D283"/>
    <mergeCell ref="D284:D285"/>
    <mergeCell ref="D286:D287"/>
    <mergeCell ref="D288:D289"/>
    <mergeCell ref="D290:D291"/>
    <mergeCell ref="D292:D293"/>
    <mergeCell ref="D294:D295"/>
    <mergeCell ref="D296:D297"/>
    <mergeCell ref="D298:D299"/>
    <mergeCell ref="D300:D301"/>
    <mergeCell ref="D302:D303"/>
    <mergeCell ref="D304:D305"/>
    <mergeCell ref="D306:D307"/>
    <mergeCell ref="D308:D309"/>
    <mergeCell ref="D310:D311"/>
    <mergeCell ref="D312:D313"/>
    <mergeCell ref="D314:D315"/>
    <mergeCell ref="D316:D317"/>
    <mergeCell ref="D318:D319"/>
    <mergeCell ref="D320:D321"/>
    <mergeCell ref="D322:D323"/>
    <mergeCell ref="D324:D325"/>
    <mergeCell ref="D326:D327"/>
    <mergeCell ref="D328:D329"/>
    <mergeCell ref="D330:D331"/>
    <mergeCell ref="D332:D333"/>
    <mergeCell ref="D334:D335"/>
    <mergeCell ref="D336:D337"/>
    <mergeCell ref="D206:D207"/>
    <mergeCell ref="D208:D209"/>
    <mergeCell ref="D210:D211"/>
    <mergeCell ref="D212:D213"/>
    <mergeCell ref="D214:D215"/>
    <mergeCell ref="D216:D217"/>
    <mergeCell ref="D218:D219"/>
    <mergeCell ref="D220:D221"/>
    <mergeCell ref="D222:D223"/>
    <mergeCell ref="D224:D225"/>
    <mergeCell ref="D226:D227"/>
    <mergeCell ref="D228:D229"/>
    <mergeCell ref="D230:D231"/>
    <mergeCell ref="D232:D233"/>
    <mergeCell ref="D234:D235"/>
    <mergeCell ref="D236:D237"/>
    <mergeCell ref="D238:D239"/>
    <mergeCell ref="D240:D241"/>
    <mergeCell ref="D242:D243"/>
    <mergeCell ref="D244:D245"/>
    <mergeCell ref="D246:D247"/>
    <mergeCell ref="D248:D249"/>
    <mergeCell ref="D250:D251"/>
    <mergeCell ref="D252:D253"/>
    <mergeCell ref="D254:D255"/>
    <mergeCell ref="D256:D257"/>
    <mergeCell ref="D258:D259"/>
    <mergeCell ref="D260:D261"/>
    <mergeCell ref="D262:D263"/>
    <mergeCell ref="D264:D265"/>
    <mergeCell ref="D266:D267"/>
    <mergeCell ref="D268:D269"/>
    <mergeCell ref="D270:D271"/>
    <mergeCell ref="D140:D141"/>
    <mergeCell ref="D142:D143"/>
    <mergeCell ref="D144:D145"/>
    <mergeCell ref="D146:D147"/>
    <mergeCell ref="D148:D149"/>
    <mergeCell ref="D150:D151"/>
    <mergeCell ref="D152:D153"/>
    <mergeCell ref="D154:D155"/>
    <mergeCell ref="D156:D157"/>
    <mergeCell ref="D158:D159"/>
    <mergeCell ref="D160:D161"/>
    <mergeCell ref="D162:D163"/>
    <mergeCell ref="D164:D165"/>
    <mergeCell ref="D166:D167"/>
    <mergeCell ref="D168:D169"/>
    <mergeCell ref="D170:D171"/>
    <mergeCell ref="D172:D173"/>
    <mergeCell ref="D174:D175"/>
    <mergeCell ref="D176:D177"/>
    <mergeCell ref="D178:D179"/>
    <mergeCell ref="D180:D181"/>
    <mergeCell ref="D182:D183"/>
    <mergeCell ref="D184:D185"/>
    <mergeCell ref="D186:D187"/>
    <mergeCell ref="D188:D189"/>
    <mergeCell ref="D190:D191"/>
    <mergeCell ref="D192:D193"/>
    <mergeCell ref="D194:D195"/>
    <mergeCell ref="D196:D197"/>
    <mergeCell ref="D198:D199"/>
    <mergeCell ref="D200:D201"/>
    <mergeCell ref="D202:D203"/>
    <mergeCell ref="D204:D205"/>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J1040:J1041"/>
    <mergeCell ref="J542:J543"/>
    <mergeCell ref="J544:J545"/>
    <mergeCell ref="J614:J615"/>
    <mergeCell ref="J616:J617"/>
    <mergeCell ref="J618:J619"/>
    <mergeCell ref="J620:J621"/>
    <mergeCell ref="J622:J623"/>
    <mergeCell ref="J624:J625"/>
    <mergeCell ref="J626:J627"/>
    <mergeCell ref="J628:J629"/>
    <mergeCell ref="J630:J631"/>
    <mergeCell ref="J632:J633"/>
    <mergeCell ref="J634:J635"/>
    <mergeCell ref="J636:J637"/>
    <mergeCell ref="J638:J639"/>
    <mergeCell ref="J640:J641"/>
    <mergeCell ref="J642:J643"/>
    <mergeCell ref="J644:J645"/>
    <mergeCell ref="J646:J647"/>
    <mergeCell ref="J648:J649"/>
    <mergeCell ref="J650:J651"/>
    <mergeCell ref="J652:J653"/>
    <mergeCell ref="J654:J655"/>
    <mergeCell ref="J656:J657"/>
    <mergeCell ref="J658:J659"/>
    <mergeCell ref="J660:J661"/>
    <mergeCell ref="J662:J663"/>
    <mergeCell ref="J664:J665"/>
    <mergeCell ref="J666:J667"/>
    <mergeCell ref="J668:J669"/>
    <mergeCell ref="J670:J671"/>
    <mergeCell ref="J1052:J1053"/>
    <mergeCell ref="J1054:J1055"/>
    <mergeCell ref="J1056:J1057"/>
    <mergeCell ref="J1058:J1059"/>
    <mergeCell ref="J1060:J1061"/>
    <mergeCell ref="J1062:J1063"/>
    <mergeCell ref="J1064:J1065"/>
    <mergeCell ref="J1066:J1067"/>
    <mergeCell ref="J1068:J1069"/>
    <mergeCell ref="J1070:J1071"/>
    <mergeCell ref="J1072:J1073"/>
    <mergeCell ref="J1074:J1075"/>
    <mergeCell ref="J1076:J1077"/>
    <mergeCell ref="J1078:J1079"/>
    <mergeCell ref="J1080:J1081"/>
    <mergeCell ref="J1082:J1083"/>
    <mergeCell ref="J1084:J1085"/>
    <mergeCell ref="J1086:J1087"/>
    <mergeCell ref="J892:J893"/>
    <mergeCell ref="J894:J895"/>
    <mergeCell ref="J896:J897"/>
    <mergeCell ref="J898:J899"/>
    <mergeCell ref="J900:J901"/>
    <mergeCell ref="J902:J903"/>
    <mergeCell ref="J904:J905"/>
    <mergeCell ref="J906:J907"/>
    <mergeCell ref="J908:J909"/>
    <mergeCell ref="J910:J911"/>
    <mergeCell ref="J912:J913"/>
    <mergeCell ref="J914:J915"/>
    <mergeCell ref="J916:J917"/>
    <mergeCell ref="J918:J919"/>
    <mergeCell ref="J920:J921"/>
    <mergeCell ref="J922:J923"/>
    <mergeCell ref="J924:J925"/>
    <mergeCell ref="J926:J927"/>
    <mergeCell ref="J928:J929"/>
    <mergeCell ref="J930:J931"/>
    <mergeCell ref="J932:J933"/>
    <mergeCell ref="J934:J935"/>
    <mergeCell ref="J936:J937"/>
    <mergeCell ref="J938:J939"/>
    <mergeCell ref="J940:J941"/>
    <mergeCell ref="J942:J943"/>
    <mergeCell ref="J944:J945"/>
    <mergeCell ref="J946:J947"/>
    <mergeCell ref="J948:J949"/>
    <mergeCell ref="J950:J951"/>
    <mergeCell ref="J1022:J1023"/>
    <mergeCell ref="J1024:J1025"/>
    <mergeCell ref="J1026:J1027"/>
    <mergeCell ref="J558:J559"/>
    <mergeCell ref="J560:J561"/>
    <mergeCell ref="J562:J563"/>
    <mergeCell ref="J564:J565"/>
    <mergeCell ref="J566:J567"/>
    <mergeCell ref="J568:J569"/>
    <mergeCell ref="J570:J571"/>
    <mergeCell ref="J572:J573"/>
    <mergeCell ref="J574:J575"/>
    <mergeCell ref="J576:J577"/>
    <mergeCell ref="J578:J579"/>
    <mergeCell ref="J580:J581"/>
    <mergeCell ref="J582:J583"/>
    <mergeCell ref="J584:J585"/>
    <mergeCell ref="J586:J587"/>
    <mergeCell ref="J588:J589"/>
    <mergeCell ref="J590:J591"/>
    <mergeCell ref="J592:J593"/>
    <mergeCell ref="J594:J595"/>
    <mergeCell ref="J596:J597"/>
    <mergeCell ref="J598:J599"/>
    <mergeCell ref="J600:J601"/>
    <mergeCell ref="J602:J603"/>
    <mergeCell ref="J604:J605"/>
    <mergeCell ref="J606:J607"/>
    <mergeCell ref="J608:J609"/>
    <mergeCell ref="J610:J611"/>
    <mergeCell ref="J612:J613"/>
    <mergeCell ref="J1042:J1043"/>
    <mergeCell ref="J1044:J1045"/>
    <mergeCell ref="J1046:J1047"/>
    <mergeCell ref="J1048:J1049"/>
    <mergeCell ref="J1050:J1051"/>
    <mergeCell ref="J880:J881"/>
    <mergeCell ref="J882:J883"/>
    <mergeCell ref="J818:J819"/>
    <mergeCell ref="J820:J821"/>
    <mergeCell ref="J690:J691"/>
    <mergeCell ref="J692:J693"/>
    <mergeCell ref="J694:J695"/>
    <mergeCell ref="J696:J697"/>
    <mergeCell ref="J698:J699"/>
    <mergeCell ref="J700:J701"/>
    <mergeCell ref="J702:J703"/>
    <mergeCell ref="J704:J705"/>
    <mergeCell ref="J706:J707"/>
    <mergeCell ref="J708:J709"/>
    <mergeCell ref="J710:J711"/>
    <mergeCell ref="J712:J713"/>
    <mergeCell ref="J714:J715"/>
    <mergeCell ref="J716:J717"/>
    <mergeCell ref="J718:J719"/>
    <mergeCell ref="J720:J721"/>
    <mergeCell ref="J722:J723"/>
    <mergeCell ref="J724:J725"/>
    <mergeCell ref="J726:J727"/>
    <mergeCell ref="J728:J729"/>
    <mergeCell ref="J730:J731"/>
    <mergeCell ref="J732:J733"/>
    <mergeCell ref="J734:J735"/>
    <mergeCell ref="J736:J737"/>
    <mergeCell ref="J738:J739"/>
    <mergeCell ref="J740:J741"/>
    <mergeCell ref="J742:J743"/>
    <mergeCell ref="J206:J207"/>
    <mergeCell ref="J208:J209"/>
    <mergeCell ref="J210:J211"/>
    <mergeCell ref="J264:J265"/>
    <mergeCell ref="J266:J267"/>
    <mergeCell ref="J268:J269"/>
    <mergeCell ref="J270:J271"/>
    <mergeCell ref="J272:J273"/>
    <mergeCell ref="J274:J275"/>
    <mergeCell ref="J276:J277"/>
    <mergeCell ref="J348:J349"/>
    <mergeCell ref="J350:J351"/>
    <mergeCell ref="J352:J353"/>
    <mergeCell ref="J354:J355"/>
    <mergeCell ref="J356:J357"/>
    <mergeCell ref="J358:J359"/>
    <mergeCell ref="J360:J361"/>
    <mergeCell ref="J362:J363"/>
    <mergeCell ref="J364:J365"/>
    <mergeCell ref="J366:J367"/>
    <mergeCell ref="J368:J369"/>
    <mergeCell ref="J370:J371"/>
    <mergeCell ref="J372:J373"/>
    <mergeCell ref="J374:J375"/>
    <mergeCell ref="J376:J377"/>
    <mergeCell ref="J378:J379"/>
    <mergeCell ref="J380:J381"/>
    <mergeCell ref="J382:J383"/>
    <mergeCell ref="J384:J385"/>
    <mergeCell ref="J386:J387"/>
    <mergeCell ref="J388:J389"/>
    <mergeCell ref="J390:J391"/>
    <mergeCell ref="J392:J393"/>
    <mergeCell ref="J278:J279"/>
    <mergeCell ref="J280:J281"/>
    <mergeCell ref="J282:J283"/>
    <mergeCell ref="J284:J285"/>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J50:J51"/>
    <mergeCell ref="J52:J53"/>
    <mergeCell ref="J54:J55"/>
    <mergeCell ref="J56:J57"/>
    <mergeCell ref="J58:J59"/>
    <mergeCell ref="J60:J61"/>
    <mergeCell ref="J62:J63"/>
    <mergeCell ref="J1092:J1093"/>
    <mergeCell ref="J1094:J1095"/>
    <mergeCell ref="J1096:J1097"/>
    <mergeCell ref="J1098:J1099"/>
    <mergeCell ref="J1100:J1101"/>
    <mergeCell ref="J1102:J1103"/>
    <mergeCell ref="J952:J953"/>
    <mergeCell ref="J954:J955"/>
    <mergeCell ref="J956:J957"/>
    <mergeCell ref="J958:J959"/>
    <mergeCell ref="J822:J823"/>
    <mergeCell ref="J824:J825"/>
    <mergeCell ref="J826:J827"/>
    <mergeCell ref="J828:J829"/>
    <mergeCell ref="J830:J831"/>
    <mergeCell ref="J832:J833"/>
    <mergeCell ref="J834:J835"/>
    <mergeCell ref="J836:J837"/>
    <mergeCell ref="J838:J839"/>
    <mergeCell ref="J840:J841"/>
    <mergeCell ref="J842:J843"/>
    <mergeCell ref="J844:J845"/>
    <mergeCell ref="J846:J847"/>
    <mergeCell ref="J848:J849"/>
    <mergeCell ref="J850:J851"/>
    <mergeCell ref="J852:J853"/>
    <mergeCell ref="J854:J855"/>
    <mergeCell ref="J856:J857"/>
    <mergeCell ref="J858:J859"/>
    <mergeCell ref="J860:J861"/>
    <mergeCell ref="J862:J863"/>
    <mergeCell ref="J864:J865"/>
    <mergeCell ref="J866:J867"/>
    <mergeCell ref="J868:J869"/>
    <mergeCell ref="J870:J871"/>
    <mergeCell ref="J872:J873"/>
    <mergeCell ref="J874:J875"/>
    <mergeCell ref="J1104:J1105"/>
    <mergeCell ref="J1106:J1107"/>
    <mergeCell ref="J1108:J1109"/>
    <mergeCell ref="J1110:J1111"/>
    <mergeCell ref="J1112:J1113"/>
    <mergeCell ref="J1114:J1115"/>
    <mergeCell ref="J1116:J1117"/>
    <mergeCell ref="J1118:J1119"/>
    <mergeCell ref="J1120:J1121"/>
    <mergeCell ref="J1122:J1123"/>
    <mergeCell ref="J1124:J1125"/>
    <mergeCell ref="J1126:J1127"/>
    <mergeCell ref="J1128:J1129"/>
    <mergeCell ref="J1130:J1131"/>
    <mergeCell ref="J1132:J1133"/>
    <mergeCell ref="J1134:J1135"/>
    <mergeCell ref="J1136:J1137"/>
    <mergeCell ref="J1138:J1139"/>
    <mergeCell ref="J1140:J1141"/>
    <mergeCell ref="J1142:J1143"/>
    <mergeCell ref="J1144:J1145"/>
    <mergeCell ref="J1146:J1147"/>
    <mergeCell ref="J1148:J1149"/>
    <mergeCell ref="J1150:J1151"/>
    <mergeCell ref="J1152:J1153"/>
    <mergeCell ref="J1088:J1089"/>
    <mergeCell ref="J1090:J1091"/>
    <mergeCell ref="J960:J961"/>
    <mergeCell ref="J962:J963"/>
    <mergeCell ref="J964:J965"/>
    <mergeCell ref="J966:J967"/>
    <mergeCell ref="J968:J969"/>
    <mergeCell ref="J970:J971"/>
    <mergeCell ref="J972:J973"/>
    <mergeCell ref="J974:J975"/>
    <mergeCell ref="J976:J977"/>
    <mergeCell ref="J978:J979"/>
    <mergeCell ref="J980:J981"/>
    <mergeCell ref="J982:J983"/>
    <mergeCell ref="J984:J985"/>
    <mergeCell ref="J986:J987"/>
    <mergeCell ref="J988:J989"/>
    <mergeCell ref="J990:J991"/>
    <mergeCell ref="J992:J993"/>
    <mergeCell ref="J994:J995"/>
    <mergeCell ref="J996:J997"/>
    <mergeCell ref="J998:J999"/>
    <mergeCell ref="J1000:J1001"/>
    <mergeCell ref="J1002:J1003"/>
    <mergeCell ref="J1004:J1005"/>
    <mergeCell ref="J1006:J1007"/>
    <mergeCell ref="J1008:J1009"/>
    <mergeCell ref="J1010:J1011"/>
    <mergeCell ref="J1012:J1013"/>
    <mergeCell ref="J1014:J1015"/>
    <mergeCell ref="J1016:J1017"/>
    <mergeCell ref="J1018:J1019"/>
    <mergeCell ref="J1020:J1021"/>
    <mergeCell ref="J1028:J1029"/>
    <mergeCell ref="J1030:J1031"/>
    <mergeCell ref="J1032:J1033"/>
    <mergeCell ref="J1034:J1035"/>
    <mergeCell ref="J1036:J1037"/>
    <mergeCell ref="J1038:J1039"/>
    <mergeCell ref="J744:J745"/>
    <mergeCell ref="J746:J747"/>
    <mergeCell ref="J748:J749"/>
    <mergeCell ref="J750:J751"/>
    <mergeCell ref="J752:J753"/>
    <mergeCell ref="J754:J755"/>
    <mergeCell ref="J756:J757"/>
    <mergeCell ref="J758:J759"/>
    <mergeCell ref="J760:J761"/>
    <mergeCell ref="J762:J763"/>
    <mergeCell ref="J764:J765"/>
    <mergeCell ref="J766:J767"/>
    <mergeCell ref="J768:J769"/>
    <mergeCell ref="J770:J771"/>
    <mergeCell ref="J772:J773"/>
    <mergeCell ref="J774:J775"/>
    <mergeCell ref="J776:J777"/>
    <mergeCell ref="J778:J779"/>
    <mergeCell ref="J780:J781"/>
    <mergeCell ref="J782:J783"/>
    <mergeCell ref="J784:J785"/>
    <mergeCell ref="J786:J787"/>
    <mergeCell ref="J788:J789"/>
    <mergeCell ref="J790:J791"/>
    <mergeCell ref="J792:J793"/>
    <mergeCell ref="J794:J795"/>
    <mergeCell ref="J796:J797"/>
    <mergeCell ref="J798:J799"/>
    <mergeCell ref="J800:J801"/>
    <mergeCell ref="J802:J803"/>
    <mergeCell ref="J804:J805"/>
    <mergeCell ref="J806:J807"/>
    <mergeCell ref="J808:J809"/>
    <mergeCell ref="J192:J193"/>
    <mergeCell ref="J194:J195"/>
    <mergeCell ref="J196:J197"/>
    <mergeCell ref="J198:J199"/>
    <mergeCell ref="J200:J201"/>
    <mergeCell ref="J202:J203"/>
    <mergeCell ref="J204:J205"/>
    <mergeCell ref="J212:J213"/>
    <mergeCell ref="J214:J215"/>
    <mergeCell ref="J216:J217"/>
    <mergeCell ref="J218:J219"/>
    <mergeCell ref="J220:J221"/>
    <mergeCell ref="J222:J223"/>
    <mergeCell ref="J224:J225"/>
    <mergeCell ref="J226:J227"/>
    <mergeCell ref="J876:J877"/>
    <mergeCell ref="J878:J879"/>
    <mergeCell ref="J676:J677"/>
    <mergeCell ref="J678:J679"/>
    <mergeCell ref="J810:J811"/>
    <mergeCell ref="J812:J813"/>
    <mergeCell ref="J814:J815"/>
    <mergeCell ref="J816:J817"/>
    <mergeCell ref="J548:J549"/>
    <mergeCell ref="J550:J551"/>
    <mergeCell ref="J418:J419"/>
    <mergeCell ref="J420:J421"/>
    <mergeCell ref="J422:J423"/>
    <mergeCell ref="J424:J425"/>
    <mergeCell ref="J426:J427"/>
    <mergeCell ref="J428:J429"/>
    <mergeCell ref="J430:J431"/>
    <mergeCell ref="J432:J433"/>
    <mergeCell ref="J434:J435"/>
    <mergeCell ref="J436:J437"/>
    <mergeCell ref="J438:J439"/>
    <mergeCell ref="J440:J441"/>
    <mergeCell ref="J442:J443"/>
    <mergeCell ref="J444:J445"/>
    <mergeCell ref="J446:J447"/>
    <mergeCell ref="J448:J449"/>
    <mergeCell ref="J450:J451"/>
    <mergeCell ref="J452:J453"/>
    <mergeCell ref="J454:J455"/>
    <mergeCell ref="J456:J457"/>
    <mergeCell ref="J458:J459"/>
    <mergeCell ref="J460:J461"/>
    <mergeCell ref="J462:J463"/>
    <mergeCell ref="J464:J465"/>
    <mergeCell ref="J466:J467"/>
    <mergeCell ref="J468:J469"/>
    <mergeCell ref="J470:J471"/>
    <mergeCell ref="J472:J473"/>
    <mergeCell ref="J474:J475"/>
    <mergeCell ref="J476:J477"/>
    <mergeCell ref="J478:J479"/>
    <mergeCell ref="J480:J481"/>
    <mergeCell ref="J482:J483"/>
    <mergeCell ref="J484:J485"/>
    <mergeCell ref="J486:J487"/>
    <mergeCell ref="J488:J489"/>
    <mergeCell ref="J490:J491"/>
    <mergeCell ref="J492:J493"/>
    <mergeCell ref="J494:J495"/>
    <mergeCell ref="J534:J535"/>
    <mergeCell ref="J536:J537"/>
    <mergeCell ref="J538:J539"/>
    <mergeCell ref="J540:J541"/>
    <mergeCell ref="J414:J415"/>
    <mergeCell ref="J416:J417"/>
    <mergeCell ref="J286:J287"/>
    <mergeCell ref="J288:J289"/>
    <mergeCell ref="J290:J291"/>
    <mergeCell ref="J292:J293"/>
    <mergeCell ref="J294:J295"/>
    <mergeCell ref="J296:J297"/>
    <mergeCell ref="J298:J299"/>
    <mergeCell ref="J300:J301"/>
    <mergeCell ref="J302:J303"/>
    <mergeCell ref="J304:J305"/>
    <mergeCell ref="J306:J307"/>
    <mergeCell ref="J308:J309"/>
    <mergeCell ref="J310:J311"/>
    <mergeCell ref="J312:J313"/>
    <mergeCell ref="J314:J315"/>
    <mergeCell ref="J316:J317"/>
    <mergeCell ref="J318:J319"/>
    <mergeCell ref="J320:J321"/>
    <mergeCell ref="J322:J323"/>
    <mergeCell ref="J324:J325"/>
    <mergeCell ref="J326:J327"/>
    <mergeCell ref="J328:J329"/>
    <mergeCell ref="J330:J331"/>
    <mergeCell ref="J332:J333"/>
    <mergeCell ref="J334:J335"/>
    <mergeCell ref="J336:J337"/>
    <mergeCell ref="J338:J339"/>
    <mergeCell ref="J340:J341"/>
    <mergeCell ref="J342:J343"/>
    <mergeCell ref="J344:J345"/>
    <mergeCell ref="J346:J347"/>
    <mergeCell ref="J400:J401"/>
    <mergeCell ref="J402:J403"/>
    <mergeCell ref="J404:J405"/>
    <mergeCell ref="J406:J407"/>
    <mergeCell ref="J408:J409"/>
    <mergeCell ref="J410:J411"/>
    <mergeCell ref="J412:J413"/>
    <mergeCell ref="J496:J497"/>
    <mergeCell ref="J498:J499"/>
    <mergeCell ref="J500:J501"/>
    <mergeCell ref="J502:J503"/>
    <mergeCell ref="J504:J505"/>
    <mergeCell ref="J506:J507"/>
    <mergeCell ref="J508:J509"/>
    <mergeCell ref="J510:J511"/>
    <mergeCell ref="J512:J513"/>
    <mergeCell ref="J514:J515"/>
    <mergeCell ref="J516:J517"/>
    <mergeCell ref="J518:J519"/>
    <mergeCell ref="J520:J521"/>
    <mergeCell ref="J522:J523"/>
    <mergeCell ref="J524:J525"/>
    <mergeCell ref="H1092:H1093"/>
    <mergeCell ref="H1094:H1095"/>
    <mergeCell ref="H1044:H1045"/>
    <mergeCell ref="H1046:H1047"/>
    <mergeCell ref="H1048:H1049"/>
    <mergeCell ref="H1050:H1051"/>
    <mergeCell ref="H1052:H1053"/>
    <mergeCell ref="H1054:H1055"/>
    <mergeCell ref="H1056:H1057"/>
    <mergeCell ref="H1058:H1059"/>
    <mergeCell ref="H1060:H1061"/>
    <mergeCell ref="H1062:H1063"/>
    <mergeCell ref="H1064:H1065"/>
    <mergeCell ref="H1066:H1067"/>
    <mergeCell ref="H1068:H1069"/>
    <mergeCell ref="H1070:H1071"/>
    <mergeCell ref="H1072:H1073"/>
    <mergeCell ref="H1074:H1075"/>
    <mergeCell ref="H1076:H1077"/>
    <mergeCell ref="H1078:H1079"/>
    <mergeCell ref="H1080:H1081"/>
    <mergeCell ref="H1082:H1083"/>
    <mergeCell ref="H1084:H1085"/>
    <mergeCell ref="H1086:H1087"/>
    <mergeCell ref="H1088:H1089"/>
    <mergeCell ref="H1090:H1091"/>
    <mergeCell ref="H1022:H1023"/>
    <mergeCell ref="H1024:H1025"/>
    <mergeCell ref="H894:H895"/>
    <mergeCell ref="H896:H897"/>
    <mergeCell ref="H898:H899"/>
    <mergeCell ref="H900:H901"/>
    <mergeCell ref="H902:H903"/>
    <mergeCell ref="H1034:H1035"/>
    <mergeCell ref="H1036:H1037"/>
    <mergeCell ref="H1038:H1039"/>
    <mergeCell ref="H1040:H1041"/>
    <mergeCell ref="H1042:H1043"/>
    <mergeCell ref="J144:J145"/>
    <mergeCell ref="J146:J147"/>
    <mergeCell ref="J148:J149"/>
    <mergeCell ref="J150:J151"/>
    <mergeCell ref="J152:J153"/>
    <mergeCell ref="J154:J155"/>
    <mergeCell ref="J156:J157"/>
    <mergeCell ref="J158:J159"/>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64:J65"/>
    <mergeCell ref="J66:J67"/>
    <mergeCell ref="J68:J69"/>
    <mergeCell ref="J70:J71"/>
    <mergeCell ref="J72:J73"/>
    <mergeCell ref="J74:J75"/>
    <mergeCell ref="J76:J77"/>
    <mergeCell ref="J78:J79"/>
    <mergeCell ref="J80:J81"/>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J116:J117"/>
    <mergeCell ref="J118:J119"/>
    <mergeCell ref="J120:J121"/>
    <mergeCell ref="J122:J123"/>
    <mergeCell ref="J124:J125"/>
    <mergeCell ref="J126:J127"/>
    <mergeCell ref="J128:J129"/>
    <mergeCell ref="J130:J131"/>
    <mergeCell ref="J132:J133"/>
    <mergeCell ref="J134:J135"/>
    <mergeCell ref="J136:J137"/>
    <mergeCell ref="J138:J139"/>
    <mergeCell ref="J140:J141"/>
    <mergeCell ref="J142:J143"/>
    <mergeCell ref="H868:H869"/>
    <mergeCell ref="H870:H871"/>
    <mergeCell ref="H872:H873"/>
    <mergeCell ref="H874:H875"/>
    <mergeCell ref="H876:H877"/>
    <mergeCell ref="H878:H879"/>
    <mergeCell ref="H880:H881"/>
    <mergeCell ref="H882:H883"/>
    <mergeCell ref="H884:H885"/>
    <mergeCell ref="H886:H887"/>
    <mergeCell ref="H888:H889"/>
    <mergeCell ref="H890:H891"/>
    <mergeCell ref="H892:H893"/>
    <mergeCell ref="H1096:H1097"/>
    <mergeCell ref="H1098:H1099"/>
    <mergeCell ref="H1100:H1101"/>
    <mergeCell ref="H1102:H1103"/>
    <mergeCell ref="H1104:H1105"/>
    <mergeCell ref="H1106:H1107"/>
    <mergeCell ref="H1108:H1109"/>
    <mergeCell ref="H1110:H1111"/>
    <mergeCell ref="H1112:H1113"/>
    <mergeCell ref="H1114:H1115"/>
    <mergeCell ref="H1116:H1117"/>
    <mergeCell ref="H1118:H1119"/>
    <mergeCell ref="H1120:H1121"/>
    <mergeCell ref="H1122:H1123"/>
    <mergeCell ref="H1124:H1125"/>
    <mergeCell ref="H1126:H1127"/>
    <mergeCell ref="H1128:H1129"/>
    <mergeCell ref="H1130:H1131"/>
    <mergeCell ref="H1132:H1133"/>
    <mergeCell ref="H1134:H1135"/>
    <mergeCell ref="H960:H961"/>
    <mergeCell ref="H962:H963"/>
    <mergeCell ref="H964:H965"/>
    <mergeCell ref="H966:H967"/>
    <mergeCell ref="H968:H969"/>
    <mergeCell ref="H970:H971"/>
    <mergeCell ref="H972:H973"/>
    <mergeCell ref="H974:H975"/>
    <mergeCell ref="H976:H977"/>
    <mergeCell ref="H978:H979"/>
    <mergeCell ref="H980:H981"/>
    <mergeCell ref="H982:H983"/>
    <mergeCell ref="H984:H985"/>
    <mergeCell ref="H986:H987"/>
    <mergeCell ref="H988:H989"/>
    <mergeCell ref="H990:H991"/>
    <mergeCell ref="H992:H993"/>
    <mergeCell ref="H994:H995"/>
    <mergeCell ref="H996:H997"/>
    <mergeCell ref="H998:H999"/>
    <mergeCell ref="H1000:H1001"/>
    <mergeCell ref="H1002:H1003"/>
    <mergeCell ref="H1004:H1005"/>
    <mergeCell ref="H1006:H1007"/>
    <mergeCell ref="H1008:H1009"/>
    <mergeCell ref="H1010:H1011"/>
    <mergeCell ref="H1012:H1013"/>
    <mergeCell ref="H1014:H1015"/>
    <mergeCell ref="H1016:H1017"/>
    <mergeCell ref="H1018:H1019"/>
    <mergeCell ref="H1020:H1021"/>
    <mergeCell ref="H630:H631"/>
    <mergeCell ref="H632:H633"/>
    <mergeCell ref="H634:H635"/>
    <mergeCell ref="H636:H637"/>
    <mergeCell ref="H638:H639"/>
    <mergeCell ref="H640:H641"/>
    <mergeCell ref="H642:H643"/>
    <mergeCell ref="H644:H645"/>
    <mergeCell ref="H646:H647"/>
    <mergeCell ref="H648:H649"/>
    <mergeCell ref="H650:H651"/>
    <mergeCell ref="H652:H653"/>
    <mergeCell ref="H654:H655"/>
    <mergeCell ref="H656:H657"/>
    <mergeCell ref="H658:H659"/>
    <mergeCell ref="H660:H661"/>
    <mergeCell ref="H662:H663"/>
    <mergeCell ref="H664:H665"/>
    <mergeCell ref="H666:H667"/>
    <mergeCell ref="H668:H669"/>
    <mergeCell ref="H670:H671"/>
    <mergeCell ref="H672:H673"/>
    <mergeCell ref="H674:H675"/>
    <mergeCell ref="H676:H677"/>
    <mergeCell ref="H678:H679"/>
    <mergeCell ref="H680:H681"/>
    <mergeCell ref="H682:H683"/>
    <mergeCell ref="H684:H685"/>
    <mergeCell ref="H686:H687"/>
    <mergeCell ref="H688:H689"/>
    <mergeCell ref="H690:H691"/>
    <mergeCell ref="H692:H693"/>
    <mergeCell ref="H694:H695"/>
    <mergeCell ref="H198:H199"/>
    <mergeCell ref="H200:H201"/>
    <mergeCell ref="H202:H203"/>
    <mergeCell ref="H204:H205"/>
    <mergeCell ref="H206:H207"/>
    <mergeCell ref="H208:H209"/>
    <mergeCell ref="H222:H223"/>
    <mergeCell ref="H224:H225"/>
    <mergeCell ref="H226:H227"/>
    <mergeCell ref="H228:H229"/>
    <mergeCell ref="H230:H231"/>
    <mergeCell ref="H232:H233"/>
    <mergeCell ref="H234:H235"/>
    <mergeCell ref="H236:H237"/>
    <mergeCell ref="H238:H239"/>
    <mergeCell ref="H240:H241"/>
    <mergeCell ref="H242:H243"/>
    <mergeCell ref="H244:H245"/>
    <mergeCell ref="H246:H247"/>
    <mergeCell ref="H248:H249"/>
    <mergeCell ref="H250:H251"/>
    <mergeCell ref="H252:H253"/>
    <mergeCell ref="H254:H255"/>
    <mergeCell ref="H256:H257"/>
    <mergeCell ref="H258:H259"/>
    <mergeCell ref="H260:H261"/>
    <mergeCell ref="H262:H263"/>
    <mergeCell ref="H264:H265"/>
    <mergeCell ref="H266:H267"/>
    <mergeCell ref="H268:H269"/>
    <mergeCell ref="H270:H271"/>
    <mergeCell ref="H272:H273"/>
    <mergeCell ref="H274:H275"/>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B1208:B1209"/>
    <mergeCell ref="E1208:E1209"/>
    <mergeCell ref="F1208:F1209"/>
    <mergeCell ref="G1208:G1209"/>
    <mergeCell ref="I1208:I1209"/>
    <mergeCell ref="K1208:K1209"/>
    <mergeCell ref="L1208:L1209"/>
    <mergeCell ref="M1208:M1209"/>
    <mergeCell ref="N1208:N1209"/>
    <mergeCell ref="O1208:O1209"/>
    <mergeCell ref="P1208:P1209"/>
    <mergeCell ref="Q1208:Q1209"/>
    <mergeCell ref="R1208:R1209"/>
    <mergeCell ref="S1208:S1209"/>
    <mergeCell ref="T1208:T1209"/>
    <mergeCell ref="U1208:U1209"/>
    <mergeCell ref="B1206:B1207"/>
    <mergeCell ref="E1206:E1207"/>
    <mergeCell ref="F1206:F1207"/>
    <mergeCell ref="G1206:G1207"/>
    <mergeCell ref="I1206:I1207"/>
    <mergeCell ref="K1206:K1207"/>
    <mergeCell ref="L1206:L1207"/>
    <mergeCell ref="M1206:M1207"/>
    <mergeCell ref="N1206:N1207"/>
    <mergeCell ref="O1206:O1207"/>
    <mergeCell ref="P1206:P1207"/>
    <mergeCell ref="Q1206:Q1207"/>
    <mergeCell ref="R1206:R1207"/>
    <mergeCell ref="S1206:S1207"/>
    <mergeCell ref="T1206:T1207"/>
    <mergeCell ref="U1206:U1207"/>
    <mergeCell ref="H1206:H1207"/>
    <mergeCell ref="H1208:H1209"/>
    <mergeCell ref="J1206:J1207"/>
    <mergeCell ref="J1208:J1209"/>
    <mergeCell ref="C1206:C1207"/>
    <mergeCell ref="C1208:C1209"/>
    <mergeCell ref="D1206:D1207"/>
    <mergeCell ref="D1208:D1209"/>
    <mergeCell ref="B1204:B1205"/>
    <mergeCell ref="E1204:E1205"/>
    <mergeCell ref="F1204:F1205"/>
    <mergeCell ref="G1204:G1205"/>
    <mergeCell ref="I1204:I1205"/>
    <mergeCell ref="K1204:K1205"/>
    <mergeCell ref="L1204:L1205"/>
    <mergeCell ref="M1204:M1205"/>
    <mergeCell ref="N1204:N1205"/>
    <mergeCell ref="O1204:O1205"/>
    <mergeCell ref="P1204:P1205"/>
    <mergeCell ref="Q1204:Q1205"/>
    <mergeCell ref="R1204:R1205"/>
    <mergeCell ref="S1204:S1205"/>
    <mergeCell ref="T1204:T1205"/>
    <mergeCell ref="U1204:U1205"/>
    <mergeCell ref="B1202:B1203"/>
    <mergeCell ref="E1202:E1203"/>
    <mergeCell ref="F1202:F1203"/>
    <mergeCell ref="G1202:G1203"/>
    <mergeCell ref="I1202:I1203"/>
    <mergeCell ref="K1202:K1203"/>
    <mergeCell ref="L1202:L1203"/>
    <mergeCell ref="M1202:M1203"/>
    <mergeCell ref="N1202:N1203"/>
    <mergeCell ref="O1202:O1203"/>
    <mergeCell ref="P1202:P1203"/>
    <mergeCell ref="Q1202:Q1203"/>
    <mergeCell ref="R1202:R1203"/>
    <mergeCell ref="S1202:S1203"/>
    <mergeCell ref="T1202:T1203"/>
    <mergeCell ref="U1202:U1203"/>
    <mergeCell ref="H1202:H1203"/>
    <mergeCell ref="H1204:H1205"/>
    <mergeCell ref="J1202:J1203"/>
    <mergeCell ref="J1204:J1205"/>
    <mergeCell ref="C1202:C1203"/>
    <mergeCell ref="C1204:C1205"/>
    <mergeCell ref="D1202:D1203"/>
    <mergeCell ref="D1204:D1205"/>
    <mergeCell ref="B1200:B1201"/>
    <mergeCell ref="E1200:E1201"/>
    <mergeCell ref="F1200:F1201"/>
    <mergeCell ref="G1200:G1201"/>
    <mergeCell ref="I1200:I1201"/>
    <mergeCell ref="K1200:K1201"/>
    <mergeCell ref="L1200:L1201"/>
    <mergeCell ref="M1200:M1201"/>
    <mergeCell ref="N1200:N1201"/>
    <mergeCell ref="O1200:O1201"/>
    <mergeCell ref="P1200:P1201"/>
    <mergeCell ref="Q1200:Q1201"/>
    <mergeCell ref="R1200:R1201"/>
    <mergeCell ref="S1200:S1201"/>
    <mergeCell ref="T1200:T1201"/>
    <mergeCell ref="U1200:U1201"/>
    <mergeCell ref="B1198:B1199"/>
    <mergeCell ref="E1198:E1199"/>
    <mergeCell ref="F1198:F1199"/>
    <mergeCell ref="G1198:G1199"/>
    <mergeCell ref="I1198:I1199"/>
    <mergeCell ref="K1198:K1199"/>
    <mergeCell ref="L1198:L1199"/>
    <mergeCell ref="M1198:M1199"/>
    <mergeCell ref="N1198:N1199"/>
    <mergeCell ref="O1198:O1199"/>
    <mergeCell ref="P1198:P1199"/>
    <mergeCell ref="Q1198:Q1199"/>
    <mergeCell ref="R1198:R1199"/>
    <mergeCell ref="S1198:S1199"/>
    <mergeCell ref="T1198:T1199"/>
    <mergeCell ref="U1198:U1199"/>
    <mergeCell ref="H1198:H1199"/>
    <mergeCell ref="H1200:H1201"/>
    <mergeCell ref="J1198:J1199"/>
    <mergeCell ref="J1200:J1201"/>
    <mergeCell ref="C1198:C1199"/>
    <mergeCell ref="C1200:C1201"/>
    <mergeCell ref="D1198:D1199"/>
    <mergeCell ref="D1200:D1201"/>
    <mergeCell ref="B1196:B1197"/>
    <mergeCell ref="E1196:E1197"/>
    <mergeCell ref="F1196:F1197"/>
    <mergeCell ref="G1196:G1197"/>
    <mergeCell ref="I1196:I1197"/>
    <mergeCell ref="K1196:K1197"/>
    <mergeCell ref="L1196:L1197"/>
    <mergeCell ref="M1196:M1197"/>
    <mergeCell ref="N1196:N1197"/>
    <mergeCell ref="O1196:O1197"/>
    <mergeCell ref="P1196:P1197"/>
    <mergeCell ref="Q1196:Q1197"/>
    <mergeCell ref="R1196:R1197"/>
    <mergeCell ref="S1196:S1197"/>
    <mergeCell ref="T1196:T1197"/>
    <mergeCell ref="U1196:U1197"/>
    <mergeCell ref="B1194:B1195"/>
    <mergeCell ref="E1194:E1195"/>
    <mergeCell ref="F1194:F1195"/>
    <mergeCell ref="G1194:G1195"/>
    <mergeCell ref="I1194:I1195"/>
    <mergeCell ref="K1194:K1195"/>
    <mergeCell ref="L1194:L1195"/>
    <mergeCell ref="M1194:M1195"/>
    <mergeCell ref="N1194:N1195"/>
    <mergeCell ref="O1194:O1195"/>
    <mergeCell ref="P1194:P1195"/>
    <mergeCell ref="Q1194:Q1195"/>
    <mergeCell ref="R1194:R1195"/>
    <mergeCell ref="S1194:S1195"/>
    <mergeCell ref="T1194:T1195"/>
    <mergeCell ref="U1194:U1195"/>
    <mergeCell ref="H1194:H1195"/>
    <mergeCell ref="H1196:H1197"/>
    <mergeCell ref="J1194:J1195"/>
    <mergeCell ref="J1196:J1197"/>
    <mergeCell ref="C1194:C1195"/>
    <mergeCell ref="C1196:C1197"/>
    <mergeCell ref="D1194:D1195"/>
    <mergeCell ref="D1196:D1197"/>
    <mergeCell ref="B1192:B1193"/>
    <mergeCell ref="E1192:E1193"/>
    <mergeCell ref="F1192:F1193"/>
    <mergeCell ref="G1192:G1193"/>
    <mergeCell ref="I1192:I1193"/>
    <mergeCell ref="K1192:K1193"/>
    <mergeCell ref="L1192:L1193"/>
    <mergeCell ref="M1192:M1193"/>
    <mergeCell ref="N1192:N1193"/>
    <mergeCell ref="O1192:O1193"/>
    <mergeCell ref="P1192:P1193"/>
    <mergeCell ref="Q1192:Q1193"/>
    <mergeCell ref="R1192:R1193"/>
    <mergeCell ref="S1192:S1193"/>
    <mergeCell ref="T1192:T1193"/>
    <mergeCell ref="U1192:U1193"/>
    <mergeCell ref="B1190:B1191"/>
    <mergeCell ref="E1190:E1191"/>
    <mergeCell ref="F1190:F1191"/>
    <mergeCell ref="G1190:G1191"/>
    <mergeCell ref="I1190:I1191"/>
    <mergeCell ref="K1190:K1191"/>
    <mergeCell ref="L1190:L1191"/>
    <mergeCell ref="M1190:M1191"/>
    <mergeCell ref="N1190:N1191"/>
    <mergeCell ref="O1190:O1191"/>
    <mergeCell ref="P1190:P1191"/>
    <mergeCell ref="Q1190:Q1191"/>
    <mergeCell ref="R1190:R1191"/>
    <mergeCell ref="S1190:S1191"/>
    <mergeCell ref="T1190:T1191"/>
    <mergeCell ref="U1190:U1191"/>
    <mergeCell ref="H1190:H1191"/>
    <mergeCell ref="H1192:H1193"/>
    <mergeCell ref="J1190:J1191"/>
    <mergeCell ref="J1192:J1193"/>
    <mergeCell ref="C1190:C1191"/>
    <mergeCell ref="C1192:C1193"/>
    <mergeCell ref="D1190:D1191"/>
    <mergeCell ref="D1192:D1193"/>
    <mergeCell ref="B1188:B1189"/>
    <mergeCell ref="E1188:E1189"/>
    <mergeCell ref="F1188:F1189"/>
    <mergeCell ref="G1188:G1189"/>
    <mergeCell ref="I1188:I1189"/>
    <mergeCell ref="K1188:K1189"/>
    <mergeCell ref="L1188:L1189"/>
    <mergeCell ref="M1188:M1189"/>
    <mergeCell ref="N1188:N1189"/>
    <mergeCell ref="O1188:O1189"/>
    <mergeCell ref="P1188:P1189"/>
    <mergeCell ref="Q1188:Q1189"/>
    <mergeCell ref="R1188:R1189"/>
    <mergeCell ref="S1188:S1189"/>
    <mergeCell ref="T1188:T1189"/>
    <mergeCell ref="U1188:U1189"/>
    <mergeCell ref="B1186:B1187"/>
    <mergeCell ref="E1186:E1187"/>
    <mergeCell ref="F1186:F1187"/>
    <mergeCell ref="G1186:G1187"/>
    <mergeCell ref="I1186:I1187"/>
    <mergeCell ref="K1186:K1187"/>
    <mergeCell ref="L1186:L1187"/>
    <mergeCell ref="M1186:M1187"/>
    <mergeCell ref="N1186:N1187"/>
    <mergeCell ref="O1186:O1187"/>
    <mergeCell ref="P1186:P1187"/>
    <mergeCell ref="Q1186:Q1187"/>
    <mergeCell ref="R1186:R1187"/>
    <mergeCell ref="S1186:S1187"/>
    <mergeCell ref="T1186:T1187"/>
    <mergeCell ref="U1186:U1187"/>
    <mergeCell ref="H1186:H1187"/>
    <mergeCell ref="H1188:H1189"/>
    <mergeCell ref="J1186:J1187"/>
    <mergeCell ref="J1188:J1189"/>
    <mergeCell ref="C1186:C1187"/>
    <mergeCell ref="C1188:C1189"/>
    <mergeCell ref="D1186:D1187"/>
    <mergeCell ref="D1188:D1189"/>
    <mergeCell ref="B1184:B1185"/>
    <mergeCell ref="E1184:E1185"/>
    <mergeCell ref="F1184:F1185"/>
    <mergeCell ref="G1184:G1185"/>
    <mergeCell ref="I1184:I1185"/>
    <mergeCell ref="K1184:K1185"/>
    <mergeCell ref="L1184:L1185"/>
    <mergeCell ref="M1184:M1185"/>
    <mergeCell ref="N1184:N1185"/>
    <mergeCell ref="O1184:O1185"/>
    <mergeCell ref="P1184:P1185"/>
    <mergeCell ref="Q1184:Q1185"/>
    <mergeCell ref="R1184:R1185"/>
    <mergeCell ref="S1184:S1185"/>
    <mergeCell ref="T1184:T1185"/>
    <mergeCell ref="U1184:U1185"/>
    <mergeCell ref="B1182:B1183"/>
    <mergeCell ref="E1182:E1183"/>
    <mergeCell ref="F1182:F1183"/>
    <mergeCell ref="G1182:G1183"/>
    <mergeCell ref="I1182:I1183"/>
    <mergeCell ref="K1182:K1183"/>
    <mergeCell ref="L1182:L1183"/>
    <mergeCell ref="M1182:M1183"/>
    <mergeCell ref="N1182:N1183"/>
    <mergeCell ref="O1182:O1183"/>
    <mergeCell ref="P1182:P1183"/>
    <mergeCell ref="Q1182:Q1183"/>
    <mergeCell ref="R1182:R1183"/>
    <mergeCell ref="S1182:S1183"/>
    <mergeCell ref="T1182:T1183"/>
    <mergeCell ref="U1182:U1183"/>
    <mergeCell ref="H1182:H1183"/>
    <mergeCell ref="H1184:H1185"/>
    <mergeCell ref="J1182:J1183"/>
    <mergeCell ref="J1184:J1185"/>
    <mergeCell ref="C1182:C1183"/>
    <mergeCell ref="C1184:C1185"/>
    <mergeCell ref="D1182:D1183"/>
    <mergeCell ref="D1184:D1185"/>
    <mergeCell ref="B1180:B1181"/>
    <mergeCell ref="E1180:E1181"/>
    <mergeCell ref="F1180:F1181"/>
    <mergeCell ref="G1180:G1181"/>
    <mergeCell ref="I1180:I1181"/>
    <mergeCell ref="K1180:K1181"/>
    <mergeCell ref="L1180:L1181"/>
    <mergeCell ref="M1180:M1181"/>
    <mergeCell ref="N1180:N1181"/>
    <mergeCell ref="O1180:O1181"/>
    <mergeCell ref="P1180:P1181"/>
    <mergeCell ref="Q1180:Q1181"/>
    <mergeCell ref="R1180:R1181"/>
    <mergeCell ref="S1180:S1181"/>
    <mergeCell ref="T1180:T1181"/>
    <mergeCell ref="U1180:U1181"/>
    <mergeCell ref="B1178:B1179"/>
    <mergeCell ref="E1178:E1179"/>
    <mergeCell ref="F1178:F1179"/>
    <mergeCell ref="G1178:G1179"/>
    <mergeCell ref="I1178:I1179"/>
    <mergeCell ref="K1178:K1179"/>
    <mergeCell ref="L1178:L1179"/>
    <mergeCell ref="M1178:M1179"/>
    <mergeCell ref="N1178:N1179"/>
    <mergeCell ref="O1178:O1179"/>
    <mergeCell ref="P1178:P1179"/>
    <mergeCell ref="Q1178:Q1179"/>
    <mergeCell ref="R1178:R1179"/>
    <mergeCell ref="S1178:S1179"/>
    <mergeCell ref="T1178:T1179"/>
    <mergeCell ref="U1178:U1179"/>
    <mergeCell ref="H1178:H1179"/>
    <mergeCell ref="H1180:H1181"/>
    <mergeCell ref="J1178:J1179"/>
    <mergeCell ref="J1180:J1181"/>
    <mergeCell ref="C1178:C1179"/>
    <mergeCell ref="C1180:C1181"/>
    <mergeCell ref="D1178:D1179"/>
    <mergeCell ref="D1180:D1181"/>
    <mergeCell ref="B1176:B1177"/>
    <mergeCell ref="E1176:E1177"/>
    <mergeCell ref="F1176:F1177"/>
    <mergeCell ref="G1176:G1177"/>
    <mergeCell ref="I1176:I1177"/>
    <mergeCell ref="K1176:K1177"/>
    <mergeCell ref="L1176:L1177"/>
    <mergeCell ref="M1176:M1177"/>
    <mergeCell ref="N1176:N1177"/>
    <mergeCell ref="O1176:O1177"/>
    <mergeCell ref="P1176:P1177"/>
    <mergeCell ref="Q1176:Q1177"/>
    <mergeCell ref="R1176:R1177"/>
    <mergeCell ref="S1176:S1177"/>
    <mergeCell ref="T1176:T1177"/>
    <mergeCell ref="U1176:U1177"/>
    <mergeCell ref="B1174:B1175"/>
    <mergeCell ref="E1174:E1175"/>
    <mergeCell ref="F1174:F1175"/>
    <mergeCell ref="G1174:G1175"/>
    <mergeCell ref="I1174:I1175"/>
    <mergeCell ref="K1174:K1175"/>
    <mergeCell ref="L1174:L1175"/>
    <mergeCell ref="M1174:M1175"/>
    <mergeCell ref="N1174:N1175"/>
    <mergeCell ref="O1174:O1175"/>
    <mergeCell ref="P1174:P1175"/>
    <mergeCell ref="Q1174:Q1175"/>
    <mergeCell ref="R1174:R1175"/>
    <mergeCell ref="S1174:S1175"/>
    <mergeCell ref="T1174:T1175"/>
    <mergeCell ref="U1174:U1175"/>
    <mergeCell ref="H1174:H1175"/>
    <mergeCell ref="H1176:H1177"/>
    <mergeCell ref="J1174:J1175"/>
    <mergeCell ref="J1176:J1177"/>
    <mergeCell ref="C1174:C1175"/>
    <mergeCell ref="C1176:C1177"/>
    <mergeCell ref="D1174:D1175"/>
    <mergeCell ref="D1176:D1177"/>
    <mergeCell ref="B1172:B1173"/>
    <mergeCell ref="E1172:E1173"/>
    <mergeCell ref="F1172:F1173"/>
    <mergeCell ref="G1172:G1173"/>
    <mergeCell ref="I1172:I1173"/>
    <mergeCell ref="K1172:K1173"/>
    <mergeCell ref="L1172:L1173"/>
    <mergeCell ref="M1172:M1173"/>
    <mergeCell ref="N1172:N1173"/>
    <mergeCell ref="O1172:O1173"/>
    <mergeCell ref="P1172:P1173"/>
    <mergeCell ref="Q1172:Q1173"/>
    <mergeCell ref="R1172:R1173"/>
    <mergeCell ref="S1172:S1173"/>
    <mergeCell ref="T1172:T1173"/>
    <mergeCell ref="U1172:U1173"/>
    <mergeCell ref="B1170:B1171"/>
    <mergeCell ref="E1170:E1171"/>
    <mergeCell ref="F1170:F1171"/>
    <mergeCell ref="G1170:G1171"/>
    <mergeCell ref="I1170:I1171"/>
    <mergeCell ref="K1170:K1171"/>
    <mergeCell ref="L1170:L1171"/>
    <mergeCell ref="M1170:M1171"/>
    <mergeCell ref="N1170:N1171"/>
    <mergeCell ref="O1170:O1171"/>
    <mergeCell ref="P1170:P1171"/>
    <mergeCell ref="Q1170:Q1171"/>
    <mergeCell ref="R1170:R1171"/>
    <mergeCell ref="S1170:S1171"/>
    <mergeCell ref="T1170:T1171"/>
    <mergeCell ref="U1170:U1171"/>
    <mergeCell ref="H1170:H1171"/>
    <mergeCell ref="H1172:H1173"/>
    <mergeCell ref="J1170:J1171"/>
    <mergeCell ref="J1172:J1173"/>
    <mergeCell ref="C1170:C1171"/>
    <mergeCell ref="C1172:C1173"/>
    <mergeCell ref="D1170:D1171"/>
    <mergeCell ref="D1172:D1173"/>
    <mergeCell ref="B1168:B1169"/>
    <mergeCell ref="E1168:E1169"/>
    <mergeCell ref="F1168:F1169"/>
    <mergeCell ref="G1168:G1169"/>
    <mergeCell ref="I1168:I1169"/>
    <mergeCell ref="K1168:K1169"/>
    <mergeCell ref="L1168:L1169"/>
    <mergeCell ref="M1168:M1169"/>
    <mergeCell ref="N1168:N1169"/>
    <mergeCell ref="O1168:O1169"/>
    <mergeCell ref="P1168:P1169"/>
    <mergeCell ref="Q1168:Q1169"/>
    <mergeCell ref="R1168:R1169"/>
    <mergeCell ref="S1168:S1169"/>
    <mergeCell ref="T1168:T1169"/>
    <mergeCell ref="U1168:U1169"/>
    <mergeCell ref="B1166:B1167"/>
    <mergeCell ref="E1166:E1167"/>
    <mergeCell ref="F1166:F1167"/>
    <mergeCell ref="G1166:G1167"/>
    <mergeCell ref="I1166:I1167"/>
    <mergeCell ref="K1166:K1167"/>
    <mergeCell ref="L1166:L1167"/>
    <mergeCell ref="M1166:M1167"/>
    <mergeCell ref="N1166:N1167"/>
    <mergeCell ref="O1166:O1167"/>
    <mergeCell ref="P1166:P1167"/>
    <mergeCell ref="Q1166:Q1167"/>
    <mergeCell ref="R1166:R1167"/>
    <mergeCell ref="S1166:S1167"/>
    <mergeCell ref="T1166:T1167"/>
    <mergeCell ref="U1166:U1167"/>
    <mergeCell ref="H1166:H1167"/>
    <mergeCell ref="H1168:H1169"/>
    <mergeCell ref="J1166:J1167"/>
    <mergeCell ref="J1168:J1169"/>
    <mergeCell ref="C1166:C1167"/>
    <mergeCell ref="C1168:C1169"/>
    <mergeCell ref="D1166:D1167"/>
    <mergeCell ref="D1168:D1169"/>
    <mergeCell ref="B1164:B1165"/>
    <mergeCell ref="E1164:E1165"/>
    <mergeCell ref="F1164:F1165"/>
    <mergeCell ref="G1164:G1165"/>
    <mergeCell ref="I1164:I1165"/>
    <mergeCell ref="K1164:K1165"/>
    <mergeCell ref="L1164:L1165"/>
    <mergeCell ref="M1164:M1165"/>
    <mergeCell ref="N1164:N1165"/>
    <mergeCell ref="O1164:O1165"/>
    <mergeCell ref="P1164:P1165"/>
    <mergeCell ref="Q1164:Q1165"/>
    <mergeCell ref="R1164:R1165"/>
    <mergeCell ref="S1164:S1165"/>
    <mergeCell ref="T1164:T1165"/>
    <mergeCell ref="U1164:U1165"/>
    <mergeCell ref="B1162:B1163"/>
    <mergeCell ref="E1162:E1163"/>
    <mergeCell ref="F1162:F1163"/>
    <mergeCell ref="G1162:G1163"/>
    <mergeCell ref="I1162:I1163"/>
    <mergeCell ref="K1162:K1163"/>
    <mergeCell ref="L1162:L1163"/>
    <mergeCell ref="M1162:M1163"/>
    <mergeCell ref="N1162:N1163"/>
    <mergeCell ref="O1162:O1163"/>
    <mergeCell ref="P1162:P1163"/>
    <mergeCell ref="Q1162:Q1163"/>
    <mergeCell ref="R1162:R1163"/>
    <mergeCell ref="S1162:S1163"/>
    <mergeCell ref="T1162:T1163"/>
    <mergeCell ref="U1162:U1163"/>
    <mergeCell ref="H1162:H1163"/>
    <mergeCell ref="H1164:H1165"/>
    <mergeCell ref="J1162:J1163"/>
    <mergeCell ref="J1164:J1165"/>
    <mergeCell ref="C1162:C1163"/>
    <mergeCell ref="C1164:C1165"/>
    <mergeCell ref="D1162:D1163"/>
    <mergeCell ref="D1164:D1165"/>
    <mergeCell ref="B1160:B1161"/>
    <mergeCell ref="E1160:E1161"/>
    <mergeCell ref="F1160:F1161"/>
    <mergeCell ref="G1160:G1161"/>
    <mergeCell ref="I1160:I1161"/>
    <mergeCell ref="K1160:K1161"/>
    <mergeCell ref="L1160:L1161"/>
    <mergeCell ref="M1160:M1161"/>
    <mergeCell ref="N1160:N1161"/>
    <mergeCell ref="O1160:O1161"/>
    <mergeCell ref="P1160:P1161"/>
    <mergeCell ref="Q1160:Q1161"/>
    <mergeCell ref="R1160:R1161"/>
    <mergeCell ref="S1160:S1161"/>
    <mergeCell ref="T1160:T1161"/>
    <mergeCell ref="U1160:U1161"/>
    <mergeCell ref="B1158:B1159"/>
    <mergeCell ref="E1158:E1159"/>
    <mergeCell ref="F1158:F1159"/>
    <mergeCell ref="G1158:G1159"/>
    <mergeCell ref="I1158:I1159"/>
    <mergeCell ref="K1158:K1159"/>
    <mergeCell ref="L1158:L1159"/>
    <mergeCell ref="M1158:M1159"/>
    <mergeCell ref="N1158:N1159"/>
    <mergeCell ref="O1158:O1159"/>
    <mergeCell ref="P1158:P1159"/>
    <mergeCell ref="Q1158:Q1159"/>
    <mergeCell ref="R1158:R1159"/>
    <mergeCell ref="S1158:S1159"/>
    <mergeCell ref="T1158:T1159"/>
    <mergeCell ref="U1158:U1159"/>
    <mergeCell ref="H1158:H1159"/>
    <mergeCell ref="H1160:H1161"/>
    <mergeCell ref="J1158:J1159"/>
    <mergeCell ref="J1160:J1161"/>
    <mergeCell ref="C1158:C1159"/>
    <mergeCell ref="C1160:C1161"/>
    <mergeCell ref="D1158:D1159"/>
    <mergeCell ref="D1160:D1161"/>
    <mergeCell ref="B1156:B1157"/>
    <mergeCell ref="E1156:E1157"/>
    <mergeCell ref="F1156:F1157"/>
    <mergeCell ref="G1156:G1157"/>
    <mergeCell ref="I1156:I1157"/>
    <mergeCell ref="K1156:K1157"/>
    <mergeCell ref="L1156:L1157"/>
    <mergeCell ref="M1156:M1157"/>
    <mergeCell ref="N1156:N1157"/>
    <mergeCell ref="O1156:O1157"/>
    <mergeCell ref="P1156:P1157"/>
    <mergeCell ref="Q1156:Q1157"/>
    <mergeCell ref="R1156:R1157"/>
    <mergeCell ref="S1156:S1157"/>
    <mergeCell ref="T1156:T1157"/>
    <mergeCell ref="U1156:U1157"/>
    <mergeCell ref="B1154:B1155"/>
    <mergeCell ref="E1154:E1155"/>
    <mergeCell ref="F1154:F1155"/>
    <mergeCell ref="G1154:G1155"/>
    <mergeCell ref="I1154:I1155"/>
    <mergeCell ref="K1154:K1155"/>
    <mergeCell ref="L1154:L1155"/>
    <mergeCell ref="M1154:M1155"/>
    <mergeCell ref="N1154:N1155"/>
    <mergeCell ref="O1154:O1155"/>
    <mergeCell ref="P1154:P1155"/>
    <mergeCell ref="Q1154:Q1155"/>
    <mergeCell ref="R1154:R1155"/>
    <mergeCell ref="S1154:S1155"/>
    <mergeCell ref="T1154:T1155"/>
    <mergeCell ref="U1154:U1155"/>
    <mergeCell ref="J1154:J1155"/>
    <mergeCell ref="J1156:J1157"/>
    <mergeCell ref="H1154:H1155"/>
    <mergeCell ref="H1156:H1157"/>
    <mergeCell ref="C1154:C1155"/>
    <mergeCell ref="C1156:C1157"/>
    <mergeCell ref="D1154:D1155"/>
    <mergeCell ref="D1156:D1157"/>
    <mergeCell ref="B1152:B1153"/>
    <mergeCell ref="E1152:E1153"/>
    <mergeCell ref="F1152:F1153"/>
    <mergeCell ref="G1152:G1153"/>
    <mergeCell ref="I1152:I1153"/>
    <mergeCell ref="K1152:K1153"/>
    <mergeCell ref="L1152:L1153"/>
    <mergeCell ref="M1152:M1153"/>
    <mergeCell ref="N1152:N1153"/>
    <mergeCell ref="O1152:O1153"/>
    <mergeCell ref="P1152:P1153"/>
    <mergeCell ref="Q1152:Q1153"/>
    <mergeCell ref="R1152:R1153"/>
    <mergeCell ref="S1152:S1153"/>
    <mergeCell ref="T1152:T1153"/>
    <mergeCell ref="U1152:U1153"/>
    <mergeCell ref="B1150:B1151"/>
    <mergeCell ref="E1150:E1151"/>
    <mergeCell ref="F1150:F1151"/>
    <mergeCell ref="G1150:G1151"/>
    <mergeCell ref="I1150:I1151"/>
    <mergeCell ref="K1150:K1151"/>
    <mergeCell ref="L1150:L1151"/>
    <mergeCell ref="M1150:M1151"/>
    <mergeCell ref="N1150:N1151"/>
    <mergeCell ref="O1150:O1151"/>
    <mergeCell ref="P1150:P1151"/>
    <mergeCell ref="Q1150:Q1151"/>
    <mergeCell ref="R1150:R1151"/>
    <mergeCell ref="S1150:S1151"/>
    <mergeCell ref="T1150:T1151"/>
    <mergeCell ref="U1150:U1151"/>
    <mergeCell ref="H1150:H1151"/>
    <mergeCell ref="H1152:H1153"/>
    <mergeCell ref="C1150:C1151"/>
    <mergeCell ref="C1152:C1153"/>
    <mergeCell ref="D1150:D1151"/>
    <mergeCell ref="D1152:D1153"/>
    <mergeCell ref="B1148:B1149"/>
    <mergeCell ref="E1148:E1149"/>
    <mergeCell ref="F1148:F1149"/>
    <mergeCell ref="G1148:G1149"/>
    <mergeCell ref="I1148:I1149"/>
    <mergeCell ref="K1148:K1149"/>
    <mergeCell ref="L1148:L1149"/>
    <mergeCell ref="M1148:M1149"/>
    <mergeCell ref="N1148:N1149"/>
    <mergeCell ref="O1148:O1149"/>
    <mergeCell ref="P1148:P1149"/>
    <mergeCell ref="Q1148:Q1149"/>
    <mergeCell ref="R1148:R1149"/>
    <mergeCell ref="S1148:S1149"/>
    <mergeCell ref="T1148:T1149"/>
    <mergeCell ref="U1148:U1149"/>
    <mergeCell ref="B1146:B1147"/>
    <mergeCell ref="E1146:E1147"/>
    <mergeCell ref="F1146:F1147"/>
    <mergeCell ref="G1146:G1147"/>
    <mergeCell ref="I1146:I1147"/>
    <mergeCell ref="K1146:K1147"/>
    <mergeCell ref="L1146:L1147"/>
    <mergeCell ref="M1146:M1147"/>
    <mergeCell ref="N1146:N1147"/>
    <mergeCell ref="O1146:O1147"/>
    <mergeCell ref="P1146:P1147"/>
    <mergeCell ref="Q1146:Q1147"/>
    <mergeCell ref="R1146:R1147"/>
    <mergeCell ref="S1146:S1147"/>
    <mergeCell ref="T1146:T1147"/>
    <mergeCell ref="U1146:U1147"/>
    <mergeCell ref="H1146:H1147"/>
    <mergeCell ref="H1148:H1149"/>
    <mergeCell ref="C1146:C1147"/>
    <mergeCell ref="C1148:C1149"/>
    <mergeCell ref="D1146:D1147"/>
    <mergeCell ref="D1148:D1149"/>
    <mergeCell ref="B1144:B1145"/>
    <mergeCell ref="E1144:E1145"/>
    <mergeCell ref="F1144:F1145"/>
    <mergeCell ref="G1144:G1145"/>
    <mergeCell ref="I1144:I1145"/>
    <mergeCell ref="K1144:K1145"/>
    <mergeCell ref="L1144:L1145"/>
    <mergeCell ref="M1144:M1145"/>
    <mergeCell ref="N1144:N1145"/>
    <mergeCell ref="O1144:O1145"/>
    <mergeCell ref="P1144:P1145"/>
    <mergeCell ref="Q1144:Q1145"/>
    <mergeCell ref="R1144:R1145"/>
    <mergeCell ref="S1144:S1145"/>
    <mergeCell ref="T1144:T1145"/>
    <mergeCell ref="U1144:U1145"/>
    <mergeCell ref="B1142:B1143"/>
    <mergeCell ref="E1142:E1143"/>
    <mergeCell ref="F1142:F1143"/>
    <mergeCell ref="G1142:G1143"/>
    <mergeCell ref="I1142:I1143"/>
    <mergeCell ref="K1142:K1143"/>
    <mergeCell ref="L1142:L1143"/>
    <mergeCell ref="M1142:M1143"/>
    <mergeCell ref="N1142:N1143"/>
    <mergeCell ref="O1142:O1143"/>
    <mergeCell ref="P1142:P1143"/>
    <mergeCell ref="Q1142:Q1143"/>
    <mergeCell ref="R1142:R1143"/>
    <mergeCell ref="S1142:S1143"/>
    <mergeCell ref="T1142:T1143"/>
    <mergeCell ref="U1142:U1143"/>
    <mergeCell ref="H1144:H1145"/>
    <mergeCell ref="C1142:C1143"/>
    <mergeCell ref="C1144:C1145"/>
    <mergeCell ref="D1142:D1143"/>
    <mergeCell ref="D1144:D1145"/>
    <mergeCell ref="H1142:H1143"/>
    <mergeCell ref="B1140:B1141"/>
    <mergeCell ref="E1140:E1141"/>
    <mergeCell ref="F1140:F1141"/>
    <mergeCell ref="G1140:G1141"/>
    <mergeCell ref="I1140:I1141"/>
    <mergeCell ref="K1140:K1141"/>
    <mergeCell ref="L1140:L1141"/>
    <mergeCell ref="M1140:M1141"/>
    <mergeCell ref="N1140:N1141"/>
    <mergeCell ref="O1140:O1141"/>
    <mergeCell ref="P1140:P1141"/>
    <mergeCell ref="Q1140:Q1141"/>
    <mergeCell ref="R1140:R1141"/>
    <mergeCell ref="S1140:S1141"/>
    <mergeCell ref="T1140:T1141"/>
    <mergeCell ref="U1140:U1141"/>
    <mergeCell ref="B1138:B1139"/>
    <mergeCell ref="E1138:E1139"/>
    <mergeCell ref="F1138:F1139"/>
    <mergeCell ref="G1138:G1139"/>
    <mergeCell ref="I1138:I1139"/>
    <mergeCell ref="K1138:K1139"/>
    <mergeCell ref="L1138:L1139"/>
    <mergeCell ref="M1138:M1139"/>
    <mergeCell ref="N1138:N1139"/>
    <mergeCell ref="O1138:O1139"/>
    <mergeCell ref="P1138:P1139"/>
    <mergeCell ref="Q1138:Q1139"/>
    <mergeCell ref="R1138:R1139"/>
    <mergeCell ref="S1138:S1139"/>
    <mergeCell ref="T1138:T1139"/>
    <mergeCell ref="U1138:U1139"/>
    <mergeCell ref="C1138:C1139"/>
    <mergeCell ref="C1140:C1141"/>
    <mergeCell ref="D1138:D1139"/>
    <mergeCell ref="D1140:D1141"/>
    <mergeCell ref="H1138:H1139"/>
    <mergeCell ref="H1140:H1141"/>
    <mergeCell ref="C1132:C1133"/>
    <mergeCell ref="D1130:D1131"/>
    <mergeCell ref="D1132:D1133"/>
    <mergeCell ref="B1136:B1137"/>
    <mergeCell ref="E1136:E1137"/>
    <mergeCell ref="F1136:F1137"/>
    <mergeCell ref="G1136:G1137"/>
    <mergeCell ref="I1136:I1137"/>
    <mergeCell ref="K1136:K1137"/>
    <mergeCell ref="L1136:L1137"/>
    <mergeCell ref="M1136:M1137"/>
    <mergeCell ref="N1136:N1137"/>
    <mergeCell ref="O1136:O1137"/>
    <mergeCell ref="P1136:P1137"/>
    <mergeCell ref="Q1136:Q1137"/>
    <mergeCell ref="R1136:R1137"/>
    <mergeCell ref="S1136:S1137"/>
    <mergeCell ref="T1136:T1137"/>
    <mergeCell ref="U1136:U1137"/>
    <mergeCell ref="B1134:B1135"/>
    <mergeCell ref="E1134:E1135"/>
    <mergeCell ref="F1134:F1135"/>
    <mergeCell ref="G1134:G1135"/>
    <mergeCell ref="I1134:I1135"/>
    <mergeCell ref="K1134:K1135"/>
    <mergeCell ref="L1134:L1135"/>
    <mergeCell ref="M1134:M1135"/>
    <mergeCell ref="N1134:N1135"/>
    <mergeCell ref="O1134:O1135"/>
    <mergeCell ref="P1134:P1135"/>
    <mergeCell ref="Q1134:Q1135"/>
    <mergeCell ref="R1134:R1135"/>
    <mergeCell ref="S1134:S1135"/>
    <mergeCell ref="T1134:T1135"/>
    <mergeCell ref="U1134:U1135"/>
    <mergeCell ref="C1134:C1135"/>
    <mergeCell ref="C1136:C1137"/>
    <mergeCell ref="D1134:D1135"/>
    <mergeCell ref="D1136:D1137"/>
    <mergeCell ref="H1136:H1137"/>
    <mergeCell ref="B1128:B1129"/>
    <mergeCell ref="E1128:E1129"/>
    <mergeCell ref="F1128:F1129"/>
    <mergeCell ref="G1128:G1129"/>
    <mergeCell ref="I1128:I1129"/>
    <mergeCell ref="K1128:K1129"/>
    <mergeCell ref="L1128:L1129"/>
    <mergeCell ref="M1128:M1129"/>
    <mergeCell ref="N1128:N1129"/>
    <mergeCell ref="O1128:O1129"/>
    <mergeCell ref="P1128:P1129"/>
    <mergeCell ref="Q1128:Q1129"/>
    <mergeCell ref="R1128:R1129"/>
    <mergeCell ref="S1128:S1129"/>
    <mergeCell ref="T1128:T1129"/>
    <mergeCell ref="U1128:U1129"/>
    <mergeCell ref="B1126:B1127"/>
    <mergeCell ref="E1126:E1127"/>
    <mergeCell ref="F1126:F1127"/>
    <mergeCell ref="G1126:G1127"/>
    <mergeCell ref="I1126:I1127"/>
    <mergeCell ref="K1126:K1127"/>
    <mergeCell ref="L1126:L1127"/>
    <mergeCell ref="M1126:M1127"/>
    <mergeCell ref="N1126:N1127"/>
    <mergeCell ref="O1126:O1127"/>
    <mergeCell ref="P1126:P1127"/>
    <mergeCell ref="Q1126:Q1127"/>
    <mergeCell ref="R1126:R1127"/>
    <mergeCell ref="S1126:S1127"/>
    <mergeCell ref="T1126:T1127"/>
    <mergeCell ref="U1126:U1127"/>
    <mergeCell ref="B1132:B1133"/>
    <mergeCell ref="E1132:E1133"/>
    <mergeCell ref="F1132:F1133"/>
    <mergeCell ref="G1132:G1133"/>
    <mergeCell ref="I1132:I1133"/>
    <mergeCell ref="K1132:K1133"/>
    <mergeCell ref="L1132:L1133"/>
    <mergeCell ref="M1132:M1133"/>
    <mergeCell ref="N1132:N1133"/>
    <mergeCell ref="O1132:O1133"/>
    <mergeCell ref="P1132:P1133"/>
    <mergeCell ref="Q1132:Q1133"/>
    <mergeCell ref="R1132:R1133"/>
    <mergeCell ref="S1132:S1133"/>
    <mergeCell ref="T1132:T1133"/>
    <mergeCell ref="U1132:U1133"/>
    <mergeCell ref="B1130:B1131"/>
    <mergeCell ref="E1130:E1131"/>
    <mergeCell ref="F1130:F1131"/>
    <mergeCell ref="G1130:G1131"/>
    <mergeCell ref="I1130:I1131"/>
    <mergeCell ref="K1130:K1131"/>
    <mergeCell ref="L1130:L1131"/>
    <mergeCell ref="M1130:M1131"/>
    <mergeCell ref="N1130:N1131"/>
    <mergeCell ref="O1130:O1131"/>
    <mergeCell ref="P1130:P1131"/>
    <mergeCell ref="Q1130:Q1131"/>
    <mergeCell ref="R1130:R1131"/>
    <mergeCell ref="S1130:S1131"/>
    <mergeCell ref="T1130:T1131"/>
    <mergeCell ref="U1130:U1131"/>
    <mergeCell ref="B1120:B1121"/>
    <mergeCell ref="E1120:E1121"/>
    <mergeCell ref="F1120:F1121"/>
    <mergeCell ref="G1120:G1121"/>
    <mergeCell ref="I1120:I1121"/>
    <mergeCell ref="K1120:K1121"/>
    <mergeCell ref="L1120:L1121"/>
    <mergeCell ref="M1120:M1121"/>
    <mergeCell ref="N1120:N1121"/>
    <mergeCell ref="O1120:O1121"/>
    <mergeCell ref="P1120:P1121"/>
    <mergeCell ref="Q1120:Q1121"/>
    <mergeCell ref="R1120:R1121"/>
    <mergeCell ref="S1120:S1121"/>
    <mergeCell ref="T1120:T1121"/>
    <mergeCell ref="U1120:U1121"/>
    <mergeCell ref="B1118:B1119"/>
    <mergeCell ref="E1118:E1119"/>
    <mergeCell ref="F1118:F1119"/>
    <mergeCell ref="G1118:G1119"/>
    <mergeCell ref="I1118:I1119"/>
    <mergeCell ref="K1118:K1119"/>
    <mergeCell ref="L1118:L1119"/>
    <mergeCell ref="M1118:M1119"/>
    <mergeCell ref="N1118:N1119"/>
    <mergeCell ref="O1118:O1119"/>
    <mergeCell ref="P1118:P1119"/>
    <mergeCell ref="Q1118:Q1119"/>
    <mergeCell ref="R1118:R1119"/>
    <mergeCell ref="S1118:S1119"/>
    <mergeCell ref="T1118:T1119"/>
    <mergeCell ref="U1118:U1119"/>
    <mergeCell ref="B1124:B1125"/>
    <mergeCell ref="E1124:E1125"/>
    <mergeCell ref="F1124:F1125"/>
    <mergeCell ref="G1124:G1125"/>
    <mergeCell ref="I1124:I1125"/>
    <mergeCell ref="K1124:K1125"/>
    <mergeCell ref="L1124:L1125"/>
    <mergeCell ref="M1124:M1125"/>
    <mergeCell ref="N1124:N1125"/>
    <mergeCell ref="O1124:O1125"/>
    <mergeCell ref="P1124:P1125"/>
    <mergeCell ref="Q1124:Q1125"/>
    <mergeCell ref="R1124:R1125"/>
    <mergeCell ref="S1124:S1125"/>
    <mergeCell ref="T1124:T1125"/>
    <mergeCell ref="U1124:U1125"/>
    <mergeCell ref="B1122:B1123"/>
    <mergeCell ref="E1122:E1123"/>
    <mergeCell ref="F1122:F1123"/>
    <mergeCell ref="G1122:G1123"/>
    <mergeCell ref="I1122:I1123"/>
    <mergeCell ref="K1122:K1123"/>
    <mergeCell ref="L1122:L1123"/>
    <mergeCell ref="M1122:M1123"/>
    <mergeCell ref="N1122:N1123"/>
    <mergeCell ref="O1122:O1123"/>
    <mergeCell ref="P1122:P1123"/>
    <mergeCell ref="Q1122:Q1123"/>
    <mergeCell ref="R1122:R1123"/>
    <mergeCell ref="S1122:S1123"/>
    <mergeCell ref="T1122:T1123"/>
    <mergeCell ref="U1122:U1123"/>
    <mergeCell ref="B1112:B1113"/>
    <mergeCell ref="E1112:E1113"/>
    <mergeCell ref="F1112:F1113"/>
    <mergeCell ref="G1112:G1113"/>
    <mergeCell ref="I1112:I1113"/>
    <mergeCell ref="K1112:K1113"/>
    <mergeCell ref="L1112:L1113"/>
    <mergeCell ref="M1112:M1113"/>
    <mergeCell ref="N1112:N1113"/>
    <mergeCell ref="O1112:O1113"/>
    <mergeCell ref="P1112:P1113"/>
    <mergeCell ref="Q1112:Q1113"/>
    <mergeCell ref="R1112:R1113"/>
    <mergeCell ref="S1112:S1113"/>
    <mergeCell ref="T1112:T1113"/>
    <mergeCell ref="U1112:U1113"/>
    <mergeCell ref="B1110:B1111"/>
    <mergeCell ref="E1110:E1111"/>
    <mergeCell ref="F1110:F1111"/>
    <mergeCell ref="G1110:G1111"/>
    <mergeCell ref="I1110:I1111"/>
    <mergeCell ref="K1110:K1111"/>
    <mergeCell ref="L1110:L1111"/>
    <mergeCell ref="M1110:M1111"/>
    <mergeCell ref="N1110:N1111"/>
    <mergeCell ref="O1110:O1111"/>
    <mergeCell ref="P1110:P1111"/>
    <mergeCell ref="Q1110:Q1111"/>
    <mergeCell ref="R1110:R1111"/>
    <mergeCell ref="S1110:S1111"/>
    <mergeCell ref="T1110:T1111"/>
    <mergeCell ref="U1110:U1111"/>
    <mergeCell ref="B1116:B1117"/>
    <mergeCell ref="E1116:E1117"/>
    <mergeCell ref="F1116:F1117"/>
    <mergeCell ref="G1116:G1117"/>
    <mergeCell ref="I1116:I1117"/>
    <mergeCell ref="K1116:K1117"/>
    <mergeCell ref="L1116:L1117"/>
    <mergeCell ref="M1116:M1117"/>
    <mergeCell ref="N1116:N1117"/>
    <mergeCell ref="O1116:O1117"/>
    <mergeCell ref="P1116:P1117"/>
    <mergeCell ref="Q1116:Q1117"/>
    <mergeCell ref="R1116:R1117"/>
    <mergeCell ref="S1116:S1117"/>
    <mergeCell ref="T1116:T1117"/>
    <mergeCell ref="U1116:U1117"/>
    <mergeCell ref="B1114:B1115"/>
    <mergeCell ref="E1114:E1115"/>
    <mergeCell ref="F1114:F1115"/>
    <mergeCell ref="G1114:G1115"/>
    <mergeCell ref="I1114:I1115"/>
    <mergeCell ref="K1114:K1115"/>
    <mergeCell ref="L1114:L1115"/>
    <mergeCell ref="M1114:M1115"/>
    <mergeCell ref="N1114:N1115"/>
    <mergeCell ref="O1114:O1115"/>
    <mergeCell ref="P1114:P1115"/>
    <mergeCell ref="Q1114:Q1115"/>
    <mergeCell ref="R1114:R1115"/>
    <mergeCell ref="S1114:S1115"/>
    <mergeCell ref="T1114:T1115"/>
    <mergeCell ref="U1114:U1115"/>
    <mergeCell ref="B2:AA2"/>
    <mergeCell ref="B1100:B1101"/>
    <mergeCell ref="B1102:B1103"/>
    <mergeCell ref="B1104:B1105"/>
    <mergeCell ref="B1106:B1107"/>
    <mergeCell ref="B1108:B1109"/>
    <mergeCell ref="B1090:B1091"/>
    <mergeCell ref="B1092:B1093"/>
    <mergeCell ref="B1094:B1095"/>
    <mergeCell ref="B1096:B1097"/>
    <mergeCell ref="B1098:B1099"/>
    <mergeCell ref="B1080:B1081"/>
    <mergeCell ref="B1082:B1083"/>
    <mergeCell ref="B1084:B1085"/>
    <mergeCell ref="B1086:B1087"/>
    <mergeCell ref="B1088:B1089"/>
    <mergeCell ref="B1070:B1071"/>
    <mergeCell ref="B1072:B1073"/>
    <mergeCell ref="B1074:B1075"/>
    <mergeCell ref="B1076:B1077"/>
    <mergeCell ref="B1078:B1079"/>
    <mergeCell ref="B1060:B1061"/>
    <mergeCell ref="B1062:B1063"/>
    <mergeCell ref="B1064:B1065"/>
    <mergeCell ref="B1066:B1067"/>
    <mergeCell ref="B1068:B1069"/>
    <mergeCell ref="B1050:B1051"/>
    <mergeCell ref="B1052:B1053"/>
    <mergeCell ref="B1054:B1055"/>
    <mergeCell ref="B1056:B1057"/>
    <mergeCell ref="B1058:B1059"/>
    <mergeCell ref="B1040:B1041"/>
    <mergeCell ref="B1042:B1043"/>
    <mergeCell ref="B1044:B1045"/>
    <mergeCell ref="B1046:B1047"/>
    <mergeCell ref="B1048:B1049"/>
    <mergeCell ref="B1030:B1031"/>
    <mergeCell ref="B1032:B1033"/>
    <mergeCell ref="B1034:B1035"/>
    <mergeCell ref="B1036:B1037"/>
    <mergeCell ref="B1038:B1039"/>
    <mergeCell ref="B1020:B1021"/>
    <mergeCell ref="B1022:B1023"/>
    <mergeCell ref="B1024:B1025"/>
    <mergeCell ref="B1026:B1027"/>
    <mergeCell ref="B1028:B1029"/>
    <mergeCell ref="B1010:B1011"/>
    <mergeCell ref="B1012:B1013"/>
    <mergeCell ref="B1014:B1015"/>
    <mergeCell ref="B1016:B1017"/>
    <mergeCell ref="B1018:B1019"/>
    <mergeCell ref="B1000:B1001"/>
    <mergeCell ref="B1002:B1003"/>
    <mergeCell ref="B1004:B1005"/>
    <mergeCell ref="B1006:B1007"/>
    <mergeCell ref="B1008:B1009"/>
    <mergeCell ref="B990:B991"/>
    <mergeCell ref="B992:B993"/>
    <mergeCell ref="B994:B995"/>
    <mergeCell ref="B996:B997"/>
    <mergeCell ref="B998:B999"/>
    <mergeCell ref="B980:B981"/>
    <mergeCell ref="B982:B983"/>
    <mergeCell ref="B984:B985"/>
    <mergeCell ref="B986:B987"/>
    <mergeCell ref="B988:B989"/>
    <mergeCell ref="B970:B971"/>
    <mergeCell ref="B972:B973"/>
    <mergeCell ref="B974:B975"/>
    <mergeCell ref="B976:B977"/>
    <mergeCell ref="B978:B979"/>
    <mergeCell ref="B960:B961"/>
    <mergeCell ref="B962:B963"/>
    <mergeCell ref="B964:B965"/>
    <mergeCell ref="B966:B967"/>
    <mergeCell ref="B968:B969"/>
    <mergeCell ref="B950:B951"/>
    <mergeCell ref="B952:B953"/>
    <mergeCell ref="B954:B955"/>
    <mergeCell ref="B956:B957"/>
    <mergeCell ref="B958:B959"/>
    <mergeCell ref="B940:B941"/>
    <mergeCell ref="B942:B943"/>
    <mergeCell ref="B944:B945"/>
    <mergeCell ref="B946:B947"/>
    <mergeCell ref="B948:B949"/>
    <mergeCell ref="B930:B931"/>
    <mergeCell ref="B932:B933"/>
    <mergeCell ref="B934:B935"/>
    <mergeCell ref="B936:B937"/>
    <mergeCell ref="B938:B939"/>
    <mergeCell ref="B920:B921"/>
    <mergeCell ref="B922:B923"/>
    <mergeCell ref="B924:B925"/>
    <mergeCell ref="B926:B927"/>
    <mergeCell ref="B928:B929"/>
    <mergeCell ref="B910:B911"/>
    <mergeCell ref="B912:B913"/>
    <mergeCell ref="B914:B915"/>
    <mergeCell ref="B916:B917"/>
    <mergeCell ref="B918:B919"/>
    <mergeCell ref="B900:B901"/>
    <mergeCell ref="B902:B903"/>
    <mergeCell ref="B904:B905"/>
    <mergeCell ref="B906:B907"/>
    <mergeCell ref="B908:B909"/>
    <mergeCell ref="B890:B891"/>
    <mergeCell ref="B892:B893"/>
    <mergeCell ref="B894:B895"/>
    <mergeCell ref="B896:B897"/>
    <mergeCell ref="B898:B899"/>
    <mergeCell ref="B880:B881"/>
    <mergeCell ref="B882:B883"/>
    <mergeCell ref="B884:B885"/>
    <mergeCell ref="B886:B887"/>
    <mergeCell ref="B888:B889"/>
    <mergeCell ref="B870:B871"/>
    <mergeCell ref="B872:B873"/>
    <mergeCell ref="B874:B875"/>
    <mergeCell ref="B876:B877"/>
    <mergeCell ref="B878:B879"/>
    <mergeCell ref="B860:B861"/>
    <mergeCell ref="B862:B863"/>
    <mergeCell ref="B864:B865"/>
    <mergeCell ref="B866:B867"/>
    <mergeCell ref="B868:B869"/>
    <mergeCell ref="B850:B851"/>
    <mergeCell ref="B852:B853"/>
    <mergeCell ref="B854:B855"/>
    <mergeCell ref="B856:B857"/>
    <mergeCell ref="B858:B859"/>
    <mergeCell ref="B840:B841"/>
    <mergeCell ref="B842:B843"/>
    <mergeCell ref="B844:B845"/>
    <mergeCell ref="B846:B847"/>
    <mergeCell ref="B848:B849"/>
    <mergeCell ref="B830:B831"/>
    <mergeCell ref="B832:B833"/>
    <mergeCell ref="B834:B835"/>
    <mergeCell ref="B836:B837"/>
    <mergeCell ref="B838:B839"/>
    <mergeCell ref="B820:B821"/>
    <mergeCell ref="B822:B823"/>
    <mergeCell ref="B824:B825"/>
    <mergeCell ref="B826:B827"/>
    <mergeCell ref="B828:B829"/>
    <mergeCell ref="B810:B811"/>
    <mergeCell ref="B812:B813"/>
    <mergeCell ref="B814:B815"/>
    <mergeCell ref="B816:B817"/>
    <mergeCell ref="B818:B819"/>
    <mergeCell ref="B800:B801"/>
    <mergeCell ref="B802:B803"/>
    <mergeCell ref="B804:B805"/>
    <mergeCell ref="B806:B807"/>
    <mergeCell ref="B808:B809"/>
    <mergeCell ref="B790:B791"/>
    <mergeCell ref="B792:B793"/>
    <mergeCell ref="B794:B795"/>
    <mergeCell ref="B796:B797"/>
    <mergeCell ref="B798:B799"/>
    <mergeCell ref="B780:B781"/>
    <mergeCell ref="B782:B783"/>
    <mergeCell ref="B784:B785"/>
    <mergeCell ref="B786:B787"/>
    <mergeCell ref="B788:B789"/>
    <mergeCell ref="B770:B771"/>
    <mergeCell ref="B772:B773"/>
    <mergeCell ref="B774:B775"/>
    <mergeCell ref="B776:B777"/>
    <mergeCell ref="B778:B779"/>
    <mergeCell ref="B760:B761"/>
    <mergeCell ref="B762:B763"/>
    <mergeCell ref="B764:B765"/>
    <mergeCell ref="B766:B767"/>
    <mergeCell ref="B768:B769"/>
    <mergeCell ref="B750:B751"/>
    <mergeCell ref="B752:B753"/>
    <mergeCell ref="B754:B755"/>
    <mergeCell ref="B756:B757"/>
    <mergeCell ref="B758:B759"/>
    <mergeCell ref="B740:B741"/>
    <mergeCell ref="B742:B743"/>
    <mergeCell ref="B744:B745"/>
    <mergeCell ref="B746:B747"/>
    <mergeCell ref="B748:B749"/>
    <mergeCell ref="B730:B731"/>
    <mergeCell ref="B732:B733"/>
    <mergeCell ref="B734:B735"/>
    <mergeCell ref="B736:B737"/>
    <mergeCell ref="B738:B739"/>
    <mergeCell ref="B720:B721"/>
    <mergeCell ref="B722:B723"/>
    <mergeCell ref="B724:B725"/>
    <mergeCell ref="B726:B727"/>
    <mergeCell ref="B728:B729"/>
    <mergeCell ref="B710:B711"/>
    <mergeCell ref="B712:B713"/>
    <mergeCell ref="B714:B715"/>
    <mergeCell ref="B716:B717"/>
    <mergeCell ref="B718:B719"/>
    <mergeCell ref="B700:B701"/>
    <mergeCell ref="B702:B703"/>
    <mergeCell ref="B704:B705"/>
    <mergeCell ref="B706:B707"/>
    <mergeCell ref="B708:B709"/>
    <mergeCell ref="B690:B691"/>
    <mergeCell ref="B692:B693"/>
    <mergeCell ref="B694:B695"/>
    <mergeCell ref="B696:B697"/>
    <mergeCell ref="B698:B699"/>
    <mergeCell ref="B680:B681"/>
    <mergeCell ref="B682:B683"/>
    <mergeCell ref="B684:B685"/>
    <mergeCell ref="B686:B687"/>
    <mergeCell ref="B688:B689"/>
    <mergeCell ref="B670:B671"/>
    <mergeCell ref="B672:B673"/>
    <mergeCell ref="B674:B675"/>
    <mergeCell ref="B676:B677"/>
    <mergeCell ref="B678:B679"/>
    <mergeCell ref="B660:B661"/>
    <mergeCell ref="B662:B663"/>
    <mergeCell ref="B664:B665"/>
    <mergeCell ref="B666:B667"/>
    <mergeCell ref="B668:B669"/>
    <mergeCell ref="B650:B651"/>
    <mergeCell ref="B652:B653"/>
    <mergeCell ref="B654:B655"/>
    <mergeCell ref="B656:B657"/>
    <mergeCell ref="B658:B659"/>
    <mergeCell ref="B640:B641"/>
    <mergeCell ref="B642:B643"/>
    <mergeCell ref="B644:B645"/>
    <mergeCell ref="B646:B647"/>
    <mergeCell ref="B648:B649"/>
    <mergeCell ref="B630:B631"/>
    <mergeCell ref="B632:B633"/>
    <mergeCell ref="B634:B635"/>
    <mergeCell ref="B636:B637"/>
    <mergeCell ref="B638:B639"/>
    <mergeCell ref="B620:B621"/>
    <mergeCell ref="B622:B623"/>
    <mergeCell ref="B624:B625"/>
    <mergeCell ref="B626:B627"/>
    <mergeCell ref="B628:B629"/>
    <mergeCell ref="B610:B611"/>
    <mergeCell ref="B612:B613"/>
    <mergeCell ref="B614:B615"/>
    <mergeCell ref="B616:B617"/>
    <mergeCell ref="B618:B619"/>
    <mergeCell ref="B600:B601"/>
    <mergeCell ref="B602:B603"/>
    <mergeCell ref="B604:B605"/>
    <mergeCell ref="B606:B607"/>
    <mergeCell ref="B608:B609"/>
    <mergeCell ref="B590:B591"/>
    <mergeCell ref="B592:B593"/>
    <mergeCell ref="B594:B595"/>
    <mergeCell ref="B596:B597"/>
    <mergeCell ref="B598:B599"/>
    <mergeCell ref="B580:B581"/>
    <mergeCell ref="B582:B583"/>
    <mergeCell ref="B584:B585"/>
    <mergeCell ref="B586:B587"/>
    <mergeCell ref="B588:B589"/>
    <mergeCell ref="B570:B571"/>
    <mergeCell ref="B572:B573"/>
    <mergeCell ref="B574:B575"/>
    <mergeCell ref="B576:B577"/>
    <mergeCell ref="B578:B579"/>
    <mergeCell ref="B560:B561"/>
    <mergeCell ref="B562:B563"/>
    <mergeCell ref="B564:B565"/>
    <mergeCell ref="B566:B567"/>
    <mergeCell ref="B568:B569"/>
    <mergeCell ref="B550:B551"/>
    <mergeCell ref="B552:B553"/>
    <mergeCell ref="B554:B555"/>
    <mergeCell ref="B556:B557"/>
    <mergeCell ref="B558:B559"/>
    <mergeCell ref="B540:B541"/>
    <mergeCell ref="B542:B543"/>
    <mergeCell ref="B544:B545"/>
    <mergeCell ref="B546:B547"/>
    <mergeCell ref="B548:B549"/>
    <mergeCell ref="B530:B531"/>
    <mergeCell ref="B532:B533"/>
    <mergeCell ref="B534:B535"/>
    <mergeCell ref="B536:B537"/>
    <mergeCell ref="B538:B539"/>
    <mergeCell ref="B520:B521"/>
    <mergeCell ref="B522:B523"/>
    <mergeCell ref="B524:B525"/>
    <mergeCell ref="B526:B527"/>
    <mergeCell ref="B528:B529"/>
    <mergeCell ref="B510:B511"/>
    <mergeCell ref="B512:B513"/>
    <mergeCell ref="B514:B515"/>
    <mergeCell ref="B516:B517"/>
    <mergeCell ref="B518:B519"/>
    <mergeCell ref="B500:B501"/>
    <mergeCell ref="B502:B503"/>
    <mergeCell ref="B504:B505"/>
    <mergeCell ref="B506:B507"/>
    <mergeCell ref="B508:B509"/>
    <mergeCell ref="B490:B491"/>
    <mergeCell ref="B492:B493"/>
    <mergeCell ref="B494:B495"/>
    <mergeCell ref="B496:B497"/>
    <mergeCell ref="B498:B499"/>
    <mergeCell ref="B480:B481"/>
    <mergeCell ref="B482:B483"/>
    <mergeCell ref="B484:B485"/>
    <mergeCell ref="B486:B487"/>
    <mergeCell ref="B488:B489"/>
    <mergeCell ref="B470:B471"/>
    <mergeCell ref="B472:B473"/>
    <mergeCell ref="B474:B475"/>
    <mergeCell ref="B476:B477"/>
    <mergeCell ref="B478:B479"/>
    <mergeCell ref="B460:B461"/>
    <mergeCell ref="B462:B463"/>
    <mergeCell ref="B464:B465"/>
    <mergeCell ref="B466:B467"/>
    <mergeCell ref="B468:B469"/>
    <mergeCell ref="B450:B451"/>
    <mergeCell ref="B452:B453"/>
    <mergeCell ref="B454:B455"/>
    <mergeCell ref="B456:B457"/>
    <mergeCell ref="B458:B459"/>
    <mergeCell ref="B440:B441"/>
    <mergeCell ref="B442:B443"/>
    <mergeCell ref="B444:B445"/>
    <mergeCell ref="B446:B447"/>
    <mergeCell ref="B448:B449"/>
    <mergeCell ref="B430:B431"/>
    <mergeCell ref="B432:B433"/>
    <mergeCell ref="B434:B435"/>
    <mergeCell ref="B436:B437"/>
    <mergeCell ref="B438:B439"/>
    <mergeCell ref="B420:B421"/>
    <mergeCell ref="B422:B423"/>
    <mergeCell ref="B424:B425"/>
    <mergeCell ref="B426:B427"/>
    <mergeCell ref="B428:B429"/>
    <mergeCell ref="B410:B411"/>
    <mergeCell ref="B412:B413"/>
    <mergeCell ref="B414:B415"/>
    <mergeCell ref="B416:B417"/>
    <mergeCell ref="B418:B419"/>
    <mergeCell ref="B400:B401"/>
    <mergeCell ref="B402:B403"/>
    <mergeCell ref="B404:B405"/>
    <mergeCell ref="B406:B407"/>
    <mergeCell ref="B408:B409"/>
    <mergeCell ref="B390:B391"/>
    <mergeCell ref="B392:B393"/>
    <mergeCell ref="B394:B395"/>
    <mergeCell ref="B396:B397"/>
    <mergeCell ref="B398:B399"/>
    <mergeCell ref="B380:B381"/>
    <mergeCell ref="B382:B383"/>
    <mergeCell ref="B384:B385"/>
    <mergeCell ref="B386:B387"/>
    <mergeCell ref="B388:B389"/>
    <mergeCell ref="B370:B371"/>
    <mergeCell ref="B372:B373"/>
    <mergeCell ref="B374:B375"/>
    <mergeCell ref="B376:B377"/>
    <mergeCell ref="B378:B379"/>
    <mergeCell ref="B360:B361"/>
    <mergeCell ref="B362:B363"/>
    <mergeCell ref="B364:B365"/>
    <mergeCell ref="B366:B367"/>
    <mergeCell ref="B368:B369"/>
    <mergeCell ref="B350:B351"/>
    <mergeCell ref="B352:B353"/>
    <mergeCell ref="B354:B355"/>
    <mergeCell ref="B356:B357"/>
    <mergeCell ref="B358:B359"/>
    <mergeCell ref="B340:B341"/>
    <mergeCell ref="B342:B343"/>
    <mergeCell ref="B344:B345"/>
    <mergeCell ref="B346:B347"/>
    <mergeCell ref="B348:B349"/>
    <mergeCell ref="B330:B331"/>
    <mergeCell ref="B332:B333"/>
    <mergeCell ref="B334:B335"/>
    <mergeCell ref="B336:B337"/>
    <mergeCell ref="B338:B339"/>
    <mergeCell ref="B320:B321"/>
    <mergeCell ref="B322:B323"/>
    <mergeCell ref="B324:B325"/>
    <mergeCell ref="B326:B327"/>
    <mergeCell ref="B328:B329"/>
    <mergeCell ref="B310:B311"/>
    <mergeCell ref="B312:B313"/>
    <mergeCell ref="B314:B315"/>
    <mergeCell ref="B316:B317"/>
    <mergeCell ref="B318:B319"/>
    <mergeCell ref="B300:B301"/>
    <mergeCell ref="B302:B303"/>
    <mergeCell ref="B304:B305"/>
    <mergeCell ref="B306:B307"/>
    <mergeCell ref="B308:B309"/>
    <mergeCell ref="B290:B291"/>
    <mergeCell ref="B292:B293"/>
    <mergeCell ref="B294:B295"/>
    <mergeCell ref="B296:B297"/>
    <mergeCell ref="B298:B299"/>
    <mergeCell ref="B280:B281"/>
    <mergeCell ref="B282:B283"/>
    <mergeCell ref="B284:B285"/>
    <mergeCell ref="B286:B287"/>
    <mergeCell ref="B288:B289"/>
    <mergeCell ref="B270:B271"/>
    <mergeCell ref="B272:B273"/>
    <mergeCell ref="B274:B275"/>
    <mergeCell ref="B276:B277"/>
    <mergeCell ref="B278:B279"/>
    <mergeCell ref="B260:B261"/>
    <mergeCell ref="B262:B263"/>
    <mergeCell ref="B264:B265"/>
    <mergeCell ref="B266:B267"/>
    <mergeCell ref="B268:B269"/>
    <mergeCell ref="B250:B251"/>
    <mergeCell ref="B252:B253"/>
    <mergeCell ref="B254:B255"/>
    <mergeCell ref="B256:B257"/>
    <mergeCell ref="B258:B259"/>
    <mergeCell ref="B240:B241"/>
    <mergeCell ref="B242:B243"/>
    <mergeCell ref="B244:B245"/>
    <mergeCell ref="B246:B247"/>
    <mergeCell ref="B248:B249"/>
    <mergeCell ref="B230:B231"/>
    <mergeCell ref="B232:B233"/>
    <mergeCell ref="B234:B235"/>
    <mergeCell ref="B236:B237"/>
    <mergeCell ref="B238:B239"/>
    <mergeCell ref="B220:B221"/>
    <mergeCell ref="B222:B223"/>
    <mergeCell ref="B224:B225"/>
    <mergeCell ref="B226:B227"/>
    <mergeCell ref="B228:B229"/>
    <mergeCell ref="B210:B211"/>
    <mergeCell ref="B212:B213"/>
    <mergeCell ref="B214:B215"/>
    <mergeCell ref="B216:B217"/>
    <mergeCell ref="B218:B219"/>
    <mergeCell ref="B204:B205"/>
    <mergeCell ref="B206:B207"/>
    <mergeCell ref="B208:B209"/>
    <mergeCell ref="B190:B191"/>
    <mergeCell ref="B192:B193"/>
    <mergeCell ref="B194:B195"/>
    <mergeCell ref="B196:B197"/>
    <mergeCell ref="B198:B199"/>
    <mergeCell ref="B180:B181"/>
    <mergeCell ref="B182:B183"/>
    <mergeCell ref="B184:B185"/>
    <mergeCell ref="B186:B187"/>
    <mergeCell ref="B188:B189"/>
    <mergeCell ref="B170:B171"/>
    <mergeCell ref="B172:B173"/>
    <mergeCell ref="B174:B175"/>
    <mergeCell ref="B176:B177"/>
    <mergeCell ref="B178:B179"/>
    <mergeCell ref="B160:B161"/>
    <mergeCell ref="B162:B163"/>
    <mergeCell ref="B164:B165"/>
    <mergeCell ref="B166:B167"/>
    <mergeCell ref="B168:B169"/>
    <mergeCell ref="B150:B151"/>
    <mergeCell ref="B152:B153"/>
    <mergeCell ref="B154:B155"/>
    <mergeCell ref="B156:B157"/>
    <mergeCell ref="B158:B159"/>
    <mergeCell ref="B140:B141"/>
    <mergeCell ref="B142:B143"/>
    <mergeCell ref="B144:B145"/>
    <mergeCell ref="B146:B147"/>
    <mergeCell ref="B148:B149"/>
    <mergeCell ref="B138:B139"/>
    <mergeCell ref="B120:B121"/>
    <mergeCell ref="B122:B123"/>
    <mergeCell ref="B124:B125"/>
    <mergeCell ref="B126:B127"/>
    <mergeCell ref="B128:B129"/>
    <mergeCell ref="B110:B111"/>
    <mergeCell ref="B112:B113"/>
    <mergeCell ref="B114:B115"/>
    <mergeCell ref="B116:B117"/>
    <mergeCell ref="B118:B119"/>
    <mergeCell ref="B100:B101"/>
    <mergeCell ref="B102:B103"/>
    <mergeCell ref="B104:B105"/>
    <mergeCell ref="B106:B107"/>
    <mergeCell ref="B108:B109"/>
    <mergeCell ref="B90:B91"/>
    <mergeCell ref="B92:B93"/>
    <mergeCell ref="B94:B95"/>
    <mergeCell ref="B96:B97"/>
    <mergeCell ref="B98:B99"/>
    <mergeCell ref="B80:B81"/>
    <mergeCell ref="B82:B83"/>
    <mergeCell ref="B84:B85"/>
    <mergeCell ref="B86:B87"/>
    <mergeCell ref="B88:B89"/>
    <mergeCell ref="B70:B71"/>
    <mergeCell ref="B72:B73"/>
    <mergeCell ref="B74:B75"/>
    <mergeCell ref="B76:B77"/>
    <mergeCell ref="B78:B79"/>
    <mergeCell ref="B200:B201"/>
    <mergeCell ref="B202:B203"/>
    <mergeCell ref="B60:B61"/>
    <mergeCell ref="B62:B63"/>
    <mergeCell ref="B64:B65"/>
    <mergeCell ref="B66:B67"/>
    <mergeCell ref="B68:B69"/>
    <mergeCell ref="B50:B51"/>
    <mergeCell ref="B52:B53"/>
    <mergeCell ref="B54:B55"/>
    <mergeCell ref="B56:B57"/>
    <mergeCell ref="B58:B59"/>
    <mergeCell ref="B40:B41"/>
    <mergeCell ref="B42:B43"/>
    <mergeCell ref="B44:B45"/>
    <mergeCell ref="B46:B47"/>
    <mergeCell ref="B48:B49"/>
    <mergeCell ref="B30:B31"/>
    <mergeCell ref="B32:B33"/>
    <mergeCell ref="B34:B35"/>
    <mergeCell ref="B36:B37"/>
    <mergeCell ref="B38:B39"/>
    <mergeCell ref="B20:B21"/>
    <mergeCell ref="B22:B23"/>
    <mergeCell ref="B24:B25"/>
    <mergeCell ref="B26:B27"/>
    <mergeCell ref="B28:B29"/>
    <mergeCell ref="B10:B11"/>
    <mergeCell ref="B12:B13"/>
    <mergeCell ref="B14:B15"/>
    <mergeCell ref="B16:B17"/>
    <mergeCell ref="B18:B19"/>
    <mergeCell ref="K1106:K1107"/>
    <mergeCell ref="L1106:L1107"/>
    <mergeCell ref="U1106:U1107"/>
    <mergeCell ref="K198:K199"/>
    <mergeCell ref="L198:L199"/>
    <mergeCell ref="U198:U199"/>
    <mergeCell ref="E200:E201"/>
    <mergeCell ref="F200:F201"/>
    <mergeCell ref="G200:G201"/>
    <mergeCell ref="I200:I201"/>
    <mergeCell ref="K200:K201"/>
    <mergeCell ref="L200:L201"/>
    <mergeCell ref="U200:U201"/>
    <mergeCell ref="E198:E199"/>
    <mergeCell ref="F198:F199"/>
    <mergeCell ref="G198:G199"/>
    <mergeCell ref="I198:I199"/>
    <mergeCell ref="I648:I649"/>
    <mergeCell ref="K648:K649"/>
    <mergeCell ref="L648:L649"/>
    <mergeCell ref="U648:U649"/>
    <mergeCell ref="E646:E647"/>
    <mergeCell ref="F646:F647"/>
    <mergeCell ref="G646:G647"/>
    <mergeCell ref="I646:I647"/>
    <mergeCell ref="N652:N653"/>
    <mergeCell ref="O652:O653"/>
    <mergeCell ref="P652:P653"/>
    <mergeCell ref="K194:K195"/>
    <mergeCell ref="L194:L195"/>
    <mergeCell ref="B130:B131"/>
    <mergeCell ref="B132:B133"/>
    <mergeCell ref="B134:B135"/>
    <mergeCell ref="B136:B137"/>
    <mergeCell ref="E1108:E1109"/>
    <mergeCell ref="F1108:F1109"/>
    <mergeCell ref="G1108:G1109"/>
    <mergeCell ref="I1108:I1109"/>
    <mergeCell ref="K1108:K1109"/>
    <mergeCell ref="L1108:L1109"/>
    <mergeCell ref="U1108:U1109"/>
    <mergeCell ref="E1106:E1107"/>
    <mergeCell ref="F1106:F1107"/>
    <mergeCell ref="G1106:G1107"/>
    <mergeCell ref="I1106:I1107"/>
    <mergeCell ref="K1102:K1103"/>
    <mergeCell ref="L1102:L1103"/>
    <mergeCell ref="U1102:U1103"/>
    <mergeCell ref="E1104:E1105"/>
    <mergeCell ref="F1104:F1105"/>
    <mergeCell ref="G1104:G1105"/>
    <mergeCell ref="I1104:I1105"/>
    <mergeCell ref="K1104:K1105"/>
    <mergeCell ref="L1104:L1105"/>
    <mergeCell ref="U1104:U1105"/>
    <mergeCell ref="E1102:E1103"/>
    <mergeCell ref="F1102:F1103"/>
    <mergeCell ref="G1102:G1103"/>
    <mergeCell ref="I1102:I1103"/>
    <mergeCell ref="K202:K203"/>
    <mergeCell ref="L202:L203"/>
    <mergeCell ref="U202:U203"/>
    <mergeCell ref="E204:E205"/>
    <mergeCell ref="F204:F205"/>
    <mergeCell ref="G204:G205"/>
    <mergeCell ref="I204:I205"/>
    <mergeCell ref="K204:K205"/>
    <mergeCell ref="L204:L205"/>
    <mergeCell ref="U204:U205"/>
    <mergeCell ref="E202:E203"/>
    <mergeCell ref="F202:F203"/>
    <mergeCell ref="G202:G203"/>
    <mergeCell ref="I202:I203"/>
    <mergeCell ref="K650:K651"/>
    <mergeCell ref="L650:L651"/>
    <mergeCell ref="U650:U651"/>
    <mergeCell ref="K638:K639"/>
    <mergeCell ref="L638:L639"/>
    <mergeCell ref="U638:U639"/>
    <mergeCell ref="E640:E641"/>
    <mergeCell ref="F640:F641"/>
    <mergeCell ref="G640:G641"/>
    <mergeCell ref="I640:I641"/>
    <mergeCell ref="K640:K641"/>
    <mergeCell ref="L640:L641"/>
    <mergeCell ref="U640:U641"/>
    <mergeCell ref="E638:E639"/>
    <mergeCell ref="F638:F639"/>
    <mergeCell ref="E652:E653"/>
    <mergeCell ref="F652:F653"/>
    <mergeCell ref="G652:G653"/>
    <mergeCell ref="H276:H277"/>
    <mergeCell ref="H278:H279"/>
    <mergeCell ref="H280:H281"/>
    <mergeCell ref="H282:H283"/>
    <mergeCell ref="H284:H285"/>
    <mergeCell ref="H286:H287"/>
    <mergeCell ref="H288:H289"/>
    <mergeCell ref="U194:U195"/>
    <mergeCell ref="E196:E197"/>
    <mergeCell ref="F196:F197"/>
    <mergeCell ref="G196:G197"/>
    <mergeCell ref="I196:I197"/>
    <mergeCell ref="K196:K197"/>
    <mergeCell ref="L196:L197"/>
    <mergeCell ref="U196:U197"/>
    <mergeCell ref="E194:E195"/>
    <mergeCell ref="F194:F195"/>
    <mergeCell ref="G194:G195"/>
    <mergeCell ref="I194:I195"/>
    <mergeCell ref="K190:K191"/>
    <mergeCell ref="L190:L191"/>
    <mergeCell ref="U190:U191"/>
    <mergeCell ref="E192:E193"/>
    <mergeCell ref="F192:F193"/>
    <mergeCell ref="G192:G193"/>
    <mergeCell ref="I192:I193"/>
    <mergeCell ref="K192:K193"/>
    <mergeCell ref="L192:L193"/>
    <mergeCell ref="U192:U193"/>
    <mergeCell ref="E190:E191"/>
    <mergeCell ref="F190:F191"/>
    <mergeCell ref="G190:G191"/>
    <mergeCell ref="I190:I191"/>
    <mergeCell ref="K186:K187"/>
    <mergeCell ref="L186:L187"/>
    <mergeCell ref="U186:U187"/>
    <mergeCell ref="E188:E189"/>
    <mergeCell ref="F188:F189"/>
    <mergeCell ref="G188:G189"/>
    <mergeCell ref="I188:I189"/>
    <mergeCell ref="K188:K189"/>
    <mergeCell ref="L188:L189"/>
    <mergeCell ref="U188:U189"/>
    <mergeCell ref="E186:E187"/>
    <mergeCell ref="F186:F187"/>
    <mergeCell ref="G186:G187"/>
    <mergeCell ref="I186:I187"/>
    <mergeCell ref="M186:M187"/>
    <mergeCell ref="M188:M189"/>
    <mergeCell ref="M190:M191"/>
    <mergeCell ref="M192:M193"/>
    <mergeCell ref="M194:M195"/>
    <mergeCell ref="M196:M197"/>
    <mergeCell ref="R186:R187"/>
    <mergeCell ref="R188:R189"/>
    <mergeCell ref="R190:R191"/>
    <mergeCell ref="R192:R193"/>
    <mergeCell ref="R194:R195"/>
    <mergeCell ref="R196:R197"/>
    <mergeCell ref="N186:N187"/>
    <mergeCell ref="O186:O187"/>
    <mergeCell ref="P186:P187"/>
    <mergeCell ref="Q186:Q187"/>
    <mergeCell ref="N188:N189"/>
    <mergeCell ref="O188:O189"/>
    <mergeCell ref="H186:H187"/>
    <mergeCell ref="H188:H189"/>
    <mergeCell ref="H190:H191"/>
    <mergeCell ref="H192:H193"/>
    <mergeCell ref="H194:H195"/>
    <mergeCell ref="H196:H197"/>
    <mergeCell ref="K182:K183"/>
    <mergeCell ref="L182:L183"/>
    <mergeCell ref="U182:U183"/>
    <mergeCell ref="E184:E185"/>
    <mergeCell ref="F184:F185"/>
    <mergeCell ref="G184:G185"/>
    <mergeCell ref="I184:I185"/>
    <mergeCell ref="K184:K185"/>
    <mergeCell ref="L184:L185"/>
    <mergeCell ref="U184:U185"/>
    <mergeCell ref="E182:E183"/>
    <mergeCell ref="F182:F183"/>
    <mergeCell ref="G182:G183"/>
    <mergeCell ref="I182:I183"/>
    <mergeCell ref="K178:K179"/>
    <mergeCell ref="L178:L179"/>
    <mergeCell ref="U178:U179"/>
    <mergeCell ref="E180:E181"/>
    <mergeCell ref="F180:F181"/>
    <mergeCell ref="G180:G181"/>
    <mergeCell ref="I180:I181"/>
    <mergeCell ref="K180:K181"/>
    <mergeCell ref="L180:L181"/>
    <mergeCell ref="U180:U181"/>
    <mergeCell ref="E178:E179"/>
    <mergeCell ref="F178:F179"/>
    <mergeCell ref="G178:G179"/>
    <mergeCell ref="I178:I179"/>
    <mergeCell ref="K174:K175"/>
    <mergeCell ref="L174:L175"/>
    <mergeCell ref="U174:U175"/>
    <mergeCell ref="E176:E177"/>
    <mergeCell ref="F176:F177"/>
    <mergeCell ref="G176:G177"/>
    <mergeCell ref="I176:I177"/>
    <mergeCell ref="K176:K177"/>
    <mergeCell ref="L176:L177"/>
    <mergeCell ref="U176:U177"/>
    <mergeCell ref="E174:E175"/>
    <mergeCell ref="F174:F175"/>
    <mergeCell ref="G174:G175"/>
    <mergeCell ref="I174:I175"/>
    <mergeCell ref="M174:M175"/>
    <mergeCell ref="M176:M177"/>
    <mergeCell ref="M178:M179"/>
    <mergeCell ref="M180:M181"/>
    <mergeCell ref="M182:M183"/>
    <mergeCell ref="M184:M185"/>
    <mergeCell ref="R174:R175"/>
    <mergeCell ref="R176:R177"/>
    <mergeCell ref="R178:R179"/>
    <mergeCell ref="R180:R181"/>
    <mergeCell ref="R182:R183"/>
    <mergeCell ref="R184:R185"/>
    <mergeCell ref="H174:H175"/>
    <mergeCell ref="H176:H177"/>
    <mergeCell ref="H178:H179"/>
    <mergeCell ref="H180:H181"/>
    <mergeCell ref="H182:H183"/>
    <mergeCell ref="H184:H185"/>
    <mergeCell ref="N182:N183"/>
    <mergeCell ref="O182:O183"/>
    <mergeCell ref="P182:P183"/>
    <mergeCell ref="Q182:Q183"/>
    <mergeCell ref="K170:K171"/>
    <mergeCell ref="L170:L171"/>
    <mergeCell ref="U170:U171"/>
    <mergeCell ref="E172:E173"/>
    <mergeCell ref="F172:F173"/>
    <mergeCell ref="G172:G173"/>
    <mergeCell ref="I172:I173"/>
    <mergeCell ref="K172:K173"/>
    <mergeCell ref="L172:L173"/>
    <mergeCell ref="U172:U173"/>
    <mergeCell ref="E170:E171"/>
    <mergeCell ref="F170:F171"/>
    <mergeCell ref="G170:G171"/>
    <mergeCell ref="I170:I171"/>
    <mergeCell ref="K166:K167"/>
    <mergeCell ref="L166:L167"/>
    <mergeCell ref="U166:U167"/>
    <mergeCell ref="E168:E169"/>
    <mergeCell ref="F168:F169"/>
    <mergeCell ref="G168:G169"/>
    <mergeCell ref="I168:I169"/>
    <mergeCell ref="K168:K169"/>
    <mergeCell ref="L168:L169"/>
    <mergeCell ref="U168:U169"/>
    <mergeCell ref="E166:E167"/>
    <mergeCell ref="F166:F167"/>
    <mergeCell ref="G166:G167"/>
    <mergeCell ref="I166:I167"/>
    <mergeCell ref="K162:K163"/>
    <mergeCell ref="L162:L163"/>
    <mergeCell ref="U162:U163"/>
    <mergeCell ref="E164:E165"/>
    <mergeCell ref="F164:F165"/>
    <mergeCell ref="G164:G165"/>
    <mergeCell ref="I164:I165"/>
    <mergeCell ref="K164:K165"/>
    <mergeCell ref="L164:L165"/>
    <mergeCell ref="U164:U165"/>
    <mergeCell ref="E162:E163"/>
    <mergeCell ref="F162:F163"/>
    <mergeCell ref="G162:G163"/>
    <mergeCell ref="I162:I163"/>
    <mergeCell ref="M162:M163"/>
    <mergeCell ref="M164:M165"/>
    <mergeCell ref="M166:M167"/>
    <mergeCell ref="M168:M169"/>
    <mergeCell ref="M170:M171"/>
    <mergeCell ref="M172:M173"/>
    <mergeCell ref="R162:R163"/>
    <mergeCell ref="R164:R165"/>
    <mergeCell ref="R166:R167"/>
    <mergeCell ref="R168:R169"/>
    <mergeCell ref="R170:R171"/>
    <mergeCell ref="R172:R173"/>
    <mergeCell ref="N166:N167"/>
    <mergeCell ref="O166:O167"/>
    <mergeCell ref="P166:P167"/>
    <mergeCell ref="Q166:Q167"/>
    <mergeCell ref="H162:H163"/>
    <mergeCell ref="H164:H165"/>
    <mergeCell ref="H166:H167"/>
    <mergeCell ref="H168:H169"/>
    <mergeCell ref="H170:H171"/>
    <mergeCell ref="H172:H173"/>
    <mergeCell ref="K158:K159"/>
    <mergeCell ref="L158:L159"/>
    <mergeCell ref="U158:U159"/>
    <mergeCell ref="E160:E161"/>
    <mergeCell ref="F160:F161"/>
    <mergeCell ref="G160:G161"/>
    <mergeCell ref="I160:I161"/>
    <mergeCell ref="K160:K161"/>
    <mergeCell ref="L160:L161"/>
    <mergeCell ref="U160:U161"/>
    <mergeCell ref="E158:E159"/>
    <mergeCell ref="F158:F159"/>
    <mergeCell ref="G158:G159"/>
    <mergeCell ref="I158:I159"/>
    <mergeCell ref="K154:K155"/>
    <mergeCell ref="L154:L155"/>
    <mergeCell ref="U154:U155"/>
    <mergeCell ref="E156:E157"/>
    <mergeCell ref="F156:F157"/>
    <mergeCell ref="G156:G157"/>
    <mergeCell ref="I156:I157"/>
    <mergeCell ref="K156:K157"/>
    <mergeCell ref="L156:L157"/>
    <mergeCell ref="U156:U157"/>
    <mergeCell ref="E154:E155"/>
    <mergeCell ref="F154:F155"/>
    <mergeCell ref="G154:G155"/>
    <mergeCell ref="I154:I155"/>
    <mergeCell ref="K150:K151"/>
    <mergeCell ref="L150:L151"/>
    <mergeCell ref="U150:U151"/>
    <mergeCell ref="E152:E153"/>
    <mergeCell ref="F152:F153"/>
    <mergeCell ref="G152:G153"/>
    <mergeCell ref="I152:I153"/>
    <mergeCell ref="K152:K153"/>
    <mergeCell ref="L152:L153"/>
    <mergeCell ref="U152:U153"/>
    <mergeCell ref="E150:E151"/>
    <mergeCell ref="F150:F151"/>
    <mergeCell ref="G150:G151"/>
    <mergeCell ref="I150:I151"/>
    <mergeCell ref="M150:M151"/>
    <mergeCell ref="M152:M153"/>
    <mergeCell ref="M154:M155"/>
    <mergeCell ref="M156:M157"/>
    <mergeCell ref="M158:M159"/>
    <mergeCell ref="M160:M161"/>
    <mergeCell ref="R150:R151"/>
    <mergeCell ref="R152:R153"/>
    <mergeCell ref="R154:R155"/>
    <mergeCell ref="R156:R157"/>
    <mergeCell ref="R158:R159"/>
    <mergeCell ref="R160:R161"/>
    <mergeCell ref="H150:H151"/>
    <mergeCell ref="H152:H153"/>
    <mergeCell ref="H154:H155"/>
    <mergeCell ref="H156:H157"/>
    <mergeCell ref="H158:H159"/>
    <mergeCell ref="H160:H161"/>
    <mergeCell ref="N160:N161"/>
    <mergeCell ref="O160:O161"/>
    <mergeCell ref="P160:P161"/>
    <mergeCell ref="Q160:Q161"/>
    <mergeCell ref="K146:K147"/>
    <mergeCell ref="L146:L147"/>
    <mergeCell ref="U146:U147"/>
    <mergeCell ref="E148:E149"/>
    <mergeCell ref="F148:F149"/>
    <mergeCell ref="G148:G149"/>
    <mergeCell ref="I148:I149"/>
    <mergeCell ref="K148:K149"/>
    <mergeCell ref="L148:L149"/>
    <mergeCell ref="U148:U149"/>
    <mergeCell ref="E146:E147"/>
    <mergeCell ref="F146:F147"/>
    <mergeCell ref="G146:G147"/>
    <mergeCell ref="I146:I147"/>
    <mergeCell ref="K142:K143"/>
    <mergeCell ref="L142:L143"/>
    <mergeCell ref="U142:U143"/>
    <mergeCell ref="E144:E145"/>
    <mergeCell ref="F144:F145"/>
    <mergeCell ref="G144:G145"/>
    <mergeCell ref="I144:I145"/>
    <mergeCell ref="K144:K145"/>
    <mergeCell ref="L144:L145"/>
    <mergeCell ref="U144:U145"/>
    <mergeCell ref="E142:E143"/>
    <mergeCell ref="F142:F143"/>
    <mergeCell ref="G142:G143"/>
    <mergeCell ref="I142:I143"/>
    <mergeCell ref="K138:K139"/>
    <mergeCell ref="L138:L139"/>
    <mergeCell ref="U138:U139"/>
    <mergeCell ref="E140:E141"/>
    <mergeCell ref="F140:F141"/>
    <mergeCell ref="G140:G141"/>
    <mergeCell ref="I140:I141"/>
    <mergeCell ref="K140:K141"/>
    <mergeCell ref="L140:L141"/>
    <mergeCell ref="U140:U141"/>
    <mergeCell ref="E138:E139"/>
    <mergeCell ref="F138:F139"/>
    <mergeCell ref="G138:G139"/>
    <mergeCell ref="I138:I139"/>
    <mergeCell ref="M138:M139"/>
    <mergeCell ref="M140:M141"/>
    <mergeCell ref="M142:M143"/>
    <mergeCell ref="M144:M145"/>
    <mergeCell ref="M146:M147"/>
    <mergeCell ref="M148:M149"/>
    <mergeCell ref="R138:R139"/>
    <mergeCell ref="R140:R141"/>
    <mergeCell ref="R142:R143"/>
    <mergeCell ref="R144:R145"/>
    <mergeCell ref="R146:R147"/>
    <mergeCell ref="R148:R149"/>
    <mergeCell ref="S138:S139"/>
    <mergeCell ref="S140:S141"/>
    <mergeCell ref="S142:S143"/>
    <mergeCell ref="S144:S145"/>
    <mergeCell ref="H138:H139"/>
    <mergeCell ref="H140:H141"/>
    <mergeCell ref="H142:H143"/>
    <mergeCell ref="H144:H145"/>
    <mergeCell ref="H146:H147"/>
    <mergeCell ref="H148:H149"/>
    <mergeCell ref="K134:K135"/>
    <mergeCell ref="L134:L135"/>
    <mergeCell ref="U134:U135"/>
    <mergeCell ref="E136:E137"/>
    <mergeCell ref="F136:F137"/>
    <mergeCell ref="G136:G137"/>
    <mergeCell ref="I136:I137"/>
    <mergeCell ref="K136:K137"/>
    <mergeCell ref="L136:L137"/>
    <mergeCell ref="U136:U137"/>
    <mergeCell ref="E134:E135"/>
    <mergeCell ref="F134:F135"/>
    <mergeCell ref="G134:G135"/>
    <mergeCell ref="I134:I135"/>
    <mergeCell ref="K130:K131"/>
    <mergeCell ref="L130:L131"/>
    <mergeCell ref="U130:U131"/>
    <mergeCell ref="E132:E133"/>
    <mergeCell ref="F132:F133"/>
    <mergeCell ref="G132:G133"/>
    <mergeCell ref="I132:I133"/>
    <mergeCell ref="K132:K133"/>
    <mergeCell ref="L132:L133"/>
    <mergeCell ref="U132:U133"/>
    <mergeCell ref="E130:E131"/>
    <mergeCell ref="F130:F131"/>
    <mergeCell ref="G130:G131"/>
    <mergeCell ref="I130:I131"/>
    <mergeCell ref="K126:K127"/>
    <mergeCell ref="L126:L127"/>
    <mergeCell ref="U126:U127"/>
    <mergeCell ref="E128:E129"/>
    <mergeCell ref="F128:F129"/>
    <mergeCell ref="G128:G129"/>
    <mergeCell ref="I128:I129"/>
    <mergeCell ref="K128:K129"/>
    <mergeCell ref="L128:L129"/>
    <mergeCell ref="U128:U129"/>
    <mergeCell ref="E126:E127"/>
    <mergeCell ref="F126:F127"/>
    <mergeCell ref="G126:G127"/>
    <mergeCell ref="I126:I127"/>
    <mergeCell ref="M126:M127"/>
    <mergeCell ref="M128:M129"/>
    <mergeCell ref="M130:M131"/>
    <mergeCell ref="M132:M133"/>
    <mergeCell ref="M134:M135"/>
    <mergeCell ref="M136:M137"/>
    <mergeCell ref="R134:R135"/>
    <mergeCell ref="R136:R137"/>
    <mergeCell ref="S128:S129"/>
    <mergeCell ref="S130:S131"/>
    <mergeCell ref="S132:S133"/>
    <mergeCell ref="S134:S135"/>
    <mergeCell ref="S136:S137"/>
    <mergeCell ref="T126:T127"/>
    <mergeCell ref="T128:T129"/>
    <mergeCell ref="T130:T131"/>
    <mergeCell ref="H126:H127"/>
    <mergeCell ref="H128:H129"/>
    <mergeCell ref="H130:H131"/>
    <mergeCell ref="H132:H133"/>
    <mergeCell ref="H134:H135"/>
    <mergeCell ref="H136:H137"/>
    <mergeCell ref="K122:K123"/>
    <mergeCell ref="L122:L123"/>
    <mergeCell ref="U122:U123"/>
    <mergeCell ref="E124:E125"/>
    <mergeCell ref="F124:F125"/>
    <mergeCell ref="G124:G125"/>
    <mergeCell ref="I124:I125"/>
    <mergeCell ref="K124:K125"/>
    <mergeCell ref="L124:L125"/>
    <mergeCell ref="U124:U125"/>
    <mergeCell ref="E122:E123"/>
    <mergeCell ref="F122:F123"/>
    <mergeCell ref="G122:G123"/>
    <mergeCell ref="I122:I123"/>
    <mergeCell ref="K118:K119"/>
    <mergeCell ref="L118:L119"/>
    <mergeCell ref="U118:U119"/>
    <mergeCell ref="E120:E121"/>
    <mergeCell ref="F120:F121"/>
    <mergeCell ref="G120:G121"/>
    <mergeCell ref="I120:I121"/>
    <mergeCell ref="K120:K121"/>
    <mergeCell ref="L120:L121"/>
    <mergeCell ref="U120:U121"/>
    <mergeCell ref="E118:E119"/>
    <mergeCell ref="F118:F119"/>
    <mergeCell ref="G118:G119"/>
    <mergeCell ref="I118:I119"/>
    <mergeCell ref="K114:K115"/>
    <mergeCell ref="L114:L115"/>
    <mergeCell ref="U114:U115"/>
    <mergeCell ref="E116:E117"/>
    <mergeCell ref="F116:F117"/>
    <mergeCell ref="G116:G117"/>
    <mergeCell ref="I116:I117"/>
    <mergeCell ref="K116:K117"/>
    <mergeCell ref="L116:L117"/>
    <mergeCell ref="U116:U117"/>
    <mergeCell ref="E114:E115"/>
    <mergeCell ref="F114:F115"/>
    <mergeCell ref="G114:G115"/>
    <mergeCell ref="I114:I115"/>
    <mergeCell ref="M114:M115"/>
    <mergeCell ref="M116:M117"/>
    <mergeCell ref="M118:M119"/>
    <mergeCell ref="M120:M121"/>
    <mergeCell ref="M122:M123"/>
    <mergeCell ref="M124:M125"/>
    <mergeCell ref="T120:T121"/>
    <mergeCell ref="T122:T123"/>
    <mergeCell ref="T124:T125"/>
    <mergeCell ref="H114:H115"/>
    <mergeCell ref="H116:H117"/>
    <mergeCell ref="H118:H119"/>
    <mergeCell ref="H120:H121"/>
    <mergeCell ref="H122:H123"/>
    <mergeCell ref="H124:H125"/>
    <mergeCell ref="N122:N123"/>
    <mergeCell ref="O122:O123"/>
    <mergeCell ref="P122:P123"/>
    <mergeCell ref="Q122:Q123"/>
    <mergeCell ref="N124:N125"/>
    <mergeCell ref="O124:O125"/>
    <mergeCell ref="P124:P125"/>
    <mergeCell ref="K110:K111"/>
    <mergeCell ref="L110:L111"/>
    <mergeCell ref="U110:U111"/>
    <mergeCell ref="E112:E113"/>
    <mergeCell ref="F112:F113"/>
    <mergeCell ref="G112:G113"/>
    <mergeCell ref="I112:I113"/>
    <mergeCell ref="K112:K113"/>
    <mergeCell ref="L112:L113"/>
    <mergeCell ref="U112:U113"/>
    <mergeCell ref="E110:E111"/>
    <mergeCell ref="F110:F111"/>
    <mergeCell ref="G110:G111"/>
    <mergeCell ref="I110:I111"/>
    <mergeCell ref="K106:K107"/>
    <mergeCell ref="L106:L107"/>
    <mergeCell ref="U106:U107"/>
    <mergeCell ref="E108:E109"/>
    <mergeCell ref="F108:F109"/>
    <mergeCell ref="G108:G109"/>
    <mergeCell ref="I108:I109"/>
    <mergeCell ref="K108:K109"/>
    <mergeCell ref="L108:L109"/>
    <mergeCell ref="U108:U109"/>
    <mergeCell ref="E106:E107"/>
    <mergeCell ref="F106:F107"/>
    <mergeCell ref="G106:G107"/>
    <mergeCell ref="I106:I107"/>
    <mergeCell ref="K102:K103"/>
    <mergeCell ref="L102:L103"/>
    <mergeCell ref="U102:U103"/>
    <mergeCell ref="E104:E105"/>
    <mergeCell ref="F104:F105"/>
    <mergeCell ref="G104:G105"/>
    <mergeCell ref="I104:I105"/>
    <mergeCell ref="K104:K105"/>
    <mergeCell ref="L104:L105"/>
    <mergeCell ref="U104:U105"/>
    <mergeCell ref="E102:E103"/>
    <mergeCell ref="F102:F103"/>
    <mergeCell ref="G102:G103"/>
    <mergeCell ref="I102:I103"/>
    <mergeCell ref="M108:M109"/>
    <mergeCell ref="M110:M111"/>
    <mergeCell ref="M112:M113"/>
    <mergeCell ref="N106:N107"/>
    <mergeCell ref="O106:O107"/>
    <mergeCell ref="P106:P107"/>
    <mergeCell ref="Q106:Q107"/>
    <mergeCell ref="N108:N109"/>
    <mergeCell ref="O108:O109"/>
    <mergeCell ref="P108:P109"/>
    <mergeCell ref="Q108:Q109"/>
    <mergeCell ref="N110:N111"/>
    <mergeCell ref="O110:O111"/>
    <mergeCell ref="P110:P111"/>
    <mergeCell ref="Q110:Q111"/>
    <mergeCell ref="N112:N113"/>
    <mergeCell ref="H102:H103"/>
    <mergeCell ref="H104:H105"/>
    <mergeCell ref="H106:H107"/>
    <mergeCell ref="H108:H109"/>
    <mergeCell ref="H110:H111"/>
    <mergeCell ref="H112:H113"/>
    <mergeCell ref="K98:K99"/>
    <mergeCell ref="L98:L99"/>
    <mergeCell ref="U98:U99"/>
    <mergeCell ref="E100:E101"/>
    <mergeCell ref="F100:F101"/>
    <mergeCell ref="G100:G101"/>
    <mergeCell ref="I100:I101"/>
    <mergeCell ref="K100:K101"/>
    <mergeCell ref="L100:L101"/>
    <mergeCell ref="U100:U101"/>
    <mergeCell ref="E98:E99"/>
    <mergeCell ref="F98:F99"/>
    <mergeCell ref="G98:G99"/>
    <mergeCell ref="I98:I99"/>
    <mergeCell ref="K94:K95"/>
    <mergeCell ref="L94:L95"/>
    <mergeCell ref="U94:U95"/>
    <mergeCell ref="E96:E97"/>
    <mergeCell ref="F96:F97"/>
    <mergeCell ref="G96:G97"/>
    <mergeCell ref="I96:I97"/>
    <mergeCell ref="K96:K97"/>
    <mergeCell ref="L96:L97"/>
    <mergeCell ref="U96:U97"/>
    <mergeCell ref="E94:E95"/>
    <mergeCell ref="F94:F95"/>
    <mergeCell ref="G94:G95"/>
    <mergeCell ref="I94:I95"/>
    <mergeCell ref="K90:K91"/>
    <mergeCell ref="L90:L91"/>
    <mergeCell ref="U90:U91"/>
    <mergeCell ref="E92:E93"/>
    <mergeCell ref="F92:F93"/>
    <mergeCell ref="G92:G93"/>
    <mergeCell ref="I92:I93"/>
    <mergeCell ref="K92:K93"/>
    <mergeCell ref="L92:L93"/>
    <mergeCell ref="U92:U93"/>
    <mergeCell ref="E90:E91"/>
    <mergeCell ref="F90:F91"/>
    <mergeCell ref="G90:G91"/>
    <mergeCell ref="I90:I91"/>
    <mergeCell ref="H90:H91"/>
    <mergeCell ref="H92:H93"/>
    <mergeCell ref="H94:H95"/>
    <mergeCell ref="H96:H97"/>
    <mergeCell ref="H98:H99"/>
    <mergeCell ref="H100:H101"/>
    <mergeCell ref="N90:N91"/>
    <mergeCell ref="O90:O91"/>
    <mergeCell ref="P90:P91"/>
    <mergeCell ref="Q90:Q91"/>
    <mergeCell ref="N92:N93"/>
    <mergeCell ref="O92:O93"/>
    <mergeCell ref="P92:P93"/>
    <mergeCell ref="Q92:Q93"/>
    <mergeCell ref="N94:N95"/>
    <mergeCell ref="O94:O95"/>
    <mergeCell ref="P94:P95"/>
    <mergeCell ref="Q94:Q95"/>
    <mergeCell ref="N96:N97"/>
    <mergeCell ref="O96:O97"/>
    <mergeCell ref="P96:P97"/>
    <mergeCell ref="Q96:Q97"/>
    <mergeCell ref="K86:K87"/>
    <mergeCell ref="L86:L87"/>
    <mergeCell ref="U86:U87"/>
    <mergeCell ref="E88:E89"/>
    <mergeCell ref="F88:F89"/>
    <mergeCell ref="G88:G89"/>
    <mergeCell ref="I88:I89"/>
    <mergeCell ref="K88:K89"/>
    <mergeCell ref="L88:L89"/>
    <mergeCell ref="U88:U89"/>
    <mergeCell ref="E86:E87"/>
    <mergeCell ref="F86:F87"/>
    <mergeCell ref="G86:G87"/>
    <mergeCell ref="I86:I87"/>
    <mergeCell ref="K82:K83"/>
    <mergeCell ref="L82:L83"/>
    <mergeCell ref="U82:U83"/>
    <mergeCell ref="E84:E85"/>
    <mergeCell ref="F84:F85"/>
    <mergeCell ref="G84:G85"/>
    <mergeCell ref="I84:I85"/>
    <mergeCell ref="K84:K85"/>
    <mergeCell ref="L84:L85"/>
    <mergeCell ref="U84:U85"/>
    <mergeCell ref="E82:E83"/>
    <mergeCell ref="F82:F83"/>
    <mergeCell ref="G82:G83"/>
    <mergeCell ref="I82:I83"/>
    <mergeCell ref="K78:K79"/>
    <mergeCell ref="L78:L79"/>
    <mergeCell ref="U78:U79"/>
    <mergeCell ref="E80:E81"/>
    <mergeCell ref="F80:F81"/>
    <mergeCell ref="G80:G81"/>
    <mergeCell ref="I80:I81"/>
    <mergeCell ref="K80:K81"/>
    <mergeCell ref="L80:L81"/>
    <mergeCell ref="U80:U81"/>
    <mergeCell ref="E78:E79"/>
    <mergeCell ref="F78:F79"/>
    <mergeCell ref="G78:G79"/>
    <mergeCell ref="I78:I79"/>
    <mergeCell ref="N80:N81"/>
    <mergeCell ref="O80:O81"/>
    <mergeCell ref="P80:P81"/>
    <mergeCell ref="Q80:Q81"/>
    <mergeCell ref="N82:N83"/>
    <mergeCell ref="O82:O83"/>
    <mergeCell ref="P82:P83"/>
    <mergeCell ref="Q82:Q83"/>
    <mergeCell ref="N84:N85"/>
    <mergeCell ref="O84:O85"/>
    <mergeCell ref="P84:P85"/>
    <mergeCell ref="Q84:Q85"/>
    <mergeCell ref="N86:N87"/>
    <mergeCell ref="O86:O87"/>
    <mergeCell ref="P86:P87"/>
    <mergeCell ref="Q86:Q87"/>
    <mergeCell ref="H78:H79"/>
    <mergeCell ref="H80:H81"/>
    <mergeCell ref="H82:H83"/>
    <mergeCell ref="H84:H85"/>
    <mergeCell ref="H86:H87"/>
    <mergeCell ref="H88:H89"/>
    <mergeCell ref="K74:K75"/>
    <mergeCell ref="L74:L75"/>
    <mergeCell ref="U74:U75"/>
    <mergeCell ref="E76:E77"/>
    <mergeCell ref="F76:F77"/>
    <mergeCell ref="G76:G77"/>
    <mergeCell ref="I76:I77"/>
    <mergeCell ref="K76:K77"/>
    <mergeCell ref="L76:L77"/>
    <mergeCell ref="U76:U77"/>
    <mergeCell ref="E74:E75"/>
    <mergeCell ref="F74:F75"/>
    <mergeCell ref="G74:G75"/>
    <mergeCell ref="I74:I75"/>
    <mergeCell ref="K70:K71"/>
    <mergeCell ref="L70:L71"/>
    <mergeCell ref="U70:U71"/>
    <mergeCell ref="E72:E73"/>
    <mergeCell ref="F72:F73"/>
    <mergeCell ref="G72:G73"/>
    <mergeCell ref="I72:I73"/>
    <mergeCell ref="K72:K73"/>
    <mergeCell ref="L72:L73"/>
    <mergeCell ref="U72:U73"/>
    <mergeCell ref="E70:E71"/>
    <mergeCell ref="F70:F71"/>
    <mergeCell ref="G70:G71"/>
    <mergeCell ref="I70:I71"/>
    <mergeCell ref="K66:K67"/>
    <mergeCell ref="L66:L67"/>
    <mergeCell ref="U66:U67"/>
    <mergeCell ref="E68:E69"/>
    <mergeCell ref="F68:F69"/>
    <mergeCell ref="G68:G69"/>
    <mergeCell ref="I68:I69"/>
    <mergeCell ref="K68:K69"/>
    <mergeCell ref="L68:L69"/>
    <mergeCell ref="U68:U69"/>
    <mergeCell ref="E66:E67"/>
    <mergeCell ref="F66:F67"/>
    <mergeCell ref="G66:G67"/>
    <mergeCell ref="I66:I67"/>
    <mergeCell ref="H76:H77"/>
    <mergeCell ref="Q52:Q53"/>
    <mergeCell ref="K62:K63"/>
    <mergeCell ref="L62:L63"/>
    <mergeCell ref="U62:U63"/>
    <mergeCell ref="E64:E65"/>
    <mergeCell ref="F64:F65"/>
    <mergeCell ref="G64:G65"/>
    <mergeCell ref="I64:I65"/>
    <mergeCell ref="K64:K65"/>
    <mergeCell ref="L64:L65"/>
    <mergeCell ref="U64:U65"/>
    <mergeCell ref="E62:E63"/>
    <mergeCell ref="F62:F63"/>
    <mergeCell ref="G62:G63"/>
    <mergeCell ref="I62:I63"/>
    <mergeCell ref="K58:K59"/>
    <mergeCell ref="L58:L59"/>
    <mergeCell ref="U58:U59"/>
    <mergeCell ref="E60:E61"/>
    <mergeCell ref="F60:F61"/>
    <mergeCell ref="G60:G61"/>
    <mergeCell ref="I60:I61"/>
    <mergeCell ref="K60:K61"/>
    <mergeCell ref="L60:L61"/>
    <mergeCell ref="U60:U61"/>
    <mergeCell ref="E58:E59"/>
    <mergeCell ref="F58:F59"/>
    <mergeCell ref="G58:G59"/>
    <mergeCell ref="I58:I59"/>
    <mergeCell ref="K54:K55"/>
    <mergeCell ref="L54:L55"/>
    <mergeCell ref="U54:U55"/>
    <mergeCell ref="E56:E57"/>
    <mergeCell ref="F56:F57"/>
    <mergeCell ref="G56:G57"/>
    <mergeCell ref="I56:I57"/>
    <mergeCell ref="K56:K57"/>
    <mergeCell ref="L56:L57"/>
    <mergeCell ref="U56:U57"/>
    <mergeCell ref="E54:E55"/>
    <mergeCell ref="F54:F55"/>
    <mergeCell ref="G54:G55"/>
    <mergeCell ref="I54:I55"/>
    <mergeCell ref="N54:N55"/>
    <mergeCell ref="O54:O55"/>
    <mergeCell ref="P54:P55"/>
    <mergeCell ref="Q54:Q55"/>
    <mergeCell ref="N56:N57"/>
    <mergeCell ref="O56:O57"/>
    <mergeCell ref="P56:P57"/>
    <mergeCell ref="Q56:Q57"/>
    <mergeCell ref="N58:N59"/>
    <mergeCell ref="O58:O59"/>
    <mergeCell ref="P58:P59"/>
    <mergeCell ref="Q58:Q59"/>
    <mergeCell ref="N60:N61"/>
    <mergeCell ref="O60:O61"/>
    <mergeCell ref="P60:P61"/>
    <mergeCell ref="Q60:Q61"/>
    <mergeCell ref="N62:N63"/>
    <mergeCell ref="O62:O63"/>
    <mergeCell ref="P62:P63"/>
    <mergeCell ref="Q62:Q63"/>
    <mergeCell ref="N64:N65"/>
    <mergeCell ref="K32:K33"/>
    <mergeCell ref="L32:L33"/>
    <mergeCell ref="U32:U33"/>
    <mergeCell ref="E30:E31"/>
    <mergeCell ref="F30:F31"/>
    <mergeCell ref="G30:G31"/>
    <mergeCell ref="I30:I31"/>
    <mergeCell ref="K50:K51"/>
    <mergeCell ref="L50:L51"/>
    <mergeCell ref="U50:U51"/>
    <mergeCell ref="E52:E53"/>
    <mergeCell ref="F52:F53"/>
    <mergeCell ref="G52:G53"/>
    <mergeCell ref="I52:I53"/>
    <mergeCell ref="K52:K53"/>
    <mergeCell ref="L52:L53"/>
    <mergeCell ref="U52:U53"/>
    <mergeCell ref="E50:E51"/>
    <mergeCell ref="F50:F51"/>
    <mergeCell ref="G50:G51"/>
    <mergeCell ref="I50:I51"/>
    <mergeCell ref="K46:K47"/>
    <mergeCell ref="L46:L47"/>
    <mergeCell ref="U46:U47"/>
    <mergeCell ref="E48:E49"/>
    <mergeCell ref="F48:F49"/>
    <mergeCell ref="G48:G49"/>
    <mergeCell ref="I48:I49"/>
    <mergeCell ref="K48:K49"/>
    <mergeCell ref="L48:L49"/>
    <mergeCell ref="U48:U49"/>
    <mergeCell ref="E46:E47"/>
    <mergeCell ref="F46:F47"/>
    <mergeCell ref="G46:G47"/>
    <mergeCell ref="I46:I47"/>
    <mergeCell ref="K42:K43"/>
    <mergeCell ref="L42:L43"/>
    <mergeCell ref="U42:U43"/>
    <mergeCell ref="E44:E45"/>
    <mergeCell ref="F44:F45"/>
    <mergeCell ref="G44:G45"/>
    <mergeCell ref="I44:I45"/>
    <mergeCell ref="K44:K45"/>
    <mergeCell ref="L44:L45"/>
    <mergeCell ref="U44:U45"/>
    <mergeCell ref="E42:E43"/>
    <mergeCell ref="F42:F43"/>
    <mergeCell ref="G42:G43"/>
    <mergeCell ref="I42:I43"/>
    <mergeCell ref="N46:N47"/>
    <mergeCell ref="O46:O47"/>
    <mergeCell ref="P46:P47"/>
    <mergeCell ref="Q46:Q47"/>
    <mergeCell ref="N48:N49"/>
    <mergeCell ref="O48:O49"/>
    <mergeCell ref="P48:P49"/>
    <mergeCell ref="Q48:Q49"/>
    <mergeCell ref="N50:N51"/>
    <mergeCell ref="O50:O51"/>
    <mergeCell ref="P50:P51"/>
    <mergeCell ref="Q50:Q51"/>
    <mergeCell ref="N52:N53"/>
    <mergeCell ref="O52:O53"/>
    <mergeCell ref="P52:P53"/>
    <mergeCell ref="I24:I25"/>
    <mergeCell ref="K24:K25"/>
    <mergeCell ref="L24:L25"/>
    <mergeCell ref="U24:U25"/>
    <mergeCell ref="E22:E23"/>
    <mergeCell ref="F22:F23"/>
    <mergeCell ref="G22:G23"/>
    <mergeCell ref="I22:I23"/>
    <mergeCell ref="K14:K15"/>
    <mergeCell ref="L14:L15"/>
    <mergeCell ref="U14:U15"/>
    <mergeCell ref="E16:E17"/>
    <mergeCell ref="F16:F17"/>
    <mergeCell ref="G16:G17"/>
    <mergeCell ref="I16:I17"/>
    <mergeCell ref="K16:K17"/>
    <mergeCell ref="L16:L17"/>
    <mergeCell ref="U16:U17"/>
    <mergeCell ref="E14:E15"/>
    <mergeCell ref="F14:F15"/>
    <mergeCell ref="G14:G15"/>
    <mergeCell ref="I14:I15"/>
    <mergeCell ref="K26:K27"/>
    <mergeCell ref="L26:L27"/>
    <mergeCell ref="U26:U27"/>
    <mergeCell ref="Q22:Q23"/>
    <mergeCell ref="N24:N25"/>
    <mergeCell ref="O24:O25"/>
    <mergeCell ref="P24:P25"/>
    <mergeCell ref="K38:K39"/>
    <mergeCell ref="L38:L39"/>
    <mergeCell ref="U38:U39"/>
    <mergeCell ref="E40:E41"/>
    <mergeCell ref="F40:F41"/>
    <mergeCell ref="G40:G41"/>
    <mergeCell ref="I40:I41"/>
    <mergeCell ref="K40:K41"/>
    <mergeCell ref="L40:L41"/>
    <mergeCell ref="U40:U41"/>
    <mergeCell ref="E38:E39"/>
    <mergeCell ref="F38:F39"/>
    <mergeCell ref="G38:G39"/>
    <mergeCell ref="I38:I39"/>
    <mergeCell ref="K34:K35"/>
    <mergeCell ref="L34:L35"/>
    <mergeCell ref="U34:U35"/>
    <mergeCell ref="E36:E37"/>
    <mergeCell ref="F36:F37"/>
    <mergeCell ref="G36:G37"/>
    <mergeCell ref="I36:I37"/>
    <mergeCell ref="K36:K37"/>
    <mergeCell ref="L36:L37"/>
    <mergeCell ref="U36:U37"/>
    <mergeCell ref="E34:E35"/>
    <mergeCell ref="F34:F35"/>
    <mergeCell ref="G34:G35"/>
    <mergeCell ref="I34:I35"/>
    <mergeCell ref="K30:K31"/>
    <mergeCell ref="L30:L31"/>
    <mergeCell ref="U30:U31"/>
    <mergeCell ref="E32:E33"/>
    <mergeCell ref="F32:F33"/>
    <mergeCell ref="G32:G33"/>
    <mergeCell ref="I32:I33"/>
    <mergeCell ref="U646:U647"/>
    <mergeCell ref="E648:E649"/>
    <mergeCell ref="F648:F649"/>
    <mergeCell ref="G648:G649"/>
    <mergeCell ref="K18:K19"/>
    <mergeCell ref="L18:L19"/>
    <mergeCell ref="U18:U19"/>
    <mergeCell ref="E20:E21"/>
    <mergeCell ref="F20:F21"/>
    <mergeCell ref="G20:G21"/>
    <mergeCell ref="I20:I21"/>
    <mergeCell ref="K20:K21"/>
    <mergeCell ref="L20:L21"/>
    <mergeCell ref="U20:U21"/>
    <mergeCell ref="E18:E19"/>
    <mergeCell ref="F18:F19"/>
    <mergeCell ref="G18:G19"/>
    <mergeCell ref="I18:I19"/>
    <mergeCell ref="E28:E29"/>
    <mergeCell ref="F28:F29"/>
    <mergeCell ref="G28:G29"/>
    <mergeCell ref="R648:R649"/>
    <mergeCell ref="R650:R651"/>
    <mergeCell ref="R652:R653"/>
    <mergeCell ref="S644:S645"/>
    <mergeCell ref="S646:S647"/>
    <mergeCell ref="S648:S649"/>
    <mergeCell ref="S650:S651"/>
    <mergeCell ref="S652:S653"/>
    <mergeCell ref="T650:T651"/>
    <mergeCell ref="T652:T653"/>
    <mergeCell ref="N650:N651"/>
    <mergeCell ref="O650:O651"/>
    <mergeCell ref="I634:I635"/>
    <mergeCell ref="K630:K631"/>
    <mergeCell ref="L630:L631"/>
    <mergeCell ref="U630:U631"/>
    <mergeCell ref="E632:E633"/>
    <mergeCell ref="F632:F633"/>
    <mergeCell ref="G632:G633"/>
    <mergeCell ref="I632:I633"/>
    <mergeCell ref="K632:K633"/>
    <mergeCell ref="L632:L633"/>
    <mergeCell ref="U632:U633"/>
    <mergeCell ref="E630:E631"/>
    <mergeCell ref="F630:F631"/>
    <mergeCell ref="G630:G631"/>
    <mergeCell ref="I630:I631"/>
    <mergeCell ref="K626:K627"/>
    <mergeCell ref="L626:L627"/>
    <mergeCell ref="I28:I29"/>
    <mergeCell ref="K28:K29"/>
    <mergeCell ref="L28:L29"/>
    <mergeCell ref="U28:U29"/>
    <mergeCell ref="E26:E27"/>
    <mergeCell ref="F26:F27"/>
    <mergeCell ref="G26:G27"/>
    <mergeCell ref="I26:I27"/>
    <mergeCell ref="K22:K23"/>
    <mergeCell ref="L22:L23"/>
    <mergeCell ref="U22:U23"/>
    <mergeCell ref="E24:E25"/>
    <mergeCell ref="F24:F25"/>
    <mergeCell ref="G24:G25"/>
    <mergeCell ref="K10:K11"/>
    <mergeCell ref="L10:L11"/>
    <mergeCell ref="U10:U11"/>
    <mergeCell ref="E12:E13"/>
    <mergeCell ref="F12:F13"/>
    <mergeCell ref="G12:G13"/>
    <mergeCell ref="I12:I13"/>
    <mergeCell ref="K12:K13"/>
    <mergeCell ref="L12:L13"/>
    <mergeCell ref="U12:U13"/>
    <mergeCell ref="E10:E11"/>
    <mergeCell ref="F10:F11"/>
    <mergeCell ref="G10:G11"/>
    <mergeCell ref="I10:I11"/>
    <mergeCell ref="I652:I653"/>
    <mergeCell ref="K652:K653"/>
    <mergeCell ref="L652:L653"/>
    <mergeCell ref="K642:K643"/>
    <mergeCell ref="L642:L643"/>
    <mergeCell ref="U642:U643"/>
    <mergeCell ref="E644:E645"/>
    <mergeCell ref="F644:F645"/>
    <mergeCell ref="G644:G645"/>
    <mergeCell ref="I644:I645"/>
    <mergeCell ref="K644:K645"/>
    <mergeCell ref="L644:L645"/>
    <mergeCell ref="U644:U645"/>
    <mergeCell ref="E642:E643"/>
    <mergeCell ref="F642:F643"/>
    <mergeCell ref="G642:G643"/>
    <mergeCell ref="I642:I643"/>
    <mergeCell ref="R646:R647"/>
    <mergeCell ref="N642:N643"/>
    <mergeCell ref="O642:O643"/>
    <mergeCell ref="P642:P643"/>
    <mergeCell ref="Q642:Q643"/>
    <mergeCell ref="N644:N645"/>
    <mergeCell ref="O644:O645"/>
    <mergeCell ref="P644:P645"/>
    <mergeCell ref="Q644:Q645"/>
    <mergeCell ref="P646:P647"/>
    <mergeCell ref="Q646:Q647"/>
    <mergeCell ref="G638:G639"/>
    <mergeCell ref="I638:I639"/>
    <mergeCell ref="K634:K635"/>
    <mergeCell ref="L634:L635"/>
    <mergeCell ref="U634:U635"/>
    <mergeCell ref="E636:E637"/>
    <mergeCell ref="F636:F637"/>
    <mergeCell ref="G636:G637"/>
    <mergeCell ref="I636:I637"/>
    <mergeCell ref="K636:K637"/>
    <mergeCell ref="L636:L637"/>
    <mergeCell ref="U636:U637"/>
    <mergeCell ref="E634:E635"/>
    <mergeCell ref="F634:F635"/>
    <mergeCell ref="G634:G635"/>
    <mergeCell ref="U652:U653"/>
    <mergeCell ref="E650:E651"/>
    <mergeCell ref="F650:F651"/>
    <mergeCell ref="G650:G651"/>
    <mergeCell ref="I650:I651"/>
    <mergeCell ref="K646:K647"/>
    <mergeCell ref="L646:L647"/>
    <mergeCell ref="U626:U627"/>
    <mergeCell ref="E628:E629"/>
    <mergeCell ref="F628:F629"/>
    <mergeCell ref="G628:G629"/>
    <mergeCell ref="I628:I629"/>
    <mergeCell ref="K628:K629"/>
    <mergeCell ref="L628:L629"/>
    <mergeCell ref="U628:U629"/>
    <mergeCell ref="E626:E627"/>
    <mergeCell ref="F626:F627"/>
    <mergeCell ref="G626:G627"/>
    <mergeCell ref="I626:I627"/>
    <mergeCell ref="K622:K623"/>
    <mergeCell ref="L622:L623"/>
    <mergeCell ref="U622:U623"/>
    <mergeCell ref="E624:E625"/>
    <mergeCell ref="F624:F625"/>
    <mergeCell ref="G624:G625"/>
    <mergeCell ref="I624:I625"/>
    <mergeCell ref="K624:K625"/>
    <mergeCell ref="L624:L625"/>
    <mergeCell ref="U624:U625"/>
    <mergeCell ref="E622:E623"/>
    <mergeCell ref="F622:F623"/>
    <mergeCell ref="G622:G623"/>
    <mergeCell ref="I622:I623"/>
    <mergeCell ref="K618:K619"/>
    <mergeCell ref="L618:L619"/>
    <mergeCell ref="U618:U619"/>
    <mergeCell ref="E620:E621"/>
    <mergeCell ref="F620:F621"/>
    <mergeCell ref="G620:G621"/>
    <mergeCell ref="I620:I621"/>
    <mergeCell ref="K620:K621"/>
    <mergeCell ref="L620:L621"/>
    <mergeCell ref="U620:U621"/>
    <mergeCell ref="E618:E619"/>
    <mergeCell ref="F618:F619"/>
    <mergeCell ref="G618:G619"/>
    <mergeCell ref="I618:I619"/>
    <mergeCell ref="M618:M619"/>
    <mergeCell ref="M620:M621"/>
    <mergeCell ref="M622:M623"/>
    <mergeCell ref="M624:M625"/>
    <mergeCell ref="M626:M627"/>
    <mergeCell ref="M628:M629"/>
    <mergeCell ref="R618:R619"/>
    <mergeCell ref="R620:R621"/>
    <mergeCell ref="R622:R623"/>
    <mergeCell ref="R624:R625"/>
    <mergeCell ref="R626:R627"/>
    <mergeCell ref="R628:R629"/>
    <mergeCell ref="H624:H625"/>
    <mergeCell ref="H626:H627"/>
    <mergeCell ref="H628:H629"/>
    <mergeCell ref="H618:H619"/>
    <mergeCell ref="H620:H621"/>
    <mergeCell ref="H622:H623"/>
    <mergeCell ref="N618:N619"/>
    <mergeCell ref="O618:O619"/>
    <mergeCell ref="P618:P619"/>
    <mergeCell ref="Q618:Q619"/>
    <mergeCell ref="N620:N621"/>
    <mergeCell ref="O620:O621"/>
    <mergeCell ref="K614:K615"/>
    <mergeCell ref="L614:L615"/>
    <mergeCell ref="U614:U615"/>
    <mergeCell ref="E616:E617"/>
    <mergeCell ref="F616:F617"/>
    <mergeCell ref="G616:G617"/>
    <mergeCell ref="I616:I617"/>
    <mergeCell ref="K616:K617"/>
    <mergeCell ref="L616:L617"/>
    <mergeCell ref="U616:U617"/>
    <mergeCell ref="E614:E615"/>
    <mergeCell ref="F614:F615"/>
    <mergeCell ref="G614:G615"/>
    <mergeCell ref="I614:I615"/>
    <mergeCell ref="K610:K611"/>
    <mergeCell ref="L610:L611"/>
    <mergeCell ref="U610:U611"/>
    <mergeCell ref="E612:E613"/>
    <mergeCell ref="F612:F613"/>
    <mergeCell ref="G612:G613"/>
    <mergeCell ref="I612:I613"/>
    <mergeCell ref="K612:K613"/>
    <mergeCell ref="L612:L613"/>
    <mergeCell ref="U612:U613"/>
    <mergeCell ref="E610:E611"/>
    <mergeCell ref="F610:F611"/>
    <mergeCell ref="G610:G611"/>
    <mergeCell ref="I610:I611"/>
    <mergeCell ref="K606:K607"/>
    <mergeCell ref="L606:L607"/>
    <mergeCell ref="U606:U607"/>
    <mergeCell ref="E608:E609"/>
    <mergeCell ref="F608:F609"/>
    <mergeCell ref="G608:G609"/>
    <mergeCell ref="I608:I609"/>
    <mergeCell ref="K608:K609"/>
    <mergeCell ref="L608:L609"/>
    <mergeCell ref="U608:U609"/>
    <mergeCell ref="E606:E607"/>
    <mergeCell ref="F606:F607"/>
    <mergeCell ref="G606:G607"/>
    <mergeCell ref="I606:I607"/>
    <mergeCell ref="M606:M607"/>
    <mergeCell ref="M608:M609"/>
    <mergeCell ref="M610:M611"/>
    <mergeCell ref="M612:M613"/>
    <mergeCell ref="M614:M615"/>
    <mergeCell ref="M616:M617"/>
    <mergeCell ref="R606:R607"/>
    <mergeCell ref="R608:R609"/>
    <mergeCell ref="R610:R611"/>
    <mergeCell ref="R612:R613"/>
    <mergeCell ref="R614:R615"/>
    <mergeCell ref="R616:R617"/>
    <mergeCell ref="N614:N615"/>
    <mergeCell ref="O614:O615"/>
    <mergeCell ref="P614:P615"/>
    <mergeCell ref="Q614:Q615"/>
    <mergeCell ref="H606:H607"/>
    <mergeCell ref="H608:H609"/>
    <mergeCell ref="H610:H611"/>
    <mergeCell ref="H612:H613"/>
    <mergeCell ref="H614:H615"/>
    <mergeCell ref="H616:H617"/>
    <mergeCell ref="K602:K603"/>
    <mergeCell ref="L602:L603"/>
    <mergeCell ref="U602:U603"/>
    <mergeCell ref="E604:E605"/>
    <mergeCell ref="F604:F605"/>
    <mergeCell ref="G604:G605"/>
    <mergeCell ref="I604:I605"/>
    <mergeCell ref="K604:K605"/>
    <mergeCell ref="L604:L605"/>
    <mergeCell ref="U604:U605"/>
    <mergeCell ref="E602:E603"/>
    <mergeCell ref="F602:F603"/>
    <mergeCell ref="G602:G603"/>
    <mergeCell ref="I602:I603"/>
    <mergeCell ref="K598:K599"/>
    <mergeCell ref="L598:L599"/>
    <mergeCell ref="U598:U599"/>
    <mergeCell ref="E600:E601"/>
    <mergeCell ref="F600:F601"/>
    <mergeCell ref="G600:G601"/>
    <mergeCell ref="I600:I601"/>
    <mergeCell ref="K600:K601"/>
    <mergeCell ref="L600:L601"/>
    <mergeCell ref="U600:U601"/>
    <mergeCell ref="E598:E599"/>
    <mergeCell ref="F598:F599"/>
    <mergeCell ref="G598:G599"/>
    <mergeCell ref="I598:I599"/>
    <mergeCell ref="K594:K595"/>
    <mergeCell ref="L594:L595"/>
    <mergeCell ref="U594:U595"/>
    <mergeCell ref="E596:E597"/>
    <mergeCell ref="F596:F597"/>
    <mergeCell ref="G596:G597"/>
    <mergeCell ref="I596:I597"/>
    <mergeCell ref="K596:K597"/>
    <mergeCell ref="L596:L597"/>
    <mergeCell ref="U596:U597"/>
    <mergeCell ref="E594:E595"/>
    <mergeCell ref="F594:F595"/>
    <mergeCell ref="G594:G595"/>
    <mergeCell ref="I594:I595"/>
    <mergeCell ref="M594:M595"/>
    <mergeCell ref="M596:M597"/>
    <mergeCell ref="M598:M599"/>
    <mergeCell ref="M600:M601"/>
    <mergeCell ref="M602:M603"/>
    <mergeCell ref="M604:M605"/>
    <mergeCell ref="R594:R595"/>
    <mergeCell ref="R596:R597"/>
    <mergeCell ref="R598:R599"/>
    <mergeCell ref="R600:R601"/>
    <mergeCell ref="R602:R603"/>
    <mergeCell ref="R604:R605"/>
    <mergeCell ref="N594:N595"/>
    <mergeCell ref="O594:O595"/>
    <mergeCell ref="P594:P595"/>
    <mergeCell ref="Q594:Q595"/>
    <mergeCell ref="H594:H595"/>
    <mergeCell ref="H596:H597"/>
    <mergeCell ref="H598:H599"/>
    <mergeCell ref="H600:H601"/>
    <mergeCell ref="H602:H603"/>
    <mergeCell ref="H604:H605"/>
    <mergeCell ref="K590:K591"/>
    <mergeCell ref="L590:L591"/>
    <mergeCell ref="U590:U591"/>
    <mergeCell ref="E592:E593"/>
    <mergeCell ref="F592:F593"/>
    <mergeCell ref="G592:G593"/>
    <mergeCell ref="I592:I593"/>
    <mergeCell ref="K592:K593"/>
    <mergeCell ref="L592:L593"/>
    <mergeCell ref="U592:U593"/>
    <mergeCell ref="E590:E591"/>
    <mergeCell ref="F590:F591"/>
    <mergeCell ref="G590:G591"/>
    <mergeCell ref="I590:I591"/>
    <mergeCell ref="K586:K587"/>
    <mergeCell ref="L586:L587"/>
    <mergeCell ref="U586:U587"/>
    <mergeCell ref="E588:E589"/>
    <mergeCell ref="F588:F589"/>
    <mergeCell ref="G588:G589"/>
    <mergeCell ref="I588:I589"/>
    <mergeCell ref="K588:K589"/>
    <mergeCell ref="L588:L589"/>
    <mergeCell ref="U588:U589"/>
    <mergeCell ref="E586:E587"/>
    <mergeCell ref="F586:F587"/>
    <mergeCell ref="G586:G587"/>
    <mergeCell ref="I586:I587"/>
    <mergeCell ref="K582:K583"/>
    <mergeCell ref="L582:L583"/>
    <mergeCell ref="U582:U583"/>
    <mergeCell ref="E584:E585"/>
    <mergeCell ref="F584:F585"/>
    <mergeCell ref="G584:G585"/>
    <mergeCell ref="I584:I585"/>
    <mergeCell ref="K584:K585"/>
    <mergeCell ref="L584:L585"/>
    <mergeCell ref="U584:U585"/>
    <mergeCell ref="E582:E583"/>
    <mergeCell ref="F582:F583"/>
    <mergeCell ref="G582:G583"/>
    <mergeCell ref="I582:I583"/>
    <mergeCell ref="M582:M583"/>
    <mergeCell ref="M584:M585"/>
    <mergeCell ref="M586:M587"/>
    <mergeCell ref="M588:M589"/>
    <mergeCell ref="M590:M591"/>
    <mergeCell ref="M592:M593"/>
    <mergeCell ref="R582:R583"/>
    <mergeCell ref="R584:R585"/>
    <mergeCell ref="R586:R587"/>
    <mergeCell ref="R588:R589"/>
    <mergeCell ref="R590:R591"/>
    <mergeCell ref="R592:R593"/>
    <mergeCell ref="S582:S583"/>
    <mergeCell ref="S584:S585"/>
    <mergeCell ref="S586:S587"/>
    <mergeCell ref="S588:S589"/>
    <mergeCell ref="H582:H583"/>
    <mergeCell ref="H584:H585"/>
    <mergeCell ref="H586:H587"/>
    <mergeCell ref="H588:H589"/>
    <mergeCell ref="H590:H591"/>
    <mergeCell ref="H592:H593"/>
    <mergeCell ref="K578:K579"/>
    <mergeCell ref="L578:L579"/>
    <mergeCell ref="U578:U579"/>
    <mergeCell ref="E580:E581"/>
    <mergeCell ref="F580:F581"/>
    <mergeCell ref="G580:G581"/>
    <mergeCell ref="I580:I581"/>
    <mergeCell ref="K580:K581"/>
    <mergeCell ref="L580:L581"/>
    <mergeCell ref="U580:U581"/>
    <mergeCell ref="E578:E579"/>
    <mergeCell ref="F578:F579"/>
    <mergeCell ref="G578:G579"/>
    <mergeCell ref="I578:I579"/>
    <mergeCell ref="K574:K575"/>
    <mergeCell ref="L574:L575"/>
    <mergeCell ref="U574:U575"/>
    <mergeCell ref="E576:E577"/>
    <mergeCell ref="F576:F577"/>
    <mergeCell ref="G576:G577"/>
    <mergeCell ref="I576:I577"/>
    <mergeCell ref="K576:K577"/>
    <mergeCell ref="L576:L577"/>
    <mergeCell ref="U576:U577"/>
    <mergeCell ref="E574:E575"/>
    <mergeCell ref="F574:F575"/>
    <mergeCell ref="G574:G575"/>
    <mergeCell ref="I574:I575"/>
    <mergeCell ref="K570:K571"/>
    <mergeCell ref="L570:L571"/>
    <mergeCell ref="U570:U571"/>
    <mergeCell ref="E572:E573"/>
    <mergeCell ref="F572:F573"/>
    <mergeCell ref="G572:G573"/>
    <mergeCell ref="I572:I573"/>
    <mergeCell ref="K572:K573"/>
    <mergeCell ref="L572:L573"/>
    <mergeCell ref="U572:U573"/>
    <mergeCell ref="E570:E571"/>
    <mergeCell ref="F570:F571"/>
    <mergeCell ref="G570:G571"/>
    <mergeCell ref="I570:I571"/>
    <mergeCell ref="M570:M571"/>
    <mergeCell ref="M572:M573"/>
    <mergeCell ref="M574:M575"/>
    <mergeCell ref="M576:M577"/>
    <mergeCell ref="M578:M579"/>
    <mergeCell ref="M580:M581"/>
    <mergeCell ref="R570:R571"/>
    <mergeCell ref="R572:R573"/>
    <mergeCell ref="R574:R575"/>
    <mergeCell ref="R576:R577"/>
    <mergeCell ref="R578:R579"/>
    <mergeCell ref="R580:R581"/>
    <mergeCell ref="S574:S575"/>
    <mergeCell ref="S576:S577"/>
    <mergeCell ref="S578:S579"/>
    <mergeCell ref="S580:S581"/>
    <mergeCell ref="H570:H571"/>
    <mergeCell ref="H572:H573"/>
    <mergeCell ref="H574:H575"/>
    <mergeCell ref="H576:H577"/>
    <mergeCell ref="H578:H579"/>
    <mergeCell ref="H580:H581"/>
    <mergeCell ref="K566:K567"/>
    <mergeCell ref="L566:L567"/>
    <mergeCell ref="U566:U567"/>
    <mergeCell ref="E568:E569"/>
    <mergeCell ref="F568:F569"/>
    <mergeCell ref="G568:G569"/>
    <mergeCell ref="I568:I569"/>
    <mergeCell ref="K568:K569"/>
    <mergeCell ref="L568:L569"/>
    <mergeCell ref="U568:U569"/>
    <mergeCell ref="E566:E567"/>
    <mergeCell ref="F566:F567"/>
    <mergeCell ref="G566:G567"/>
    <mergeCell ref="I566:I567"/>
    <mergeCell ref="K562:K563"/>
    <mergeCell ref="L562:L563"/>
    <mergeCell ref="U562:U563"/>
    <mergeCell ref="E564:E565"/>
    <mergeCell ref="F564:F565"/>
    <mergeCell ref="G564:G565"/>
    <mergeCell ref="I564:I565"/>
    <mergeCell ref="K564:K565"/>
    <mergeCell ref="L564:L565"/>
    <mergeCell ref="U564:U565"/>
    <mergeCell ref="E562:E563"/>
    <mergeCell ref="F562:F563"/>
    <mergeCell ref="G562:G563"/>
    <mergeCell ref="I562:I563"/>
    <mergeCell ref="K558:K559"/>
    <mergeCell ref="L558:L559"/>
    <mergeCell ref="U558:U559"/>
    <mergeCell ref="E560:E561"/>
    <mergeCell ref="F560:F561"/>
    <mergeCell ref="G560:G561"/>
    <mergeCell ref="I560:I561"/>
    <mergeCell ref="K560:K561"/>
    <mergeCell ref="L560:L561"/>
    <mergeCell ref="U560:U561"/>
    <mergeCell ref="E558:E559"/>
    <mergeCell ref="F558:F559"/>
    <mergeCell ref="G558:G559"/>
    <mergeCell ref="I558:I559"/>
    <mergeCell ref="M558:M559"/>
    <mergeCell ref="M560:M561"/>
    <mergeCell ref="M562:M563"/>
    <mergeCell ref="M564:M565"/>
    <mergeCell ref="M566:M567"/>
    <mergeCell ref="M568:M569"/>
    <mergeCell ref="R558:R559"/>
    <mergeCell ref="R560:R561"/>
    <mergeCell ref="R562:R563"/>
    <mergeCell ref="R564:R565"/>
    <mergeCell ref="R566:R567"/>
    <mergeCell ref="R568:R569"/>
    <mergeCell ref="T560:T561"/>
    <mergeCell ref="T562:T563"/>
    <mergeCell ref="T564:T565"/>
    <mergeCell ref="T566:T567"/>
    <mergeCell ref="H558:H559"/>
    <mergeCell ref="H560:H561"/>
    <mergeCell ref="H562:H563"/>
    <mergeCell ref="H564:H565"/>
    <mergeCell ref="H566:H567"/>
    <mergeCell ref="H568:H569"/>
    <mergeCell ref="K554:K555"/>
    <mergeCell ref="L554:L555"/>
    <mergeCell ref="U554:U555"/>
    <mergeCell ref="E556:E557"/>
    <mergeCell ref="F556:F557"/>
    <mergeCell ref="G556:G557"/>
    <mergeCell ref="I556:I557"/>
    <mergeCell ref="K556:K557"/>
    <mergeCell ref="L556:L557"/>
    <mergeCell ref="U556:U557"/>
    <mergeCell ref="E554:E555"/>
    <mergeCell ref="F554:F555"/>
    <mergeCell ref="G554:G555"/>
    <mergeCell ref="I554:I555"/>
    <mergeCell ref="K550:K551"/>
    <mergeCell ref="L550:L551"/>
    <mergeCell ref="U550:U551"/>
    <mergeCell ref="E552:E553"/>
    <mergeCell ref="F552:F553"/>
    <mergeCell ref="G552:G553"/>
    <mergeCell ref="I552:I553"/>
    <mergeCell ref="K552:K553"/>
    <mergeCell ref="L552:L553"/>
    <mergeCell ref="U552:U553"/>
    <mergeCell ref="E550:E551"/>
    <mergeCell ref="F550:F551"/>
    <mergeCell ref="G550:G551"/>
    <mergeCell ref="I550:I551"/>
    <mergeCell ref="K546:K547"/>
    <mergeCell ref="L546:L547"/>
    <mergeCell ref="U546:U547"/>
    <mergeCell ref="E548:E549"/>
    <mergeCell ref="F548:F549"/>
    <mergeCell ref="G548:G549"/>
    <mergeCell ref="I548:I549"/>
    <mergeCell ref="K548:K549"/>
    <mergeCell ref="L548:L549"/>
    <mergeCell ref="U548:U549"/>
    <mergeCell ref="E546:E547"/>
    <mergeCell ref="F546:F547"/>
    <mergeCell ref="G546:G547"/>
    <mergeCell ref="I546:I547"/>
    <mergeCell ref="M546:M547"/>
    <mergeCell ref="M548:M549"/>
    <mergeCell ref="M550:M551"/>
    <mergeCell ref="M552:M553"/>
    <mergeCell ref="M554:M555"/>
    <mergeCell ref="M556:M557"/>
    <mergeCell ref="R546:R547"/>
    <mergeCell ref="R548:R549"/>
    <mergeCell ref="R550:R551"/>
    <mergeCell ref="R552:R553"/>
    <mergeCell ref="R554:R555"/>
    <mergeCell ref="R556:R557"/>
    <mergeCell ref="H552:H553"/>
    <mergeCell ref="H554:H555"/>
    <mergeCell ref="H556:H557"/>
    <mergeCell ref="J546:J547"/>
    <mergeCell ref="H546:H547"/>
    <mergeCell ref="H548:H549"/>
    <mergeCell ref="H550:H551"/>
    <mergeCell ref="J552:J553"/>
    <mergeCell ref="J554:J555"/>
    <mergeCell ref="J556:J557"/>
    <mergeCell ref="K542:K543"/>
    <mergeCell ref="L542:L543"/>
    <mergeCell ref="U542:U543"/>
    <mergeCell ref="E544:E545"/>
    <mergeCell ref="F544:F545"/>
    <mergeCell ref="G544:G545"/>
    <mergeCell ref="I544:I545"/>
    <mergeCell ref="K544:K545"/>
    <mergeCell ref="L544:L545"/>
    <mergeCell ref="U544:U545"/>
    <mergeCell ref="E542:E543"/>
    <mergeCell ref="F542:F543"/>
    <mergeCell ref="G542:G543"/>
    <mergeCell ref="I542:I543"/>
    <mergeCell ref="K538:K539"/>
    <mergeCell ref="L538:L539"/>
    <mergeCell ref="U538:U539"/>
    <mergeCell ref="E540:E541"/>
    <mergeCell ref="F540:F541"/>
    <mergeCell ref="G540:G541"/>
    <mergeCell ref="I540:I541"/>
    <mergeCell ref="K540:K541"/>
    <mergeCell ref="L540:L541"/>
    <mergeCell ref="U540:U541"/>
    <mergeCell ref="E538:E539"/>
    <mergeCell ref="F538:F539"/>
    <mergeCell ref="G538:G539"/>
    <mergeCell ref="I538:I539"/>
    <mergeCell ref="K534:K535"/>
    <mergeCell ref="L534:L535"/>
    <mergeCell ref="U534:U535"/>
    <mergeCell ref="E536:E537"/>
    <mergeCell ref="F536:F537"/>
    <mergeCell ref="G536:G537"/>
    <mergeCell ref="I536:I537"/>
    <mergeCell ref="K536:K537"/>
    <mergeCell ref="L536:L537"/>
    <mergeCell ref="U536:U537"/>
    <mergeCell ref="E534:E535"/>
    <mergeCell ref="F534:F535"/>
    <mergeCell ref="G534:G535"/>
    <mergeCell ref="I534:I535"/>
    <mergeCell ref="M534:M535"/>
    <mergeCell ref="M536:M537"/>
    <mergeCell ref="M538:M539"/>
    <mergeCell ref="M540:M541"/>
    <mergeCell ref="M542:M543"/>
    <mergeCell ref="M544:M545"/>
    <mergeCell ref="R534:R535"/>
    <mergeCell ref="R536:R537"/>
    <mergeCell ref="R538:R539"/>
    <mergeCell ref="R540:R541"/>
    <mergeCell ref="R542:R543"/>
    <mergeCell ref="R544:R545"/>
    <mergeCell ref="N538:N539"/>
    <mergeCell ref="O538:O539"/>
    <mergeCell ref="P538:P539"/>
    <mergeCell ref="Q538:Q539"/>
    <mergeCell ref="H534:H535"/>
    <mergeCell ref="H536:H537"/>
    <mergeCell ref="H538:H539"/>
    <mergeCell ref="H540:H541"/>
    <mergeCell ref="H542:H543"/>
    <mergeCell ref="H544:H545"/>
    <mergeCell ref="K530:K531"/>
    <mergeCell ref="L530:L531"/>
    <mergeCell ref="U530:U531"/>
    <mergeCell ref="E532:E533"/>
    <mergeCell ref="F532:F533"/>
    <mergeCell ref="G532:G533"/>
    <mergeCell ref="I532:I533"/>
    <mergeCell ref="K532:K533"/>
    <mergeCell ref="L532:L533"/>
    <mergeCell ref="U532:U533"/>
    <mergeCell ref="E530:E531"/>
    <mergeCell ref="F530:F531"/>
    <mergeCell ref="G530:G531"/>
    <mergeCell ref="I530:I531"/>
    <mergeCell ref="K526:K527"/>
    <mergeCell ref="L526:L527"/>
    <mergeCell ref="U526:U527"/>
    <mergeCell ref="E528:E529"/>
    <mergeCell ref="F528:F529"/>
    <mergeCell ref="G528:G529"/>
    <mergeCell ref="I528:I529"/>
    <mergeCell ref="K528:K529"/>
    <mergeCell ref="L528:L529"/>
    <mergeCell ref="U528:U529"/>
    <mergeCell ref="E526:E527"/>
    <mergeCell ref="F526:F527"/>
    <mergeCell ref="G526:G527"/>
    <mergeCell ref="I526:I527"/>
    <mergeCell ref="K522:K523"/>
    <mergeCell ref="L522:L523"/>
    <mergeCell ref="U522:U523"/>
    <mergeCell ref="E524:E525"/>
    <mergeCell ref="F524:F525"/>
    <mergeCell ref="G524:G525"/>
    <mergeCell ref="I524:I525"/>
    <mergeCell ref="K524:K525"/>
    <mergeCell ref="L524:L525"/>
    <mergeCell ref="U524:U525"/>
    <mergeCell ref="E522:E523"/>
    <mergeCell ref="F522:F523"/>
    <mergeCell ref="G522:G523"/>
    <mergeCell ref="I522:I523"/>
    <mergeCell ref="M522:M523"/>
    <mergeCell ref="M524:M525"/>
    <mergeCell ref="M526:M527"/>
    <mergeCell ref="M528:M529"/>
    <mergeCell ref="M530:M531"/>
    <mergeCell ref="M532:M533"/>
    <mergeCell ref="R522:R523"/>
    <mergeCell ref="R524:R525"/>
    <mergeCell ref="R526:R527"/>
    <mergeCell ref="R528:R529"/>
    <mergeCell ref="R530:R531"/>
    <mergeCell ref="R532:R533"/>
    <mergeCell ref="J526:J527"/>
    <mergeCell ref="J528:J529"/>
    <mergeCell ref="J530:J531"/>
    <mergeCell ref="J532:J533"/>
    <mergeCell ref="H522:H523"/>
    <mergeCell ref="H524:H525"/>
    <mergeCell ref="H526:H527"/>
    <mergeCell ref="H528:H529"/>
    <mergeCell ref="H530:H531"/>
    <mergeCell ref="H532:H533"/>
    <mergeCell ref="K518:K519"/>
    <mergeCell ref="L518:L519"/>
    <mergeCell ref="U518:U519"/>
    <mergeCell ref="E520:E521"/>
    <mergeCell ref="F520:F521"/>
    <mergeCell ref="G520:G521"/>
    <mergeCell ref="I520:I521"/>
    <mergeCell ref="K520:K521"/>
    <mergeCell ref="L520:L521"/>
    <mergeCell ref="U520:U521"/>
    <mergeCell ref="E518:E519"/>
    <mergeCell ref="F518:F519"/>
    <mergeCell ref="G518:G519"/>
    <mergeCell ref="I518:I519"/>
    <mergeCell ref="K514:K515"/>
    <mergeCell ref="L514:L515"/>
    <mergeCell ref="U514:U515"/>
    <mergeCell ref="E516:E517"/>
    <mergeCell ref="F516:F517"/>
    <mergeCell ref="G516:G517"/>
    <mergeCell ref="I516:I517"/>
    <mergeCell ref="K516:K517"/>
    <mergeCell ref="L516:L517"/>
    <mergeCell ref="U516:U517"/>
    <mergeCell ref="E514:E515"/>
    <mergeCell ref="F514:F515"/>
    <mergeCell ref="G514:G515"/>
    <mergeCell ref="I514:I515"/>
    <mergeCell ref="K510:K511"/>
    <mergeCell ref="L510:L511"/>
    <mergeCell ref="U510:U511"/>
    <mergeCell ref="E512:E513"/>
    <mergeCell ref="F512:F513"/>
    <mergeCell ref="G512:G513"/>
    <mergeCell ref="I512:I513"/>
    <mergeCell ref="K512:K513"/>
    <mergeCell ref="L512:L513"/>
    <mergeCell ref="U512:U513"/>
    <mergeCell ref="E510:E511"/>
    <mergeCell ref="F510:F511"/>
    <mergeCell ref="G510:G511"/>
    <mergeCell ref="I510:I511"/>
    <mergeCell ref="M510:M511"/>
    <mergeCell ref="M512:M513"/>
    <mergeCell ref="M514:M515"/>
    <mergeCell ref="M516:M517"/>
    <mergeCell ref="M518:M519"/>
    <mergeCell ref="M520:M521"/>
    <mergeCell ref="R510:R511"/>
    <mergeCell ref="R512:R513"/>
    <mergeCell ref="R514:R515"/>
    <mergeCell ref="R516:R517"/>
    <mergeCell ref="R518:R519"/>
    <mergeCell ref="R520:R521"/>
    <mergeCell ref="N518:N519"/>
    <mergeCell ref="O518:O519"/>
    <mergeCell ref="P518:P519"/>
    <mergeCell ref="Q518:Q519"/>
    <mergeCell ref="H510:H511"/>
    <mergeCell ref="H512:H513"/>
    <mergeCell ref="H514:H515"/>
    <mergeCell ref="H516:H517"/>
    <mergeCell ref="H518:H519"/>
    <mergeCell ref="H520:H521"/>
    <mergeCell ref="K506:K507"/>
    <mergeCell ref="L506:L507"/>
    <mergeCell ref="U506:U507"/>
    <mergeCell ref="E508:E509"/>
    <mergeCell ref="F508:F509"/>
    <mergeCell ref="G508:G509"/>
    <mergeCell ref="I508:I509"/>
    <mergeCell ref="K508:K509"/>
    <mergeCell ref="L508:L509"/>
    <mergeCell ref="U508:U509"/>
    <mergeCell ref="E506:E507"/>
    <mergeCell ref="F506:F507"/>
    <mergeCell ref="G506:G507"/>
    <mergeCell ref="I506:I507"/>
    <mergeCell ref="K502:K503"/>
    <mergeCell ref="L502:L503"/>
    <mergeCell ref="U502:U503"/>
    <mergeCell ref="E504:E505"/>
    <mergeCell ref="F504:F505"/>
    <mergeCell ref="G504:G505"/>
    <mergeCell ref="I504:I505"/>
    <mergeCell ref="K504:K505"/>
    <mergeCell ref="L504:L505"/>
    <mergeCell ref="U504:U505"/>
    <mergeCell ref="E502:E503"/>
    <mergeCell ref="F502:F503"/>
    <mergeCell ref="G502:G503"/>
    <mergeCell ref="I502:I503"/>
    <mergeCell ref="K498:K499"/>
    <mergeCell ref="L498:L499"/>
    <mergeCell ref="U498:U499"/>
    <mergeCell ref="E500:E501"/>
    <mergeCell ref="F500:F501"/>
    <mergeCell ref="G500:G501"/>
    <mergeCell ref="I500:I501"/>
    <mergeCell ref="K500:K501"/>
    <mergeCell ref="L500:L501"/>
    <mergeCell ref="U500:U501"/>
    <mergeCell ref="E498:E499"/>
    <mergeCell ref="F498:F499"/>
    <mergeCell ref="G498:G499"/>
    <mergeCell ref="I498:I499"/>
    <mergeCell ref="M498:M499"/>
    <mergeCell ref="M500:M501"/>
    <mergeCell ref="M502:M503"/>
    <mergeCell ref="M504:M505"/>
    <mergeCell ref="M506:M507"/>
    <mergeCell ref="M508:M509"/>
    <mergeCell ref="R498:R499"/>
    <mergeCell ref="R500:R501"/>
    <mergeCell ref="R502:R503"/>
    <mergeCell ref="R504:R505"/>
    <mergeCell ref="R506:R507"/>
    <mergeCell ref="R508:R509"/>
    <mergeCell ref="S500:S501"/>
    <mergeCell ref="S502:S503"/>
    <mergeCell ref="S504:S505"/>
    <mergeCell ref="S506:S507"/>
    <mergeCell ref="H498:H499"/>
    <mergeCell ref="H500:H501"/>
    <mergeCell ref="H502:H503"/>
    <mergeCell ref="H504:H505"/>
    <mergeCell ref="H506:H507"/>
    <mergeCell ref="H508:H509"/>
    <mergeCell ref="K494:K495"/>
    <mergeCell ref="L494:L495"/>
    <mergeCell ref="U494:U495"/>
    <mergeCell ref="E496:E497"/>
    <mergeCell ref="F496:F497"/>
    <mergeCell ref="G496:G497"/>
    <mergeCell ref="I496:I497"/>
    <mergeCell ref="K496:K497"/>
    <mergeCell ref="L496:L497"/>
    <mergeCell ref="U496:U497"/>
    <mergeCell ref="E494:E495"/>
    <mergeCell ref="F494:F495"/>
    <mergeCell ref="G494:G495"/>
    <mergeCell ref="I494:I495"/>
    <mergeCell ref="K490:K491"/>
    <mergeCell ref="L490:L491"/>
    <mergeCell ref="U490:U491"/>
    <mergeCell ref="E492:E493"/>
    <mergeCell ref="F492:F493"/>
    <mergeCell ref="G492:G493"/>
    <mergeCell ref="I492:I493"/>
    <mergeCell ref="K492:K493"/>
    <mergeCell ref="L492:L493"/>
    <mergeCell ref="U492:U493"/>
    <mergeCell ref="E490:E491"/>
    <mergeCell ref="F490:F491"/>
    <mergeCell ref="G490:G491"/>
    <mergeCell ref="I490:I491"/>
    <mergeCell ref="K486:K487"/>
    <mergeCell ref="L486:L487"/>
    <mergeCell ref="U486:U487"/>
    <mergeCell ref="E488:E489"/>
    <mergeCell ref="F488:F489"/>
    <mergeCell ref="G488:G489"/>
    <mergeCell ref="I488:I489"/>
    <mergeCell ref="K488:K489"/>
    <mergeCell ref="L488:L489"/>
    <mergeCell ref="U488:U489"/>
    <mergeCell ref="E486:E487"/>
    <mergeCell ref="F486:F487"/>
    <mergeCell ref="G486:G487"/>
    <mergeCell ref="I486:I487"/>
    <mergeCell ref="M486:M487"/>
    <mergeCell ref="M488:M489"/>
    <mergeCell ref="M490:M491"/>
    <mergeCell ref="M492:M493"/>
    <mergeCell ref="M494:M495"/>
    <mergeCell ref="M496:M497"/>
    <mergeCell ref="R486:R487"/>
    <mergeCell ref="R488:R489"/>
    <mergeCell ref="R490:R491"/>
    <mergeCell ref="R492:R493"/>
    <mergeCell ref="R494:R495"/>
    <mergeCell ref="R496:R497"/>
    <mergeCell ref="T486:T487"/>
    <mergeCell ref="T488:T489"/>
    <mergeCell ref="T490:T491"/>
    <mergeCell ref="T492:T493"/>
    <mergeCell ref="H486:H487"/>
    <mergeCell ref="H488:H489"/>
    <mergeCell ref="H490:H491"/>
    <mergeCell ref="H492:H493"/>
    <mergeCell ref="H494:H495"/>
    <mergeCell ref="H496:H497"/>
    <mergeCell ref="K482:K483"/>
    <mergeCell ref="L482:L483"/>
    <mergeCell ref="U482:U483"/>
    <mergeCell ref="E484:E485"/>
    <mergeCell ref="F484:F485"/>
    <mergeCell ref="G484:G485"/>
    <mergeCell ref="I484:I485"/>
    <mergeCell ref="K484:K485"/>
    <mergeCell ref="L484:L485"/>
    <mergeCell ref="U484:U485"/>
    <mergeCell ref="E482:E483"/>
    <mergeCell ref="F482:F483"/>
    <mergeCell ref="G482:G483"/>
    <mergeCell ref="I482:I483"/>
    <mergeCell ref="K478:K479"/>
    <mergeCell ref="L478:L479"/>
    <mergeCell ref="U478:U479"/>
    <mergeCell ref="E480:E481"/>
    <mergeCell ref="F480:F481"/>
    <mergeCell ref="G480:G481"/>
    <mergeCell ref="I480:I481"/>
    <mergeCell ref="K480:K481"/>
    <mergeCell ref="L480:L481"/>
    <mergeCell ref="U480:U481"/>
    <mergeCell ref="E478:E479"/>
    <mergeCell ref="F478:F479"/>
    <mergeCell ref="G478:G479"/>
    <mergeCell ref="I478:I479"/>
    <mergeCell ref="K474:K475"/>
    <mergeCell ref="L474:L475"/>
    <mergeCell ref="U474:U475"/>
    <mergeCell ref="E476:E477"/>
    <mergeCell ref="F476:F477"/>
    <mergeCell ref="G476:G477"/>
    <mergeCell ref="I476:I477"/>
    <mergeCell ref="K476:K477"/>
    <mergeCell ref="L476:L477"/>
    <mergeCell ref="U476:U477"/>
    <mergeCell ref="E474:E475"/>
    <mergeCell ref="F474:F475"/>
    <mergeCell ref="G474:G475"/>
    <mergeCell ref="I474:I475"/>
    <mergeCell ref="M474:M475"/>
    <mergeCell ref="M476:M477"/>
    <mergeCell ref="M478:M479"/>
    <mergeCell ref="M480:M481"/>
    <mergeCell ref="M482:M483"/>
    <mergeCell ref="M484:M485"/>
    <mergeCell ref="R474:R475"/>
    <mergeCell ref="R476:R477"/>
    <mergeCell ref="R478:R479"/>
    <mergeCell ref="R480:R481"/>
    <mergeCell ref="R482:R483"/>
    <mergeCell ref="R484:R485"/>
    <mergeCell ref="T480:T481"/>
    <mergeCell ref="T482:T483"/>
    <mergeCell ref="T484:T485"/>
    <mergeCell ref="N482:N483"/>
    <mergeCell ref="H474:H475"/>
    <mergeCell ref="H476:H477"/>
    <mergeCell ref="H478:H479"/>
    <mergeCell ref="H480:H481"/>
    <mergeCell ref="H482:H483"/>
    <mergeCell ref="H484:H485"/>
    <mergeCell ref="K470:K471"/>
    <mergeCell ref="L470:L471"/>
    <mergeCell ref="U470:U471"/>
    <mergeCell ref="E472:E473"/>
    <mergeCell ref="F472:F473"/>
    <mergeCell ref="G472:G473"/>
    <mergeCell ref="I472:I473"/>
    <mergeCell ref="K472:K473"/>
    <mergeCell ref="L472:L473"/>
    <mergeCell ref="U472:U473"/>
    <mergeCell ref="E470:E471"/>
    <mergeCell ref="F470:F471"/>
    <mergeCell ref="G470:G471"/>
    <mergeCell ref="I470:I471"/>
    <mergeCell ref="K466:K467"/>
    <mergeCell ref="L466:L467"/>
    <mergeCell ref="U466:U467"/>
    <mergeCell ref="E468:E469"/>
    <mergeCell ref="F468:F469"/>
    <mergeCell ref="G468:G469"/>
    <mergeCell ref="I468:I469"/>
    <mergeCell ref="K468:K469"/>
    <mergeCell ref="L468:L469"/>
    <mergeCell ref="U468:U469"/>
    <mergeCell ref="E466:E467"/>
    <mergeCell ref="F466:F467"/>
    <mergeCell ref="G466:G467"/>
    <mergeCell ref="I466:I467"/>
    <mergeCell ref="K462:K463"/>
    <mergeCell ref="L462:L463"/>
    <mergeCell ref="U462:U463"/>
    <mergeCell ref="E464:E465"/>
    <mergeCell ref="F464:F465"/>
    <mergeCell ref="G464:G465"/>
    <mergeCell ref="I464:I465"/>
    <mergeCell ref="K464:K465"/>
    <mergeCell ref="L464:L465"/>
    <mergeCell ref="U464:U465"/>
    <mergeCell ref="E462:E463"/>
    <mergeCell ref="F462:F463"/>
    <mergeCell ref="G462:G463"/>
    <mergeCell ref="I462:I463"/>
    <mergeCell ref="M462:M463"/>
    <mergeCell ref="M464:M465"/>
    <mergeCell ref="M466:M467"/>
    <mergeCell ref="M468:M469"/>
    <mergeCell ref="M470:M471"/>
    <mergeCell ref="M472:M473"/>
    <mergeCell ref="R462:R463"/>
    <mergeCell ref="R464:R465"/>
    <mergeCell ref="R466:R467"/>
    <mergeCell ref="R468:R469"/>
    <mergeCell ref="R470:R471"/>
    <mergeCell ref="R472:R473"/>
    <mergeCell ref="N462:N463"/>
    <mergeCell ref="O462:O463"/>
    <mergeCell ref="P462:P463"/>
    <mergeCell ref="Q462:Q463"/>
    <mergeCell ref="H462:H463"/>
    <mergeCell ref="H464:H465"/>
    <mergeCell ref="H466:H467"/>
    <mergeCell ref="H468:H469"/>
    <mergeCell ref="H470:H471"/>
    <mergeCell ref="H472:H473"/>
    <mergeCell ref="K458:K459"/>
    <mergeCell ref="L458:L459"/>
    <mergeCell ref="U458:U459"/>
    <mergeCell ref="E460:E461"/>
    <mergeCell ref="F460:F461"/>
    <mergeCell ref="G460:G461"/>
    <mergeCell ref="I460:I461"/>
    <mergeCell ref="K460:K461"/>
    <mergeCell ref="L460:L461"/>
    <mergeCell ref="U460:U461"/>
    <mergeCell ref="E458:E459"/>
    <mergeCell ref="F458:F459"/>
    <mergeCell ref="G458:G459"/>
    <mergeCell ref="I458:I459"/>
    <mergeCell ref="K454:K455"/>
    <mergeCell ref="L454:L455"/>
    <mergeCell ref="U454:U455"/>
    <mergeCell ref="E456:E457"/>
    <mergeCell ref="F456:F457"/>
    <mergeCell ref="G456:G457"/>
    <mergeCell ref="I456:I457"/>
    <mergeCell ref="K456:K457"/>
    <mergeCell ref="L456:L457"/>
    <mergeCell ref="U456:U457"/>
    <mergeCell ref="E454:E455"/>
    <mergeCell ref="F454:F455"/>
    <mergeCell ref="G454:G455"/>
    <mergeCell ref="I454:I455"/>
    <mergeCell ref="K450:K451"/>
    <mergeCell ref="L450:L451"/>
    <mergeCell ref="U450:U451"/>
    <mergeCell ref="E452:E453"/>
    <mergeCell ref="F452:F453"/>
    <mergeCell ref="G452:G453"/>
    <mergeCell ref="I452:I453"/>
    <mergeCell ref="K452:K453"/>
    <mergeCell ref="L452:L453"/>
    <mergeCell ref="U452:U453"/>
    <mergeCell ref="E450:E451"/>
    <mergeCell ref="F450:F451"/>
    <mergeCell ref="G450:G451"/>
    <mergeCell ref="I450:I451"/>
    <mergeCell ref="M450:M451"/>
    <mergeCell ref="M452:M453"/>
    <mergeCell ref="M454:M455"/>
    <mergeCell ref="M456:M457"/>
    <mergeCell ref="M458:M459"/>
    <mergeCell ref="M460:M461"/>
    <mergeCell ref="R450:R451"/>
    <mergeCell ref="R452:R453"/>
    <mergeCell ref="R454:R455"/>
    <mergeCell ref="R456:R457"/>
    <mergeCell ref="R458:R459"/>
    <mergeCell ref="R460:R461"/>
    <mergeCell ref="H450:H451"/>
    <mergeCell ref="H452:H453"/>
    <mergeCell ref="H454:H455"/>
    <mergeCell ref="H456:H457"/>
    <mergeCell ref="H458:H459"/>
    <mergeCell ref="H460:H461"/>
    <mergeCell ref="K446:K447"/>
    <mergeCell ref="L446:L447"/>
    <mergeCell ref="U446:U447"/>
    <mergeCell ref="E448:E449"/>
    <mergeCell ref="F448:F449"/>
    <mergeCell ref="G448:G449"/>
    <mergeCell ref="I448:I449"/>
    <mergeCell ref="K448:K449"/>
    <mergeCell ref="L448:L449"/>
    <mergeCell ref="U448:U449"/>
    <mergeCell ref="E446:E447"/>
    <mergeCell ref="F446:F447"/>
    <mergeCell ref="G446:G447"/>
    <mergeCell ref="I446:I447"/>
    <mergeCell ref="K442:K443"/>
    <mergeCell ref="L442:L443"/>
    <mergeCell ref="U442:U443"/>
    <mergeCell ref="E444:E445"/>
    <mergeCell ref="F444:F445"/>
    <mergeCell ref="G444:G445"/>
    <mergeCell ref="I444:I445"/>
    <mergeCell ref="K444:K445"/>
    <mergeCell ref="L444:L445"/>
    <mergeCell ref="U444:U445"/>
    <mergeCell ref="E442:E443"/>
    <mergeCell ref="F442:F443"/>
    <mergeCell ref="G442:G443"/>
    <mergeCell ref="I442:I443"/>
    <mergeCell ref="K438:K439"/>
    <mergeCell ref="L438:L439"/>
    <mergeCell ref="U438:U439"/>
    <mergeCell ref="E440:E441"/>
    <mergeCell ref="F440:F441"/>
    <mergeCell ref="G440:G441"/>
    <mergeCell ref="I440:I441"/>
    <mergeCell ref="K440:K441"/>
    <mergeCell ref="L440:L441"/>
    <mergeCell ref="U440:U441"/>
    <mergeCell ref="E438:E439"/>
    <mergeCell ref="F438:F439"/>
    <mergeCell ref="G438:G439"/>
    <mergeCell ref="I438:I439"/>
    <mergeCell ref="M438:M439"/>
    <mergeCell ref="M440:M441"/>
    <mergeCell ref="M442:M443"/>
    <mergeCell ref="M444:M445"/>
    <mergeCell ref="M446:M447"/>
    <mergeCell ref="M448:M449"/>
    <mergeCell ref="R438:R439"/>
    <mergeCell ref="R440:R441"/>
    <mergeCell ref="R442:R443"/>
    <mergeCell ref="R444:R445"/>
    <mergeCell ref="R446:R447"/>
    <mergeCell ref="R448:R449"/>
    <mergeCell ref="N442:N443"/>
    <mergeCell ref="O442:O443"/>
    <mergeCell ref="P442:P443"/>
    <mergeCell ref="Q442:Q443"/>
    <mergeCell ref="H438:H439"/>
    <mergeCell ref="H440:H441"/>
    <mergeCell ref="H442:H443"/>
    <mergeCell ref="H444:H445"/>
    <mergeCell ref="H446:H447"/>
    <mergeCell ref="H448:H449"/>
    <mergeCell ref="K434:K435"/>
    <mergeCell ref="L434:L435"/>
    <mergeCell ref="U434:U435"/>
    <mergeCell ref="E436:E437"/>
    <mergeCell ref="F436:F437"/>
    <mergeCell ref="G436:G437"/>
    <mergeCell ref="I436:I437"/>
    <mergeCell ref="K436:K437"/>
    <mergeCell ref="L436:L437"/>
    <mergeCell ref="U436:U437"/>
    <mergeCell ref="E434:E435"/>
    <mergeCell ref="F434:F435"/>
    <mergeCell ref="G434:G435"/>
    <mergeCell ref="I434:I435"/>
    <mergeCell ref="K430:K431"/>
    <mergeCell ref="L430:L431"/>
    <mergeCell ref="U430:U431"/>
    <mergeCell ref="E432:E433"/>
    <mergeCell ref="F432:F433"/>
    <mergeCell ref="G432:G433"/>
    <mergeCell ref="I432:I433"/>
    <mergeCell ref="K432:K433"/>
    <mergeCell ref="L432:L433"/>
    <mergeCell ref="U432:U433"/>
    <mergeCell ref="E430:E431"/>
    <mergeCell ref="F430:F431"/>
    <mergeCell ref="G430:G431"/>
    <mergeCell ref="I430:I431"/>
    <mergeCell ref="K426:K427"/>
    <mergeCell ref="L426:L427"/>
    <mergeCell ref="U426:U427"/>
    <mergeCell ref="E428:E429"/>
    <mergeCell ref="F428:F429"/>
    <mergeCell ref="G428:G429"/>
    <mergeCell ref="I428:I429"/>
    <mergeCell ref="K428:K429"/>
    <mergeCell ref="L428:L429"/>
    <mergeCell ref="U428:U429"/>
    <mergeCell ref="E426:E427"/>
    <mergeCell ref="F426:F427"/>
    <mergeCell ref="G426:G427"/>
    <mergeCell ref="I426:I427"/>
    <mergeCell ref="M426:M427"/>
    <mergeCell ref="M428:M429"/>
    <mergeCell ref="M430:M431"/>
    <mergeCell ref="M432:M433"/>
    <mergeCell ref="M434:M435"/>
    <mergeCell ref="M436:M437"/>
    <mergeCell ref="R426:R427"/>
    <mergeCell ref="R428:R429"/>
    <mergeCell ref="R430:R431"/>
    <mergeCell ref="R432:R433"/>
    <mergeCell ref="R434:R435"/>
    <mergeCell ref="R436:R437"/>
    <mergeCell ref="S426:S427"/>
    <mergeCell ref="S428:S429"/>
    <mergeCell ref="S430:S431"/>
    <mergeCell ref="S432:S433"/>
    <mergeCell ref="H426:H427"/>
    <mergeCell ref="H428:H429"/>
    <mergeCell ref="H430:H431"/>
    <mergeCell ref="H432:H433"/>
    <mergeCell ref="H434:H435"/>
    <mergeCell ref="H436:H437"/>
    <mergeCell ref="K422:K423"/>
    <mergeCell ref="L422:L423"/>
    <mergeCell ref="U422:U423"/>
    <mergeCell ref="E424:E425"/>
    <mergeCell ref="F424:F425"/>
    <mergeCell ref="G424:G425"/>
    <mergeCell ref="I424:I425"/>
    <mergeCell ref="K424:K425"/>
    <mergeCell ref="L424:L425"/>
    <mergeCell ref="U424:U425"/>
    <mergeCell ref="E422:E423"/>
    <mergeCell ref="F422:F423"/>
    <mergeCell ref="G422:G423"/>
    <mergeCell ref="I422:I423"/>
    <mergeCell ref="K418:K419"/>
    <mergeCell ref="L418:L419"/>
    <mergeCell ref="U418:U419"/>
    <mergeCell ref="E420:E421"/>
    <mergeCell ref="F420:F421"/>
    <mergeCell ref="G420:G421"/>
    <mergeCell ref="I420:I421"/>
    <mergeCell ref="K420:K421"/>
    <mergeCell ref="L420:L421"/>
    <mergeCell ref="U420:U421"/>
    <mergeCell ref="E418:E419"/>
    <mergeCell ref="F418:F419"/>
    <mergeCell ref="G418:G419"/>
    <mergeCell ref="I418:I419"/>
    <mergeCell ref="K414:K415"/>
    <mergeCell ref="L414:L415"/>
    <mergeCell ref="U414:U415"/>
    <mergeCell ref="E416:E417"/>
    <mergeCell ref="F416:F417"/>
    <mergeCell ref="G416:G417"/>
    <mergeCell ref="I416:I417"/>
    <mergeCell ref="K416:K417"/>
    <mergeCell ref="L416:L417"/>
    <mergeCell ref="U416:U417"/>
    <mergeCell ref="E414:E415"/>
    <mergeCell ref="F414:F415"/>
    <mergeCell ref="G414:G415"/>
    <mergeCell ref="I414:I415"/>
    <mergeCell ref="M414:M415"/>
    <mergeCell ref="M416:M417"/>
    <mergeCell ref="M418:M419"/>
    <mergeCell ref="M420:M421"/>
    <mergeCell ref="M422:M423"/>
    <mergeCell ref="M424:M425"/>
    <mergeCell ref="R414:R415"/>
    <mergeCell ref="R416:R417"/>
    <mergeCell ref="R418:R419"/>
    <mergeCell ref="R420:R421"/>
    <mergeCell ref="R422:R423"/>
    <mergeCell ref="R424:R425"/>
    <mergeCell ref="S418:S419"/>
    <mergeCell ref="S420:S421"/>
    <mergeCell ref="S422:S423"/>
    <mergeCell ref="S424:S425"/>
    <mergeCell ref="H414:H415"/>
    <mergeCell ref="H416:H417"/>
    <mergeCell ref="H418:H419"/>
    <mergeCell ref="H420:H421"/>
    <mergeCell ref="H422:H423"/>
    <mergeCell ref="H424:H425"/>
    <mergeCell ref="K410:K411"/>
    <mergeCell ref="L410:L411"/>
    <mergeCell ref="U410:U411"/>
    <mergeCell ref="E412:E413"/>
    <mergeCell ref="F412:F413"/>
    <mergeCell ref="G412:G413"/>
    <mergeCell ref="I412:I413"/>
    <mergeCell ref="K412:K413"/>
    <mergeCell ref="L412:L413"/>
    <mergeCell ref="U412:U413"/>
    <mergeCell ref="E410:E411"/>
    <mergeCell ref="F410:F411"/>
    <mergeCell ref="G410:G411"/>
    <mergeCell ref="I410:I411"/>
    <mergeCell ref="K406:K407"/>
    <mergeCell ref="L406:L407"/>
    <mergeCell ref="U406:U407"/>
    <mergeCell ref="E408:E409"/>
    <mergeCell ref="F408:F409"/>
    <mergeCell ref="G408:G409"/>
    <mergeCell ref="I408:I409"/>
    <mergeCell ref="K408:K409"/>
    <mergeCell ref="L408:L409"/>
    <mergeCell ref="U408:U409"/>
    <mergeCell ref="E406:E407"/>
    <mergeCell ref="F406:F407"/>
    <mergeCell ref="G406:G407"/>
    <mergeCell ref="I406:I407"/>
    <mergeCell ref="K402:K403"/>
    <mergeCell ref="L402:L403"/>
    <mergeCell ref="U402:U403"/>
    <mergeCell ref="E404:E405"/>
    <mergeCell ref="F404:F405"/>
    <mergeCell ref="G404:G405"/>
    <mergeCell ref="I404:I405"/>
    <mergeCell ref="K404:K405"/>
    <mergeCell ref="L404:L405"/>
    <mergeCell ref="U404:U405"/>
    <mergeCell ref="E402:E403"/>
    <mergeCell ref="F402:F403"/>
    <mergeCell ref="G402:G403"/>
    <mergeCell ref="I402:I403"/>
    <mergeCell ref="M402:M403"/>
    <mergeCell ref="M404:M405"/>
    <mergeCell ref="M406:M407"/>
    <mergeCell ref="M408:M409"/>
    <mergeCell ref="M410:M411"/>
    <mergeCell ref="M412:M413"/>
    <mergeCell ref="R402:R403"/>
    <mergeCell ref="R404:R405"/>
    <mergeCell ref="R406:R407"/>
    <mergeCell ref="R408:R409"/>
    <mergeCell ref="R410:R411"/>
    <mergeCell ref="R412:R413"/>
    <mergeCell ref="T408:T409"/>
    <mergeCell ref="T410:T411"/>
    <mergeCell ref="T412:T413"/>
    <mergeCell ref="N406:N407"/>
    <mergeCell ref="H402:H403"/>
    <mergeCell ref="H404:H405"/>
    <mergeCell ref="H406:H407"/>
    <mergeCell ref="H408:H409"/>
    <mergeCell ref="H410:H411"/>
    <mergeCell ref="H412:H413"/>
    <mergeCell ref="K398:K399"/>
    <mergeCell ref="L398:L399"/>
    <mergeCell ref="U398:U399"/>
    <mergeCell ref="E400:E401"/>
    <mergeCell ref="F400:F401"/>
    <mergeCell ref="G400:G401"/>
    <mergeCell ref="I400:I401"/>
    <mergeCell ref="K400:K401"/>
    <mergeCell ref="L400:L401"/>
    <mergeCell ref="U400:U401"/>
    <mergeCell ref="E398:E399"/>
    <mergeCell ref="F398:F399"/>
    <mergeCell ref="G398:G399"/>
    <mergeCell ref="I398:I399"/>
    <mergeCell ref="K394:K395"/>
    <mergeCell ref="L394:L395"/>
    <mergeCell ref="U394:U395"/>
    <mergeCell ref="E396:E397"/>
    <mergeCell ref="F396:F397"/>
    <mergeCell ref="G396:G397"/>
    <mergeCell ref="I396:I397"/>
    <mergeCell ref="K396:K397"/>
    <mergeCell ref="L396:L397"/>
    <mergeCell ref="U396:U397"/>
    <mergeCell ref="E394:E395"/>
    <mergeCell ref="F394:F395"/>
    <mergeCell ref="G394:G395"/>
    <mergeCell ref="I394:I395"/>
    <mergeCell ref="K390:K391"/>
    <mergeCell ref="L390:L391"/>
    <mergeCell ref="U390:U391"/>
    <mergeCell ref="E392:E393"/>
    <mergeCell ref="F392:F393"/>
    <mergeCell ref="G392:G393"/>
    <mergeCell ref="I392:I393"/>
    <mergeCell ref="K392:K393"/>
    <mergeCell ref="L392:L393"/>
    <mergeCell ref="U392:U393"/>
    <mergeCell ref="E390:E391"/>
    <mergeCell ref="F390:F391"/>
    <mergeCell ref="G390:G391"/>
    <mergeCell ref="I390:I391"/>
    <mergeCell ref="M390:M391"/>
    <mergeCell ref="M392:M393"/>
    <mergeCell ref="M394:M395"/>
    <mergeCell ref="M396:M397"/>
    <mergeCell ref="M398:M399"/>
    <mergeCell ref="M400:M401"/>
    <mergeCell ref="R390:R391"/>
    <mergeCell ref="R392:R393"/>
    <mergeCell ref="R394:R395"/>
    <mergeCell ref="R396:R397"/>
    <mergeCell ref="R398:R399"/>
    <mergeCell ref="R400:R401"/>
    <mergeCell ref="H390:H391"/>
    <mergeCell ref="H392:H393"/>
    <mergeCell ref="H394:H395"/>
    <mergeCell ref="H396:H397"/>
    <mergeCell ref="H398:H399"/>
    <mergeCell ref="H400:H401"/>
    <mergeCell ref="J394:J395"/>
    <mergeCell ref="J396:J397"/>
    <mergeCell ref="J398:J399"/>
    <mergeCell ref="N390:N391"/>
    <mergeCell ref="K386:K387"/>
    <mergeCell ref="L386:L387"/>
    <mergeCell ref="U386:U387"/>
    <mergeCell ref="E388:E389"/>
    <mergeCell ref="F388:F389"/>
    <mergeCell ref="G388:G389"/>
    <mergeCell ref="I388:I389"/>
    <mergeCell ref="K388:K389"/>
    <mergeCell ref="L388:L389"/>
    <mergeCell ref="U388:U389"/>
    <mergeCell ref="E386:E387"/>
    <mergeCell ref="F386:F387"/>
    <mergeCell ref="G386:G387"/>
    <mergeCell ref="I386:I387"/>
    <mergeCell ref="K382:K383"/>
    <mergeCell ref="L382:L383"/>
    <mergeCell ref="U382:U383"/>
    <mergeCell ref="E384:E385"/>
    <mergeCell ref="F384:F385"/>
    <mergeCell ref="G384:G385"/>
    <mergeCell ref="I384:I385"/>
    <mergeCell ref="K384:K385"/>
    <mergeCell ref="L384:L385"/>
    <mergeCell ref="U384:U385"/>
    <mergeCell ref="E382:E383"/>
    <mergeCell ref="F382:F383"/>
    <mergeCell ref="G382:G383"/>
    <mergeCell ref="I382:I383"/>
    <mergeCell ref="K378:K379"/>
    <mergeCell ref="L378:L379"/>
    <mergeCell ref="U378:U379"/>
    <mergeCell ref="E380:E381"/>
    <mergeCell ref="F380:F381"/>
    <mergeCell ref="G380:G381"/>
    <mergeCell ref="I380:I381"/>
    <mergeCell ref="K380:K381"/>
    <mergeCell ref="L380:L381"/>
    <mergeCell ref="U380:U381"/>
    <mergeCell ref="E378:E379"/>
    <mergeCell ref="F378:F379"/>
    <mergeCell ref="G378:G379"/>
    <mergeCell ref="I378:I379"/>
    <mergeCell ref="M378:M379"/>
    <mergeCell ref="M380:M381"/>
    <mergeCell ref="M382:M383"/>
    <mergeCell ref="M384:M385"/>
    <mergeCell ref="M386:M387"/>
    <mergeCell ref="M388:M389"/>
    <mergeCell ref="R378:R379"/>
    <mergeCell ref="R380:R381"/>
    <mergeCell ref="R382:R383"/>
    <mergeCell ref="R384:R385"/>
    <mergeCell ref="R386:R387"/>
    <mergeCell ref="R388:R389"/>
    <mergeCell ref="N386:N387"/>
    <mergeCell ref="O386:O387"/>
    <mergeCell ref="P386:P387"/>
    <mergeCell ref="Q386:Q387"/>
    <mergeCell ref="H378:H379"/>
    <mergeCell ref="H380:H381"/>
    <mergeCell ref="H382:H383"/>
    <mergeCell ref="H384:H385"/>
    <mergeCell ref="H386:H387"/>
    <mergeCell ref="H388:H389"/>
    <mergeCell ref="K374:K375"/>
    <mergeCell ref="L374:L375"/>
    <mergeCell ref="U374:U375"/>
    <mergeCell ref="E376:E377"/>
    <mergeCell ref="F376:F377"/>
    <mergeCell ref="G376:G377"/>
    <mergeCell ref="I376:I377"/>
    <mergeCell ref="K376:K377"/>
    <mergeCell ref="L376:L377"/>
    <mergeCell ref="U376:U377"/>
    <mergeCell ref="E374:E375"/>
    <mergeCell ref="F374:F375"/>
    <mergeCell ref="G374:G375"/>
    <mergeCell ref="I374:I375"/>
    <mergeCell ref="K370:K371"/>
    <mergeCell ref="L370:L371"/>
    <mergeCell ref="U370:U371"/>
    <mergeCell ref="E372:E373"/>
    <mergeCell ref="F372:F373"/>
    <mergeCell ref="G372:G373"/>
    <mergeCell ref="I372:I373"/>
    <mergeCell ref="K372:K373"/>
    <mergeCell ref="L372:L373"/>
    <mergeCell ref="U372:U373"/>
    <mergeCell ref="E370:E371"/>
    <mergeCell ref="F370:F371"/>
    <mergeCell ref="G370:G371"/>
    <mergeCell ref="I370:I371"/>
    <mergeCell ref="K366:K367"/>
    <mergeCell ref="L366:L367"/>
    <mergeCell ref="U366:U367"/>
    <mergeCell ref="E368:E369"/>
    <mergeCell ref="F368:F369"/>
    <mergeCell ref="G368:G369"/>
    <mergeCell ref="I368:I369"/>
    <mergeCell ref="K368:K369"/>
    <mergeCell ref="L368:L369"/>
    <mergeCell ref="U368:U369"/>
    <mergeCell ref="E366:E367"/>
    <mergeCell ref="F366:F367"/>
    <mergeCell ref="G366:G367"/>
    <mergeCell ref="I366:I367"/>
    <mergeCell ref="M366:M367"/>
    <mergeCell ref="M368:M369"/>
    <mergeCell ref="M370:M371"/>
    <mergeCell ref="M372:M373"/>
    <mergeCell ref="M374:M375"/>
    <mergeCell ref="M376:M377"/>
    <mergeCell ref="R366:R367"/>
    <mergeCell ref="R368:R369"/>
    <mergeCell ref="R370:R371"/>
    <mergeCell ref="R372:R373"/>
    <mergeCell ref="R374:R375"/>
    <mergeCell ref="R376:R377"/>
    <mergeCell ref="N366:N367"/>
    <mergeCell ref="O366:O367"/>
    <mergeCell ref="P366:P367"/>
    <mergeCell ref="Q366:Q367"/>
    <mergeCell ref="H366:H367"/>
    <mergeCell ref="H368:H369"/>
    <mergeCell ref="H370:H371"/>
    <mergeCell ref="H372:H373"/>
    <mergeCell ref="H374:H375"/>
    <mergeCell ref="H376:H377"/>
    <mergeCell ref="K362:K363"/>
    <mergeCell ref="L362:L363"/>
    <mergeCell ref="U362:U363"/>
    <mergeCell ref="E364:E365"/>
    <mergeCell ref="F364:F365"/>
    <mergeCell ref="G364:G365"/>
    <mergeCell ref="I364:I365"/>
    <mergeCell ref="K364:K365"/>
    <mergeCell ref="L364:L365"/>
    <mergeCell ref="U364:U365"/>
    <mergeCell ref="E362:E363"/>
    <mergeCell ref="F362:F363"/>
    <mergeCell ref="G362:G363"/>
    <mergeCell ref="I362:I363"/>
    <mergeCell ref="K358:K359"/>
    <mergeCell ref="L358:L359"/>
    <mergeCell ref="U358:U359"/>
    <mergeCell ref="E360:E361"/>
    <mergeCell ref="F360:F361"/>
    <mergeCell ref="G360:G361"/>
    <mergeCell ref="I360:I361"/>
    <mergeCell ref="K360:K361"/>
    <mergeCell ref="L360:L361"/>
    <mergeCell ref="U360:U361"/>
    <mergeCell ref="E358:E359"/>
    <mergeCell ref="F358:F359"/>
    <mergeCell ref="G358:G359"/>
    <mergeCell ref="I358:I359"/>
    <mergeCell ref="K354:K355"/>
    <mergeCell ref="L354:L355"/>
    <mergeCell ref="U354:U355"/>
    <mergeCell ref="E356:E357"/>
    <mergeCell ref="F356:F357"/>
    <mergeCell ref="G356:G357"/>
    <mergeCell ref="I356:I357"/>
    <mergeCell ref="K356:K357"/>
    <mergeCell ref="L356:L357"/>
    <mergeCell ref="U356:U357"/>
    <mergeCell ref="E354:E355"/>
    <mergeCell ref="F354:F355"/>
    <mergeCell ref="G354:G355"/>
    <mergeCell ref="I354:I355"/>
    <mergeCell ref="M354:M355"/>
    <mergeCell ref="M356:M357"/>
    <mergeCell ref="M358:M359"/>
    <mergeCell ref="M360:M361"/>
    <mergeCell ref="M362:M363"/>
    <mergeCell ref="M364:M365"/>
    <mergeCell ref="R354:R355"/>
    <mergeCell ref="R356:R357"/>
    <mergeCell ref="R358:R359"/>
    <mergeCell ref="R360:R361"/>
    <mergeCell ref="R362:R363"/>
    <mergeCell ref="R364:R365"/>
    <mergeCell ref="N364:N365"/>
    <mergeCell ref="O364:O365"/>
    <mergeCell ref="P364:P365"/>
    <mergeCell ref="Q364:Q365"/>
    <mergeCell ref="H354:H355"/>
    <mergeCell ref="H356:H357"/>
    <mergeCell ref="H358:H359"/>
    <mergeCell ref="H360:H361"/>
    <mergeCell ref="H362:H363"/>
    <mergeCell ref="H364:H365"/>
    <mergeCell ref="K350:K351"/>
    <mergeCell ref="L350:L351"/>
    <mergeCell ref="U350:U351"/>
    <mergeCell ref="E352:E353"/>
    <mergeCell ref="F352:F353"/>
    <mergeCell ref="G352:G353"/>
    <mergeCell ref="I352:I353"/>
    <mergeCell ref="K352:K353"/>
    <mergeCell ref="L352:L353"/>
    <mergeCell ref="U352:U353"/>
    <mergeCell ref="E350:E351"/>
    <mergeCell ref="F350:F351"/>
    <mergeCell ref="G350:G351"/>
    <mergeCell ref="I350:I351"/>
    <mergeCell ref="K346:K347"/>
    <mergeCell ref="L346:L347"/>
    <mergeCell ref="U346:U347"/>
    <mergeCell ref="E348:E349"/>
    <mergeCell ref="F348:F349"/>
    <mergeCell ref="G348:G349"/>
    <mergeCell ref="I348:I349"/>
    <mergeCell ref="K348:K349"/>
    <mergeCell ref="L348:L349"/>
    <mergeCell ref="U348:U349"/>
    <mergeCell ref="E346:E347"/>
    <mergeCell ref="F346:F347"/>
    <mergeCell ref="G346:G347"/>
    <mergeCell ref="I346:I347"/>
    <mergeCell ref="K342:K343"/>
    <mergeCell ref="L342:L343"/>
    <mergeCell ref="U342:U343"/>
    <mergeCell ref="E344:E345"/>
    <mergeCell ref="F344:F345"/>
    <mergeCell ref="G344:G345"/>
    <mergeCell ref="I344:I345"/>
    <mergeCell ref="K344:K345"/>
    <mergeCell ref="L344:L345"/>
    <mergeCell ref="U344:U345"/>
    <mergeCell ref="E342:E343"/>
    <mergeCell ref="F342:F343"/>
    <mergeCell ref="G342:G343"/>
    <mergeCell ref="I342:I343"/>
    <mergeCell ref="M342:M343"/>
    <mergeCell ref="M344:M345"/>
    <mergeCell ref="M346:M347"/>
    <mergeCell ref="M348:M349"/>
    <mergeCell ref="M350:M351"/>
    <mergeCell ref="M352:M353"/>
    <mergeCell ref="R342:R343"/>
    <mergeCell ref="R344:R345"/>
    <mergeCell ref="R346:R347"/>
    <mergeCell ref="R348:R349"/>
    <mergeCell ref="R350:R351"/>
    <mergeCell ref="R352:R353"/>
    <mergeCell ref="S344:S345"/>
    <mergeCell ref="S346:S347"/>
    <mergeCell ref="S348:S349"/>
    <mergeCell ref="S350:S351"/>
    <mergeCell ref="H342:H343"/>
    <mergeCell ref="H344:H345"/>
    <mergeCell ref="H346:H347"/>
    <mergeCell ref="H348:H349"/>
    <mergeCell ref="H350:H351"/>
    <mergeCell ref="H352:H353"/>
    <mergeCell ref="K338:K339"/>
    <mergeCell ref="L338:L339"/>
    <mergeCell ref="U338:U339"/>
    <mergeCell ref="E340:E341"/>
    <mergeCell ref="F340:F341"/>
    <mergeCell ref="G340:G341"/>
    <mergeCell ref="I340:I341"/>
    <mergeCell ref="K340:K341"/>
    <mergeCell ref="L340:L341"/>
    <mergeCell ref="U340:U341"/>
    <mergeCell ref="E338:E339"/>
    <mergeCell ref="F338:F339"/>
    <mergeCell ref="G338:G339"/>
    <mergeCell ref="I338:I339"/>
    <mergeCell ref="K334:K335"/>
    <mergeCell ref="L334:L335"/>
    <mergeCell ref="U334:U335"/>
    <mergeCell ref="E336:E337"/>
    <mergeCell ref="F336:F337"/>
    <mergeCell ref="G336:G337"/>
    <mergeCell ref="I336:I337"/>
    <mergeCell ref="K336:K337"/>
    <mergeCell ref="L336:L337"/>
    <mergeCell ref="U336:U337"/>
    <mergeCell ref="E334:E335"/>
    <mergeCell ref="F334:F335"/>
    <mergeCell ref="G334:G335"/>
    <mergeCell ref="I334:I335"/>
    <mergeCell ref="K330:K331"/>
    <mergeCell ref="L330:L331"/>
    <mergeCell ref="U330:U331"/>
    <mergeCell ref="E332:E333"/>
    <mergeCell ref="F332:F333"/>
    <mergeCell ref="G332:G333"/>
    <mergeCell ref="I332:I333"/>
    <mergeCell ref="K332:K333"/>
    <mergeCell ref="L332:L333"/>
    <mergeCell ref="U332:U333"/>
    <mergeCell ref="E330:E331"/>
    <mergeCell ref="F330:F331"/>
    <mergeCell ref="G330:G331"/>
    <mergeCell ref="I330:I331"/>
    <mergeCell ref="M330:M331"/>
    <mergeCell ref="M332:M333"/>
    <mergeCell ref="M334:M335"/>
    <mergeCell ref="M336:M337"/>
    <mergeCell ref="M338:M339"/>
    <mergeCell ref="M340:M341"/>
    <mergeCell ref="R330:R331"/>
    <mergeCell ref="R332:R333"/>
    <mergeCell ref="R334:R335"/>
    <mergeCell ref="R336:R337"/>
    <mergeCell ref="R338:R339"/>
    <mergeCell ref="R340:R341"/>
    <mergeCell ref="T336:T337"/>
    <mergeCell ref="T338:T339"/>
    <mergeCell ref="T340:T341"/>
    <mergeCell ref="H330:H331"/>
    <mergeCell ref="H332:H333"/>
    <mergeCell ref="H334:H335"/>
    <mergeCell ref="H336:H337"/>
    <mergeCell ref="H338:H339"/>
    <mergeCell ref="H340:H341"/>
    <mergeCell ref="N330:N331"/>
    <mergeCell ref="K326:K327"/>
    <mergeCell ref="L326:L327"/>
    <mergeCell ref="U326:U327"/>
    <mergeCell ref="E328:E329"/>
    <mergeCell ref="F328:F329"/>
    <mergeCell ref="G328:G329"/>
    <mergeCell ref="I328:I329"/>
    <mergeCell ref="K328:K329"/>
    <mergeCell ref="L328:L329"/>
    <mergeCell ref="U328:U329"/>
    <mergeCell ref="E326:E327"/>
    <mergeCell ref="F326:F327"/>
    <mergeCell ref="G326:G327"/>
    <mergeCell ref="I326:I327"/>
    <mergeCell ref="K322:K323"/>
    <mergeCell ref="L322:L323"/>
    <mergeCell ref="U322:U323"/>
    <mergeCell ref="E324:E325"/>
    <mergeCell ref="F324:F325"/>
    <mergeCell ref="G324:G325"/>
    <mergeCell ref="I324:I325"/>
    <mergeCell ref="K324:K325"/>
    <mergeCell ref="L324:L325"/>
    <mergeCell ref="U324:U325"/>
    <mergeCell ref="E322:E323"/>
    <mergeCell ref="F322:F323"/>
    <mergeCell ref="G322:G323"/>
    <mergeCell ref="I322:I323"/>
    <mergeCell ref="K318:K319"/>
    <mergeCell ref="L318:L319"/>
    <mergeCell ref="U318:U319"/>
    <mergeCell ref="E320:E321"/>
    <mergeCell ref="F320:F321"/>
    <mergeCell ref="G320:G321"/>
    <mergeCell ref="I320:I321"/>
    <mergeCell ref="K320:K321"/>
    <mergeCell ref="L320:L321"/>
    <mergeCell ref="U320:U321"/>
    <mergeCell ref="E318:E319"/>
    <mergeCell ref="F318:F319"/>
    <mergeCell ref="G318:G319"/>
    <mergeCell ref="I318:I319"/>
    <mergeCell ref="M318:M319"/>
    <mergeCell ref="M320:M321"/>
    <mergeCell ref="M322:M323"/>
    <mergeCell ref="M324:M325"/>
    <mergeCell ref="M326:M327"/>
    <mergeCell ref="M328:M329"/>
    <mergeCell ref="R318:R319"/>
    <mergeCell ref="R320:R321"/>
    <mergeCell ref="R322:R323"/>
    <mergeCell ref="R324:R325"/>
    <mergeCell ref="R326:R327"/>
    <mergeCell ref="R328:R329"/>
    <mergeCell ref="N326:N327"/>
    <mergeCell ref="O326:O327"/>
    <mergeCell ref="P326:P327"/>
    <mergeCell ref="Q326:Q327"/>
    <mergeCell ref="H318:H319"/>
    <mergeCell ref="H320:H321"/>
    <mergeCell ref="H322:H323"/>
    <mergeCell ref="H324:H325"/>
    <mergeCell ref="H326:H327"/>
    <mergeCell ref="H328:H329"/>
    <mergeCell ref="K314:K315"/>
    <mergeCell ref="L314:L315"/>
    <mergeCell ref="U314:U315"/>
    <mergeCell ref="E316:E317"/>
    <mergeCell ref="F316:F317"/>
    <mergeCell ref="G316:G317"/>
    <mergeCell ref="I316:I317"/>
    <mergeCell ref="K316:K317"/>
    <mergeCell ref="L316:L317"/>
    <mergeCell ref="U316:U317"/>
    <mergeCell ref="E314:E315"/>
    <mergeCell ref="F314:F315"/>
    <mergeCell ref="G314:G315"/>
    <mergeCell ref="I314:I315"/>
    <mergeCell ref="K310:K311"/>
    <mergeCell ref="L310:L311"/>
    <mergeCell ref="U310:U311"/>
    <mergeCell ref="E312:E313"/>
    <mergeCell ref="F312:F313"/>
    <mergeCell ref="G312:G313"/>
    <mergeCell ref="I312:I313"/>
    <mergeCell ref="K312:K313"/>
    <mergeCell ref="L312:L313"/>
    <mergeCell ref="U312:U313"/>
    <mergeCell ref="E310:E311"/>
    <mergeCell ref="F310:F311"/>
    <mergeCell ref="G310:G311"/>
    <mergeCell ref="I310:I311"/>
    <mergeCell ref="K306:K307"/>
    <mergeCell ref="L306:L307"/>
    <mergeCell ref="U306:U307"/>
    <mergeCell ref="E308:E309"/>
    <mergeCell ref="F308:F309"/>
    <mergeCell ref="G308:G309"/>
    <mergeCell ref="I308:I309"/>
    <mergeCell ref="K308:K309"/>
    <mergeCell ref="L308:L309"/>
    <mergeCell ref="U308:U309"/>
    <mergeCell ref="E306:E307"/>
    <mergeCell ref="F306:F307"/>
    <mergeCell ref="G306:G307"/>
    <mergeCell ref="I306:I307"/>
    <mergeCell ref="M306:M307"/>
    <mergeCell ref="M308:M309"/>
    <mergeCell ref="M310:M311"/>
    <mergeCell ref="M312:M313"/>
    <mergeCell ref="M314:M315"/>
    <mergeCell ref="M316:M317"/>
    <mergeCell ref="R306:R307"/>
    <mergeCell ref="R308:R309"/>
    <mergeCell ref="R310:R311"/>
    <mergeCell ref="R312:R313"/>
    <mergeCell ref="R314:R315"/>
    <mergeCell ref="R316:R317"/>
    <mergeCell ref="N306:N307"/>
    <mergeCell ref="O306:O307"/>
    <mergeCell ref="P306:P307"/>
    <mergeCell ref="Q306:Q307"/>
    <mergeCell ref="H306:H307"/>
    <mergeCell ref="H308:H309"/>
    <mergeCell ref="H310:H311"/>
    <mergeCell ref="H312:H313"/>
    <mergeCell ref="H314:H315"/>
    <mergeCell ref="H316:H317"/>
    <mergeCell ref="K302:K303"/>
    <mergeCell ref="L302:L303"/>
    <mergeCell ref="U302:U303"/>
    <mergeCell ref="E304:E305"/>
    <mergeCell ref="F304:F305"/>
    <mergeCell ref="G304:G305"/>
    <mergeCell ref="I304:I305"/>
    <mergeCell ref="K304:K305"/>
    <mergeCell ref="L304:L305"/>
    <mergeCell ref="U304:U305"/>
    <mergeCell ref="E302:E303"/>
    <mergeCell ref="F302:F303"/>
    <mergeCell ref="G302:G303"/>
    <mergeCell ref="I302:I303"/>
    <mergeCell ref="K298:K299"/>
    <mergeCell ref="L298:L299"/>
    <mergeCell ref="U298:U299"/>
    <mergeCell ref="E300:E301"/>
    <mergeCell ref="F300:F301"/>
    <mergeCell ref="G300:G301"/>
    <mergeCell ref="I300:I301"/>
    <mergeCell ref="K300:K301"/>
    <mergeCell ref="L300:L301"/>
    <mergeCell ref="U300:U301"/>
    <mergeCell ref="E298:E299"/>
    <mergeCell ref="F298:F299"/>
    <mergeCell ref="G298:G299"/>
    <mergeCell ref="I298:I299"/>
    <mergeCell ref="K294:K295"/>
    <mergeCell ref="L294:L295"/>
    <mergeCell ref="U294:U295"/>
    <mergeCell ref="E296:E297"/>
    <mergeCell ref="F296:F297"/>
    <mergeCell ref="G296:G297"/>
    <mergeCell ref="I296:I297"/>
    <mergeCell ref="K296:K297"/>
    <mergeCell ref="L296:L297"/>
    <mergeCell ref="U296:U297"/>
    <mergeCell ref="E294:E295"/>
    <mergeCell ref="F294:F295"/>
    <mergeCell ref="G294:G295"/>
    <mergeCell ref="I294:I295"/>
    <mergeCell ref="M294:M295"/>
    <mergeCell ref="M296:M297"/>
    <mergeCell ref="M298:M299"/>
    <mergeCell ref="M300:M301"/>
    <mergeCell ref="M302:M303"/>
    <mergeCell ref="M304:M305"/>
    <mergeCell ref="R294:R295"/>
    <mergeCell ref="R296:R297"/>
    <mergeCell ref="R298:R299"/>
    <mergeCell ref="R300:R301"/>
    <mergeCell ref="R302:R303"/>
    <mergeCell ref="R304:R305"/>
    <mergeCell ref="H294:H295"/>
    <mergeCell ref="H296:H297"/>
    <mergeCell ref="H298:H299"/>
    <mergeCell ref="H300:H301"/>
    <mergeCell ref="H302:H303"/>
    <mergeCell ref="H304:H305"/>
    <mergeCell ref="K290:K291"/>
    <mergeCell ref="L290:L291"/>
    <mergeCell ref="U290:U291"/>
    <mergeCell ref="E292:E293"/>
    <mergeCell ref="F292:F293"/>
    <mergeCell ref="G292:G293"/>
    <mergeCell ref="I292:I293"/>
    <mergeCell ref="K292:K293"/>
    <mergeCell ref="L292:L293"/>
    <mergeCell ref="U292:U293"/>
    <mergeCell ref="E290:E291"/>
    <mergeCell ref="F290:F291"/>
    <mergeCell ref="G290:G291"/>
    <mergeCell ref="I290:I291"/>
    <mergeCell ref="K286:K287"/>
    <mergeCell ref="L286:L287"/>
    <mergeCell ref="U286:U287"/>
    <mergeCell ref="E288:E289"/>
    <mergeCell ref="F288:F289"/>
    <mergeCell ref="G288:G289"/>
    <mergeCell ref="I288:I289"/>
    <mergeCell ref="K288:K289"/>
    <mergeCell ref="L288:L289"/>
    <mergeCell ref="U288:U289"/>
    <mergeCell ref="E286:E287"/>
    <mergeCell ref="F286:F287"/>
    <mergeCell ref="G286:G287"/>
    <mergeCell ref="I286:I287"/>
    <mergeCell ref="K282:K283"/>
    <mergeCell ref="L282:L283"/>
    <mergeCell ref="U282:U283"/>
    <mergeCell ref="E284:E285"/>
    <mergeCell ref="F284:F285"/>
    <mergeCell ref="G284:G285"/>
    <mergeCell ref="I284:I285"/>
    <mergeCell ref="K284:K285"/>
    <mergeCell ref="L284:L285"/>
    <mergeCell ref="U284:U285"/>
    <mergeCell ref="E282:E283"/>
    <mergeCell ref="F282:F283"/>
    <mergeCell ref="G282:G283"/>
    <mergeCell ref="I282:I283"/>
    <mergeCell ref="M282:M283"/>
    <mergeCell ref="M284:M285"/>
    <mergeCell ref="M286:M287"/>
    <mergeCell ref="M288:M289"/>
    <mergeCell ref="M290:M291"/>
    <mergeCell ref="M292:M293"/>
    <mergeCell ref="R282:R283"/>
    <mergeCell ref="R284:R285"/>
    <mergeCell ref="R286:R287"/>
    <mergeCell ref="R288:R289"/>
    <mergeCell ref="R290:R291"/>
    <mergeCell ref="R292:R293"/>
    <mergeCell ref="N286:N287"/>
    <mergeCell ref="O286:O287"/>
    <mergeCell ref="P286:P287"/>
    <mergeCell ref="Q286:Q287"/>
    <mergeCell ref="H290:H291"/>
    <mergeCell ref="H292:H293"/>
    <mergeCell ref="S282:S283"/>
    <mergeCell ref="S284:S285"/>
    <mergeCell ref="S286:S287"/>
    <mergeCell ref="S288:S289"/>
    <mergeCell ref="K278:K279"/>
    <mergeCell ref="L278:L279"/>
    <mergeCell ref="U278:U279"/>
    <mergeCell ref="E280:E281"/>
    <mergeCell ref="F280:F281"/>
    <mergeCell ref="G280:G281"/>
    <mergeCell ref="I280:I281"/>
    <mergeCell ref="K280:K281"/>
    <mergeCell ref="L280:L281"/>
    <mergeCell ref="U280:U281"/>
    <mergeCell ref="E278:E279"/>
    <mergeCell ref="F278:F279"/>
    <mergeCell ref="G278:G279"/>
    <mergeCell ref="I278:I279"/>
    <mergeCell ref="K274:K275"/>
    <mergeCell ref="L274:L275"/>
    <mergeCell ref="U274:U275"/>
    <mergeCell ref="E276:E277"/>
    <mergeCell ref="F276:F277"/>
    <mergeCell ref="G276:G277"/>
    <mergeCell ref="I276:I277"/>
    <mergeCell ref="K276:K277"/>
    <mergeCell ref="L276:L277"/>
    <mergeCell ref="U276:U277"/>
    <mergeCell ref="E274:E275"/>
    <mergeCell ref="F274:F275"/>
    <mergeCell ref="G274:G275"/>
    <mergeCell ref="I274:I275"/>
    <mergeCell ref="K270:K271"/>
    <mergeCell ref="L270:L271"/>
    <mergeCell ref="U270:U271"/>
    <mergeCell ref="E272:E273"/>
    <mergeCell ref="F272:F273"/>
    <mergeCell ref="G272:G273"/>
    <mergeCell ref="I272:I273"/>
    <mergeCell ref="K272:K273"/>
    <mergeCell ref="L272:L273"/>
    <mergeCell ref="U272:U273"/>
    <mergeCell ref="E270:E271"/>
    <mergeCell ref="F270:F271"/>
    <mergeCell ref="G270:G271"/>
    <mergeCell ref="I270:I271"/>
    <mergeCell ref="M270:M271"/>
    <mergeCell ref="M272:M273"/>
    <mergeCell ref="M274:M275"/>
    <mergeCell ref="M276:M277"/>
    <mergeCell ref="M278:M279"/>
    <mergeCell ref="M280:M281"/>
    <mergeCell ref="R270:R271"/>
    <mergeCell ref="R272:R273"/>
    <mergeCell ref="R274:R275"/>
    <mergeCell ref="R276:R277"/>
    <mergeCell ref="R278:R279"/>
    <mergeCell ref="R280:R281"/>
    <mergeCell ref="S270:S271"/>
    <mergeCell ref="S272:S273"/>
    <mergeCell ref="S274:S275"/>
    <mergeCell ref="S276:S277"/>
    <mergeCell ref="S278:S279"/>
    <mergeCell ref="S280:S281"/>
    <mergeCell ref="T276:T277"/>
    <mergeCell ref="T278:T279"/>
    <mergeCell ref="T280:T281"/>
    <mergeCell ref="N270:N271"/>
    <mergeCell ref="K266:K267"/>
    <mergeCell ref="L266:L267"/>
    <mergeCell ref="U266:U267"/>
    <mergeCell ref="E268:E269"/>
    <mergeCell ref="F268:F269"/>
    <mergeCell ref="G268:G269"/>
    <mergeCell ref="I268:I269"/>
    <mergeCell ref="K268:K269"/>
    <mergeCell ref="L268:L269"/>
    <mergeCell ref="U268:U269"/>
    <mergeCell ref="E266:E267"/>
    <mergeCell ref="F266:F267"/>
    <mergeCell ref="G266:G267"/>
    <mergeCell ref="I266:I267"/>
    <mergeCell ref="K262:K263"/>
    <mergeCell ref="L262:L263"/>
    <mergeCell ref="U262:U263"/>
    <mergeCell ref="E264:E265"/>
    <mergeCell ref="F264:F265"/>
    <mergeCell ref="G264:G265"/>
    <mergeCell ref="I264:I265"/>
    <mergeCell ref="K264:K265"/>
    <mergeCell ref="L264:L265"/>
    <mergeCell ref="U264:U265"/>
    <mergeCell ref="E262:E263"/>
    <mergeCell ref="F262:F263"/>
    <mergeCell ref="G262:G263"/>
    <mergeCell ref="I262:I263"/>
    <mergeCell ref="K258:K259"/>
    <mergeCell ref="L258:L259"/>
    <mergeCell ref="U258:U259"/>
    <mergeCell ref="E260:E261"/>
    <mergeCell ref="F260:F261"/>
    <mergeCell ref="G260:G261"/>
    <mergeCell ref="I260:I261"/>
    <mergeCell ref="K260:K261"/>
    <mergeCell ref="L260:L261"/>
    <mergeCell ref="U260:U261"/>
    <mergeCell ref="E258:E259"/>
    <mergeCell ref="F258:F259"/>
    <mergeCell ref="G258:G259"/>
    <mergeCell ref="I258:I259"/>
    <mergeCell ref="M264:M265"/>
    <mergeCell ref="M266:M267"/>
    <mergeCell ref="M268:M269"/>
    <mergeCell ref="R264:R265"/>
    <mergeCell ref="R266:R267"/>
    <mergeCell ref="R268:R269"/>
    <mergeCell ref="S258:S259"/>
    <mergeCell ref="S260:S261"/>
    <mergeCell ref="S262:S263"/>
    <mergeCell ref="S264:S265"/>
    <mergeCell ref="S266:S267"/>
    <mergeCell ref="S268:S269"/>
    <mergeCell ref="T264:T265"/>
    <mergeCell ref="T266:T267"/>
    <mergeCell ref="T268:T269"/>
    <mergeCell ref="N268:N269"/>
    <mergeCell ref="J258:J259"/>
    <mergeCell ref="J260:J261"/>
    <mergeCell ref="J262:J263"/>
    <mergeCell ref="O268:O269"/>
    <mergeCell ref="P268:P269"/>
    <mergeCell ref="Q268:Q269"/>
    <mergeCell ref="K254:K255"/>
    <mergeCell ref="L254:L255"/>
    <mergeCell ref="U254:U255"/>
    <mergeCell ref="E256:E257"/>
    <mergeCell ref="F256:F257"/>
    <mergeCell ref="G256:G257"/>
    <mergeCell ref="I256:I257"/>
    <mergeCell ref="K256:K257"/>
    <mergeCell ref="L256:L257"/>
    <mergeCell ref="U256:U257"/>
    <mergeCell ref="E254:E255"/>
    <mergeCell ref="F254:F255"/>
    <mergeCell ref="G254:G255"/>
    <mergeCell ref="I254:I255"/>
    <mergeCell ref="K250:K251"/>
    <mergeCell ref="L250:L251"/>
    <mergeCell ref="U250:U251"/>
    <mergeCell ref="E252:E253"/>
    <mergeCell ref="F252:F253"/>
    <mergeCell ref="G252:G253"/>
    <mergeCell ref="I252:I253"/>
    <mergeCell ref="K252:K253"/>
    <mergeCell ref="L252:L253"/>
    <mergeCell ref="U252:U253"/>
    <mergeCell ref="E250:E251"/>
    <mergeCell ref="F250:F251"/>
    <mergeCell ref="G250:G251"/>
    <mergeCell ref="I250:I251"/>
    <mergeCell ref="K246:K247"/>
    <mergeCell ref="L246:L247"/>
    <mergeCell ref="U246:U247"/>
    <mergeCell ref="E248:E249"/>
    <mergeCell ref="F248:F249"/>
    <mergeCell ref="G248:G249"/>
    <mergeCell ref="I248:I249"/>
    <mergeCell ref="K248:K249"/>
    <mergeCell ref="L248:L249"/>
    <mergeCell ref="U248:U249"/>
    <mergeCell ref="E246:E247"/>
    <mergeCell ref="F246:F247"/>
    <mergeCell ref="G246:G247"/>
    <mergeCell ref="I246:I247"/>
    <mergeCell ref="S246:S247"/>
    <mergeCell ref="S248:S249"/>
    <mergeCell ref="S250:S251"/>
    <mergeCell ref="S252:S253"/>
    <mergeCell ref="S254:S255"/>
    <mergeCell ref="S256:S257"/>
    <mergeCell ref="N246:N247"/>
    <mergeCell ref="O246:O247"/>
    <mergeCell ref="P246:P247"/>
    <mergeCell ref="Q246:Q247"/>
    <mergeCell ref="N248:N249"/>
    <mergeCell ref="O248:O249"/>
    <mergeCell ref="P248:P249"/>
    <mergeCell ref="Q248:Q249"/>
    <mergeCell ref="N250:N251"/>
    <mergeCell ref="O250:O251"/>
    <mergeCell ref="J246:J247"/>
    <mergeCell ref="J248:J249"/>
    <mergeCell ref="J250:J251"/>
    <mergeCell ref="J252:J253"/>
    <mergeCell ref="J254:J255"/>
    <mergeCell ref="J256:J257"/>
    <mergeCell ref="K242:K243"/>
    <mergeCell ref="L242:L243"/>
    <mergeCell ref="U242:U243"/>
    <mergeCell ref="E244:E245"/>
    <mergeCell ref="F244:F245"/>
    <mergeCell ref="G244:G245"/>
    <mergeCell ref="I244:I245"/>
    <mergeCell ref="K244:K245"/>
    <mergeCell ref="L244:L245"/>
    <mergeCell ref="U244:U245"/>
    <mergeCell ref="E242:E243"/>
    <mergeCell ref="F242:F243"/>
    <mergeCell ref="G242:G243"/>
    <mergeCell ref="I242:I243"/>
    <mergeCell ref="K238:K239"/>
    <mergeCell ref="L238:L239"/>
    <mergeCell ref="U238:U239"/>
    <mergeCell ref="E240:E241"/>
    <mergeCell ref="F240:F241"/>
    <mergeCell ref="G240:G241"/>
    <mergeCell ref="I240:I241"/>
    <mergeCell ref="K240:K241"/>
    <mergeCell ref="L240:L241"/>
    <mergeCell ref="U240:U241"/>
    <mergeCell ref="E238:E239"/>
    <mergeCell ref="F238:F239"/>
    <mergeCell ref="G238:G239"/>
    <mergeCell ref="I238:I239"/>
    <mergeCell ref="K234:K235"/>
    <mergeCell ref="L234:L235"/>
    <mergeCell ref="U234:U235"/>
    <mergeCell ref="E236:E237"/>
    <mergeCell ref="F236:F237"/>
    <mergeCell ref="G236:G237"/>
    <mergeCell ref="I236:I237"/>
    <mergeCell ref="K236:K237"/>
    <mergeCell ref="L236:L237"/>
    <mergeCell ref="U236:U237"/>
    <mergeCell ref="E234:E235"/>
    <mergeCell ref="F234:F235"/>
    <mergeCell ref="G234:G235"/>
    <mergeCell ref="I234:I235"/>
    <mergeCell ref="S234:S235"/>
    <mergeCell ref="S236:S237"/>
    <mergeCell ref="S238:S239"/>
    <mergeCell ref="S240:S241"/>
    <mergeCell ref="S242:S243"/>
    <mergeCell ref="S244:S245"/>
    <mergeCell ref="J234:J235"/>
    <mergeCell ref="J236:J237"/>
    <mergeCell ref="J238:J239"/>
    <mergeCell ref="J240:J241"/>
    <mergeCell ref="J242:J243"/>
    <mergeCell ref="J244:J245"/>
    <mergeCell ref="K230:K231"/>
    <mergeCell ref="L230:L231"/>
    <mergeCell ref="U230:U231"/>
    <mergeCell ref="E232:E233"/>
    <mergeCell ref="F232:F233"/>
    <mergeCell ref="G232:G233"/>
    <mergeCell ref="I232:I233"/>
    <mergeCell ref="K232:K233"/>
    <mergeCell ref="L232:L233"/>
    <mergeCell ref="U232:U233"/>
    <mergeCell ref="E230:E231"/>
    <mergeCell ref="F230:F231"/>
    <mergeCell ref="G230:G231"/>
    <mergeCell ref="I230:I231"/>
    <mergeCell ref="K226:K227"/>
    <mergeCell ref="L226:L227"/>
    <mergeCell ref="U226:U227"/>
    <mergeCell ref="E228:E229"/>
    <mergeCell ref="F228:F229"/>
    <mergeCell ref="G228:G229"/>
    <mergeCell ref="I228:I229"/>
    <mergeCell ref="K228:K229"/>
    <mergeCell ref="L228:L229"/>
    <mergeCell ref="U228:U229"/>
    <mergeCell ref="E226:E227"/>
    <mergeCell ref="F226:F227"/>
    <mergeCell ref="G226:G227"/>
    <mergeCell ref="I226:I227"/>
    <mergeCell ref="K222:K223"/>
    <mergeCell ref="L222:L223"/>
    <mergeCell ref="U222:U223"/>
    <mergeCell ref="E224:E225"/>
    <mergeCell ref="F224:F225"/>
    <mergeCell ref="G224:G225"/>
    <mergeCell ref="I224:I225"/>
    <mergeCell ref="K224:K225"/>
    <mergeCell ref="L224:L225"/>
    <mergeCell ref="U224:U225"/>
    <mergeCell ref="E222:E223"/>
    <mergeCell ref="F222:F223"/>
    <mergeCell ref="G222:G223"/>
    <mergeCell ref="I222:I223"/>
    <mergeCell ref="S222:S223"/>
    <mergeCell ref="S224:S225"/>
    <mergeCell ref="S226:S227"/>
    <mergeCell ref="S228:S229"/>
    <mergeCell ref="S230:S231"/>
    <mergeCell ref="S232:S233"/>
    <mergeCell ref="N224:N225"/>
    <mergeCell ref="O224:O225"/>
    <mergeCell ref="P224:P225"/>
    <mergeCell ref="Q224:Q225"/>
    <mergeCell ref="N226:N227"/>
    <mergeCell ref="O226:O227"/>
    <mergeCell ref="P226:P227"/>
    <mergeCell ref="Q226:Q227"/>
    <mergeCell ref="N228:N229"/>
    <mergeCell ref="O228:O229"/>
    <mergeCell ref="J228:J229"/>
    <mergeCell ref="J230:J231"/>
    <mergeCell ref="J232:J233"/>
    <mergeCell ref="N222:N223"/>
    <mergeCell ref="O222:O223"/>
    <mergeCell ref="P222:P223"/>
    <mergeCell ref="K220:K221"/>
    <mergeCell ref="L220:L221"/>
    <mergeCell ref="U220:U221"/>
    <mergeCell ref="E218:E219"/>
    <mergeCell ref="F218:F219"/>
    <mergeCell ref="G218:G219"/>
    <mergeCell ref="I218:I219"/>
    <mergeCell ref="K214:K215"/>
    <mergeCell ref="L214:L215"/>
    <mergeCell ref="U214:U215"/>
    <mergeCell ref="E216:E217"/>
    <mergeCell ref="F216:F217"/>
    <mergeCell ref="G216:G217"/>
    <mergeCell ref="I216:I217"/>
    <mergeCell ref="K216:K217"/>
    <mergeCell ref="L216:L217"/>
    <mergeCell ref="U216:U217"/>
    <mergeCell ref="E214:E215"/>
    <mergeCell ref="F214:F215"/>
    <mergeCell ref="G214:G215"/>
    <mergeCell ref="I214:I215"/>
    <mergeCell ref="K210:K211"/>
    <mergeCell ref="L210:L211"/>
    <mergeCell ref="U210:U211"/>
    <mergeCell ref="E212:E213"/>
    <mergeCell ref="F212:F213"/>
    <mergeCell ref="G212:G213"/>
    <mergeCell ref="I212:I213"/>
    <mergeCell ref="K212:K213"/>
    <mergeCell ref="L212:L213"/>
    <mergeCell ref="U212:U213"/>
    <mergeCell ref="E210:E211"/>
    <mergeCell ref="F210:F211"/>
    <mergeCell ref="G210:G211"/>
    <mergeCell ref="I210:I211"/>
    <mergeCell ref="S212:S213"/>
    <mergeCell ref="S214:S215"/>
    <mergeCell ref="S216:S217"/>
    <mergeCell ref="S218:S219"/>
    <mergeCell ref="S220:S221"/>
    <mergeCell ref="H210:H211"/>
    <mergeCell ref="H212:H213"/>
    <mergeCell ref="H214:H215"/>
    <mergeCell ref="H216:H217"/>
    <mergeCell ref="H218:H219"/>
    <mergeCell ref="H220:H221"/>
    <mergeCell ref="K206:K207"/>
    <mergeCell ref="L206:L207"/>
    <mergeCell ref="U206:U207"/>
    <mergeCell ref="E208:E209"/>
    <mergeCell ref="F208:F209"/>
    <mergeCell ref="G208:G209"/>
    <mergeCell ref="I208:I209"/>
    <mergeCell ref="K208:K209"/>
    <mergeCell ref="L208:L209"/>
    <mergeCell ref="U208:U209"/>
    <mergeCell ref="E206:E207"/>
    <mergeCell ref="F206:F207"/>
    <mergeCell ref="G206:G207"/>
    <mergeCell ref="I206:I207"/>
    <mergeCell ref="K874:K875"/>
    <mergeCell ref="L874:L875"/>
    <mergeCell ref="U874:U875"/>
    <mergeCell ref="K866:K867"/>
    <mergeCell ref="L866:L867"/>
    <mergeCell ref="U866:U867"/>
    <mergeCell ref="E868:E869"/>
    <mergeCell ref="F868:F869"/>
    <mergeCell ref="G868:G869"/>
    <mergeCell ref="I868:I869"/>
    <mergeCell ref="K868:K869"/>
    <mergeCell ref="L868:L869"/>
    <mergeCell ref="U868:U869"/>
    <mergeCell ref="E866:E867"/>
    <mergeCell ref="F866:F867"/>
    <mergeCell ref="E876:E877"/>
    <mergeCell ref="F876:F877"/>
    <mergeCell ref="G876:G877"/>
    <mergeCell ref="I876:I877"/>
    <mergeCell ref="K876:K877"/>
    <mergeCell ref="L876:L877"/>
    <mergeCell ref="U876:U877"/>
    <mergeCell ref="E874:E875"/>
    <mergeCell ref="F874:F875"/>
    <mergeCell ref="G874:G875"/>
    <mergeCell ref="I874:I875"/>
    <mergeCell ref="K870:K871"/>
    <mergeCell ref="L870:L871"/>
    <mergeCell ref="U870:U871"/>
    <mergeCell ref="E872:E873"/>
    <mergeCell ref="F872:F873"/>
    <mergeCell ref="G872:G873"/>
    <mergeCell ref="I872:I873"/>
    <mergeCell ref="K872:K873"/>
    <mergeCell ref="L872:L873"/>
    <mergeCell ref="U872:U873"/>
    <mergeCell ref="E870:E871"/>
    <mergeCell ref="F870:F871"/>
    <mergeCell ref="G870:G871"/>
    <mergeCell ref="I870:I871"/>
    <mergeCell ref="N874:N875"/>
    <mergeCell ref="O874:O875"/>
    <mergeCell ref="P874:P875"/>
    <mergeCell ref="K218:K219"/>
    <mergeCell ref="L218:L219"/>
    <mergeCell ref="U218:U219"/>
    <mergeCell ref="E220:E221"/>
    <mergeCell ref="F220:F221"/>
    <mergeCell ref="G220:G221"/>
    <mergeCell ref="I220:I221"/>
    <mergeCell ref="G866:G867"/>
    <mergeCell ref="I866:I867"/>
    <mergeCell ref="K862:K863"/>
    <mergeCell ref="L862:L863"/>
    <mergeCell ref="U862:U863"/>
    <mergeCell ref="E864:E865"/>
    <mergeCell ref="F864:F865"/>
    <mergeCell ref="G864:G865"/>
    <mergeCell ref="I864:I865"/>
    <mergeCell ref="K864:K865"/>
    <mergeCell ref="L864:L865"/>
    <mergeCell ref="U864:U865"/>
    <mergeCell ref="E862:E863"/>
    <mergeCell ref="F862:F863"/>
    <mergeCell ref="G862:G863"/>
    <mergeCell ref="I862:I863"/>
    <mergeCell ref="N862:N863"/>
    <mergeCell ref="O862:O863"/>
    <mergeCell ref="P862:P863"/>
    <mergeCell ref="Q862:Q863"/>
    <mergeCell ref="N864:N865"/>
    <mergeCell ref="O864:O865"/>
    <mergeCell ref="P864:P865"/>
    <mergeCell ref="Q864:Q865"/>
    <mergeCell ref="N866:N867"/>
    <mergeCell ref="O866:O867"/>
    <mergeCell ref="P866:P867"/>
    <mergeCell ref="Q866:Q867"/>
    <mergeCell ref="K858:K859"/>
    <mergeCell ref="L858:L859"/>
    <mergeCell ref="U858:U859"/>
    <mergeCell ref="E860:E861"/>
    <mergeCell ref="F860:F861"/>
    <mergeCell ref="G860:G861"/>
    <mergeCell ref="I860:I861"/>
    <mergeCell ref="K860:K861"/>
    <mergeCell ref="L860:L861"/>
    <mergeCell ref="U860:U861"/>
    <mergeCell ref="E858:E859"/>
    <mergeCell ref="F858:F859"/>
    <mergeCell ref="G858:G859"/>
    <mergeCell ref="I858:I859"/>
    <mergeCell ref="M858:M859"/>
    <mergeCell ref="M860:M861"/>
    <mergeCell ref="M862:M863"/>
    <mergeCell ref="M864:M865"/>
    <mergeCell ref="M866:M867"/>
    <mergeCell ref="R858:R859"/>
    <mergeCell ref="R860:R861"/>
    <mergeCell ref="R862:R863"/>
    <mergeCell ref="R864:R865"/>
    <mergeCell ref="R866:R867"/>
    <mergeCell ref="S860:S861"/>
    <mergeCell ref="S862:S863"/>
    <mergeCell ref="S864:S865"/>
    <mergeCell ref="S866:S867"/>
    <mergeCell ref="H858:H859"/>
    <mergeCell ref="H860:H861"/>
    <mergeCell ref="H862:H863"/>
    <mergeCell ref="H864:H865"/>
    <mergeCell ref="H866:H867"/>
    <mergeCell ref="K854:K855"/>
    <mergeCell ref="L854:L855"/>
    <mergeCell ref="U854:U855"/>
    <mergeCell ref="E856:E857"/>
    <mergeCell ref="F856:F857"/>
    <mergeCell ref="G856:G857"/>
    <mergeCell ref="I856:I857"/>
    <mergeCell ref="K856:K857"/>
    <mergeCell ref="L856:L857"/>
    <mergeCell ref="U856:U857"/>
    <mergeCell ref="E854:E855"/>
    <mergeCell ref="F854:F855"/>
    <mergeCell ref="G854:G855"/>
    <mergeCell ref="I854:I855"/>
    <mergeCell ref="K850:K851"/>
    <mergeCell ref="L850:L851"/>
    <mergeCell ref="U850:U851"/>
    <mergeCell ref="E852:E853"/>
    <mergeCell ref="F852:F853"/>
    <mergeCell ref="G852:G853"/>
    <mergeCell ref="I852:I853"/>
    <mergeCell ref="K852:K853"/>
    <mergeCell ref="L852:L853"/>
    <mergeCell ref="U852:U853"/>
    <mergeCell ref="E850:E851"/>
    <mergeCell ref="F850:F851"/>
    <mergeCell ref="G850:G851"/>
    <mergeCell ref="I850:I851"/>
    <mergeCell ref="K846:K847"/>
    <mergeCell ref="L846:L847"/>
    <mergeCell ref="U846:U847"/>
    <mergeCell ref="E848:E849"/>
    <mergeCell ref="F848:F849"/>
    <mergeCell ref="G848:G849"/>
    <mergeCell ref="I848:I849"/>
    <mergeCell ref="K848:K849"/>
    <mergeCell ref="L848:L849"/>
    <mergeCell ref="U848:U849"/>
    <mergeCell ref="E846:E847"/>
    <mergeCell ref="F846:F847"/>
    <mergeCell ref="G846:G847"/>
    <mergeCell ref="I846:I847"/>
    <mergeCell ref="M846:M847"/>
    <mergeCell ref="M848:M849"/>
    <mergeCell ref="M850:M851"/>
    <mergeCell ref="M852:M853"/>
    <mergeCell ref="M854:M855"/>
    <mergeCell ref="M856:M857"/>
    <mergeCell ref="R846:R847"/>
    <mergeCell ref="R848:R849"/>
    <mergeCell ref="R850:R851"/>
    <mergeCell ref="R852:R853"/>
    <mergeCell ref="R854:R855"/>
    <mergeCell ref="R856:R857"/>
    <mergeCell ref="T846:T847"/>
    <mergeCell ref="T848:T849"/>
    <mergeCell ref="T850:T851"/>
    <mergeCell ref="T852:T853"/>
    <mergeCell ref="H846:H847"/>
    <mergeCell ref="H848:H849"/>
    <mergeCell ref="H850:H851"/>
    <mergeCell ref="H852:H853"/>
    <mergeCell ref="H854:H855"/>
    <mergeCell ref="H856:H857"/>
    <mergeCell ref="K842:K843"/>
    <mergeCell ref="L842:L843"/>
    <mergeCell ref="U842:U843"/>
    <mergeCell ref="E844:E845"/>
    <mergeCell ref="F844:F845"/>
    <mergeCell ref="G844:G845"/>
    <mergeCell ref="I844:I845"/>
    <mergeCell ref="K844:K845"/>
    <mergeCell ref="L844:L845"/>
    <mergeCell ref="U844:U845"/>
    <mergeCell ref="E842:E843"/>
    <mergeCell ref="F842:F843"/>
    <mergeCell ref="G842:G843"/>
    <mergeCell ref="I842:I843"/>
    <mergeCell ref="K838:K839"/>
    <mergeCell ref="L838:L839"/>
    <mergeCell ref="U838:U839"/>
    <mergeCell ref="E840:E841"/>
    <mergeCell ref="F840:F841"/>
    <mergeCell ref="G840:G841"/>
    <mergeCell ref="I840:I841"/>
    <mergeCell ref="K840:K841"/>
    <mergeCell ref="L840:L841"/>
    <mergeCell ref="U840:U841"/>
    <mergeCell ref="E838:E839"/>
    <mergeCell ref="F838:F839"/>
    <mergeCell ref="G838:G839"/>
    <mergeCell ref="I838:I839"/>
    <mergeCell ref="K834:K835"/>
    <mergeCell ref="L834:L835"/>
    <mergeCell ref="U834:U835"/>
    <mergeCell ref="E836:E837"/>
    <mergeCell ref="F836:F837"/>
    <mergeCell ref="G836:G837"/>
    <mergeCell ref="I836:I837"/>
    <mergeCell ref="K836:K837"/>
    <mergeCell ref="L836:L837"/>
    <mergeCell ref="U836:U837"/>
    <mergeCell ref="E834:E835"/>
    <mergeCell ref="F834:F835"/>
    <mergeCell ref="G834:G835"/>
    <mergeCell ref="I834:I835"/>
    <mergeCell ref="M834:M835"/>
    <mergeCell ref="M836:M837"/>
    <mergeCell ref="M838:M839"/>
    <mergeCell ref="M840:M841"/>
    <mergeCell ref="M842:M843"/>
    <mergeCell ref="M844:M845"/>
    <mergeCell ref="R834:R835"/>
    <mergeCell ref="R836:R837"/>
    <mergeCell ref="R838:R839"/>
    <mergeCell ref="R840:R841"/>
    <mergeCell ref="R842:R843"/>
    <mergeCell ref="R844:R845"/>
    <mergeCell ref="T840:T841"/>
    <mergeCell ref="T842:T843"/>
    <mergeCell ref="T844:T845"/>
    <mergeCell ref="H834:H835"/>
    <mergeCell ref="H836:H837"/>
    <mergeCell ref="H838:H839"/>
    <mergeCell ref="H840:H841"/>
    <mergeCell ref="H842:H843"/>
    <mergeCell ref="H844:H845"/>
    <mergeCell ref="N836:N837"/>
    <mergeCell ref="K830:K831"/>
    <mergeCell ref="L830:L831"/>
    <mergeCell ref="U830:U831"/>
    <mergeCell ref="E832:E833"/>
    <mergeCell ref="F832:F833"/>
    <mergeCell ref="G832:G833"/>
    <mergeCell ref="I832:I833"/>
    <mergeCell ref="K832:K833"/>
    <mergeCell ref="L832:L833"/>
    <mergeCell ref="U832:U833"/>
    <mergeCell ref="E830:E831"/>
    <mergeCell ref="F830:F831"/>
    <mergeCell ref="G830:G831"/>
    <mergeCell ref="I830:I831"/>
    <mergeCell ref="K826:K827"/>
    <mergeCell ref="L826:L827"/>
    <mergeCell ref="U826:U827"/>
    <mergeCell ref="E828:E829"/>
    <mergeCell ref="F828:F829"/>
    <mergeCell ref="G828:G829"/>
    <mergeCell ref="I828:I829"/>
    <mergeCell ref="K828:K829"/>
    <mergeCell ref="L828:L829"/>
    <mergeCell ref="U828:U829"/>
    <mergeCell ref="E826:E827"/>
    <mergeCell ref="F826:F827"/>
    <mergeCell ref="G826:G827"/>
    <mergeCell ref="I826:I827"/>
    <mergeCell ref="K822:K823"/>
    <mergeCell ref="L822:L823"/>
    <mergeCell ref="U822:U823"/>
    <mergeCell ref="E824:E825"/>
    <mergeCell ref="F824:F825"/>
    <mergeCell ref="G824:G825"/>
    <mergeCell ref="I824:I825"/>
    <mergeCell ref="K824:K825"/>
    <mergeCell ref="L824:L825"/>
    <mergeCell ref="U824:U825"/>
    <mergeCell ref="E822:E823"/>
    <mergeCell ref="F822:F823"/>
    <mergeCell ref="G822:G823"/>
    <mergeCell ref="I822:I823"/>
    <mergeCell ref="M822:M823"/>
    <mergeCell ref="M824:M825"/>
    <mergeCell ref="M826:M827"/>
    <mergeCell ref="M828:M829"/>
    <mergeCell ref="M830:M831"/>
    <mergeCell ref="M832:M833"/>
    <mergeCell ref="R822:R823"/>
    <mergeCell ref="R824:R825"/>
    <mergeCell ref="R826:R827"/>
    <mergeCell ref="R828:R829"/>
    <mergeCell ref="R830:R831"/>
    <mergeCell ref="R832:R833"/>
    <mergeCell ref="N826:N827"/>
    <mergeCell ref="O826:O827"/>
    <mergeCell ref="P826:P827"/>
    <mergeCell ref="Q826:Q827"/>
    <mergeCell ref="H822:H823"/>
    <mergeCell ref="H824:H825"/>
    <mergeCell ref="H826:H827"/>
    <mergeCell ref="H828:H829"/>
    <mergeCell ref="H830:H831"/>
    <mergeCell ref="H832:H833"/>
    <mergeCell ref="K818:K819"/>
    <mergeCell ref="L818:L819"/>
    <mergeCell ref="U818:U819"/>
    <mergeCell ref="E820:E821"/>
    <mergeCell ref="F820:F821"/>
    <mergeCell ref="G820:G821"/>
    <mergeCell ref="I820:I821"/>
    <mergeCell ref="K820:K821"/>
    <mergeCell ref="L820:L821"/>
    <mergeCell ref="U820:U821"/>
    <mergeCell ref="E818:E819"/>
    <mergeCell ref="F818:F819"/>
    <mergeCell ref="G818:G819"/>
    <mergeCell ref="I818:I819"/>
    <mergeCell ref="K814:K815"/>
    <mergeCell ref="L814:L815"/>
    <mergeCell ref="U814:U815"/>
    <mergeCell ref="E816:E817"/>
    <mergeCell ref="F816:F817"/>
    <mergeCell ref="G816:G817"/>
    <mergeCell ref="I816:I817"/>
    <mergeCell ref="K816:K817"/>
    <mergeCell ref="L816:L817"/>
    <mergeCell ref="U816:U817"/>
    <mergeCell ref="E814:E815"/>
    <mergeCell ref="F814:F815"/>
    <mergeCell ref="G814:G815"/>
    <mergeCell ref="I814:I815"/>
    <mergeCell ref="K810:K811"/>
    <mergeCell ref="L810:L811"/>
    <mergeCell ref="U810:U811"/>
    <mergeCell ref="E812:E813"/>
    <mergeCell ref="F812:F813"/>
    <mergeCell ref="G812:G813"/>
    <mergeCell ref="I812:I813"/>
    <mergeCell ref="K812:K813"/>
    <mergeCell ref="L812:L813"/>
    <mergeCell ref="U812:U813"/>
    <mergeCell ref="E810:E811"/>
    <mergeCell ref="F810:F811"/>
    <mergeCell ref="G810:G811"/>
    <mergeCell ref="I810:I811"/>
    <mergeCell ref="M810:M811"/>
    <mergeCell ref="M812:M813"/>
    <mergeCell ref="M814:M815"/>
    <mergeCell ref="M816:M817"/>
    <mergeCell ref="M818:M819"/>
    <mergeCell ref="M820:M821"/>
    <mergeCell ref="R810:R811"/>
    <mergeCell ref="R812:R813"/>
    <mergeCell ref="R814:R815"/>
    <mergeCell ref="R816:R817"/>
    <mergeCell ref="R818:R819"/>
    <mergeCell ref="R820:R821"/>
    <mergeCell ref="H810:H811"/>
    <mergeCell ref="H812:H813"/>
    <mergeCell ref="H814:H815"/>
    <mergeCell ref="H816:H817"/>
    <mergeCell ref="H818:H819"/>
    <mergeCell ref="H820:H821"/>
    <mergeCell ref="N814:N815"/>
    <mergeCell ref="O814:O815"/>
    <mergeCell ref="P814:P815"/>
    <mergeCell ref="Q814:Q815"/>
    <mergeCell ref="K806:K807"/>
    <mergeCell ref="L806:L807"/>
    <mergeCell ref="U806:U807"/>
    <mergeCell ref="E808:E809"/>
    <mergeCell ref="F808:F809"/>
    <mergeCell ref="G808:G809"/>
    <mergeCell ref="I808:I809"/>
    <mergeCell ref="K808:K809"/>
    <mergeCell ref="L808:L809"/>
    <mergeCell ref="U808:U809"/>
    <mergeCell ref="E806:E807"/>
    <mergeCell ref="F806:F807"/>
    <mergeCell ref="G806:G807"/>
    <mergeCell ref="I806:I807"/>
    <mergeCell ref="K802:K803"/>
    <mergeCell ref="L802:L803"/>
    <mergeCell ref="U802:U803"/>
    <mergeCell ref="E804:E805"/>
    <mergeCell ref="F804:F805"/>
    <mergeCell ref="G804:G805"/>
    <mergeCell ref="I804:I805"/>
    <mergeCell ref="K804:K805"/>
    <mergeCell ref="L804:L805"/>
    <mergeCell ref="U804:U805"/>
    <mergeCell ref="E802:E803"/>
    <mergeCell ref="F802:F803"/>
    <mergeCell ref="G802:G803"/>
    <mergeCell ref="I802:I803"/>
    <mergeCell ref="K798:K799"/>
    <mergeCell ref="L798:L799"/>
    <mergeCell ref="U798:U799"/>
    <mergeCell ref="E800:E801"/>
    <mergeCell ref="F800:F801"/>
    <mergeCell ref="G800:G801"/>
    <mergeCell ref="I800:I801"/>
    <mergeCell ref="K800:K801"/>
    <mergeCell ref="L800:L801"/>
    <mergeCell ref="U800:U801"/>
    <mergeCell ref="E798:E799"/>
    <mergeCell ref="F798:F799"/>
    <mergeCell ref="G798:G799"/>
    <mergeCell ref="I798:I799"/>
    <mergeCell ref="M798:M799"/>
    <mergeCell ref="M800:M801"/>
    <mergeCell ref="M802:M803"/>
    <mergeCell ref="M804:M805"/>
    <mergeCell ref="M806:M807"/>
    <mergeCell ref="M808:M809"/>
    <mergeCell ref="R798:R799"/>
    <mergeCell ref="R800:R801"/>
    <mergeCell ref="R802:R803"/>
    <mergeCell ref="R804:R805"/>
    <mergeCell ref="R806:R807"/>
    <mergeCell ref="R808:R809"/>
    <mergeCell ref="N806:N807"/>
    <mergeCell ref="O806:O807"/>
    <mergeCell ref="P806:P807"/>
    <mergeCell ref="Q806:Q807"/>
    <mergeCell ref="H798:H799"/>
    <mergeCell ref="H800:H801"/>
    <mergeCell ref="H802:H803"/>
    <mergeCell ref="H804:H805"/>
    <mergeCell ref="H806:H807"/>
    <mergeCell ref="H808:H809"/>
    <mergeCell ref="K794:K795"/>
    <mergeCell ref="L794:L795"/>
    <mergeCell ref="U794:U795"/>
    <mergeCell ref="E796:E797"/>
    <mergeCell ref="F796:F797"/>
    <mergeCell ref="G796:G797"/>
    <mergeCell ref="I796:I797"/>
    <mergeCell ref="K796:K797"/>
    <mergeCell ref="L796:L797"/>
    <mergeCell ref="U796:U797"/>
    <mergeCell ref="E794:E795"/>
    <mergeCell ref="F794:F795"/>
    <mergeCell ref="G794:G795"/>
    <mergeCell ref="I794:I795"/>
    <mergeCell ref="K790:K791"/>
    <mergeCell ref="L790:L791"/>
    <mergeCell ref="U790:U791"/>
    <mergeCell ref="E792:E793"/>
    <mergeCell ref="F792:F793"/>
    <mergeCell ref="G792:G793"/>
    <mergeCell ref="I792:I793"/>
    <mergeCell ref="K792:K793"/>
    <mergeCell ref="L792:L793"/>
    <mergeCell ref="U792:U793"/>
    <mergeCell ref="E790:E791"/>
    <mergeCell ref="F790:F791"/>
    <mergeCell ref="G790:G791"/>
    <mergeCell ref="I790:I791"/>
    <mergeCell ref="K786:K787"/>
    <mergeCell ref="L786:L787"/>
    <mergeCell ref="U786:U787"/>
    <mergeCell ref="E788:E789"/>
    <mergeCell ref="F788:F789"/>
    <mergeCell ref="G788:G789"/>
    <mergeCell ref="I788:I789"/>
    <mergeCell ref="K788:K789"/>
    <mergeCell ref="L788:L789"/>
    <mergeCell ref="U788:U789"/>
    <mergeCell ref="E786:E787"/>
    <mergeCell ref="F786:F787"/>
    <mergeCell ref="G786:G787"/>
    <mergeCell ref="I786:I787"/>
    <mergeCell ref="M786:M787"/>
    <mergeCell ref="M788:M789"/>
    <mergeCell ref="M790:M791"/>
    <mergeCell ref="M792:M793"/>
    <mergeCell ref="M794:M795"/>
    <mergeCell ref="M796:M797"/>
    <mergeCell ref="R786:R787"/>
    <mergeCell ref="R788:R789"/>
    <mergeCell ref="R790:R791"/>
    <mergeCell ref="R792:R793"/>
    <mergeCell ref="R794:R795"/>
    <mergeCell ref="R796:R797"/>
    <mergeCell ref="S786:S787"/>
    <mergeCell ref="S788:S789"/>
    <mergeCell ref="S790:S791"/>
    <mergeCell ref="S792:S793"/>
    <mergeCell ref="H786:H787"/>
    <mergeCell ref="H788:H789"/>
    <mergeCell ref="H790:H791"/>
    <mergeCell ref="H792:H793"/>
    <mergeCell ref="H794:H795"/>
    <mergeCell ref="H796:H797"/>
    <mergeCell ref="K782:K783"/>
    <mergeCell ref="L782:L783"/>
    <mergeCell ref="U782:U783"/>
    <mergeCell ref="E784:E785"/>
    <mergeCell ref="F784:F785"/>
    <mergeCell ref="G784:G785"/>
    <mergeCell ref="I784:I785"/>
    <mergeCell ref="K784:K785"/>
    <mergeCell ref="L784:L785"/>
    <mergeCell ref="U784:U785"/>
    <mergeCell ref="E782:E783"/>
    <mergeCell ref="F782:F783"/>
    <mergeCell ref="G782:G783"/>
    <mergeCell ref="I782:I783"/>
    <mergeCell ref="K778:K779"/>
    <mergeCell ref="L778:L779"/>
    <mergeCell ref="U778:U779"/>
    <mergeCell ref="E780:E781"/>
    <mergeCell ref="F780:F781"/>
    <mergeCell ref="G780:G781"/>
    <mergeCell ref="I780:I781"/>
    <mergeCell ref="K780:K781"/>
    <mergeCell ref="L780:L781"/>
    <mergeCell ref="U780:U781"/>
    <mergeCell ref="E778:E779"/>
    <mergeCell ref="F778:F779"/>
    <mergeCell ref="G778:G779"/>
    <mergeCell ref="I778:I779"/>
    <mergeCell ref="K774:K775"/>
    <mergeCell ref="L774:L775"/>
    <mergeCell ref="U774:U775"/>
    <mergeCell ref="E776:E777"/>
    <mergeCell ref="F776:F777"/>
    <mergeCell ref="G776:G777"/>
    <mergeCell ref="I776:I777"/>
    <mergeCell ref="K776:K777"/>
    <mergeCell ref="L776:L777"/>
    <mergeCell ref="U776:U777"/>
    <mergeCell ref="E774:E775"/>
    <mergeCell ref="F774:F775"/>
    <mergeCell ref="G774:G775"/>
    <mergeCell ref="I774:I775"/>
    <mergeCell ref="M774:M775"/>
    <mergeCell ref="M776:M777"/>
    <mergeCell ref="M778:M779"/>
    <mergeCell ref="M780:M781"/>
    <mergeCell ref="M782:M783"/>
    <mergeCell ref="M784:M785"/>
    <mergeCell ref="R774:R775"/>
    <mergeCell ref="R776:R777"/>
    <mergeCell ref="R778:R779"/>
    <mergeCell ref="R780:R781"/>
    <mergeCell ref="R782:R783"/>
    <mergeCell ref="R784:R785"/>
    <mergeCell ref="S778:S779"/>
    <mergeCell ref="S780:S781"/>
    <mergeCell ref="S782:S783"/>
    <mergeCell ref="S784:S785"/>
    <mergeCell ref="H774:H775"/>
    <mergeCell ref="H776:H777"/>
    <mergeCell ref="H778:H779"/>
    <mergeCell ref="H780:H781"/>
    <mergeCell ref="H782:H783"/>
    <mergeCell ref="H784:H785"/>
    <mergeCell ref="K770:K771"/>
    <mergeCell ref="L770:L771"/>
    <mergeCell ref="U770:U771"/>
    <mergeCell ref="E772:E773"/>
    <mergeCell ref="F772:F773"/>
    <mergeCell ref="G772:G773"/>
    <mergeCell ref="I772:I773"/>
    <mergeCell ref="K772:K773"/>
    <mergeCell ref="L772:L773"/>
    <mergeCell ref="U772:U773"/>
    <mergeCell ref="E770:E771"/>
    <mergeCell ref="F770:F771"/>
    <mergeCell ref="G770:G771"/>
    <mergeCell ref="I770:I771"/>
    <mergeCell ref="K766:K767"/>
    <mergeCell ref="L766:L767"/>
    <mergeCell ref="U766:U767"/>
    <mergeCell ref="E768:E769"/>
    <mergeCell ref="F768:F769"/>
    <mergeCell ref="G768:G769"/>
    <mergeCell ref="I768:I769"/>
    <mergeCell ref="K768:K769"/>
    <mergeCell ref="L768:L769"/>
    <mergeCell ref="U768:U769"/>
    <mergeCell ref="E766:E767"/>
    <mergeCell ref="F766:F767"/>
    <mergeCell ref="G766:G767"/>
    <mergeCell ref="I766:I767"/>
    <mergeCell ref="K762:K763"/>
    <mergeCell ref="L762:L763"/>
    <mergeCell ref="U762:U763"/>
    <mergeCell ref="E764:E765"/>
    <mergeCell ref="F764:F765"/>
    <mergeCell ref="G764:G765"/>
    <mergeCell ref="I764:I765"/>
    <mergeCell ref="K764:K765"/>
    <mergeCell ref="L764:L765"/>
    <mergeCell ref="U764:U765"/>
    <mergeCell ref="E762:E763"/>
    <mergeCell ref="F762:F763"/>
    <mergeCell ref="G762:G763"/>
    <mergeCell ref="I762:I763"/>
    <mergeCell ref="M762:M763"/>
    <mergeCell ref="M764:M765"/>
    <mergeCell ref="M766:M767"/>
    <mergeCell ref="M768:M769"/>
    <mergeCell ref="M770:M771"/>
    <mergeCell ref="M772:M773"/>
    <mergeCell ref="R762:R763"/>
    <mergeCell ref="R764:R765"/>
    <mergeCell ref="R766:R767"/>
    <mergeCell ref="R768:R769"/>
    <mergeCell ref="R770:R771"/>
    <mergeCell ref="R772:R773"/>
    <mergeCell ref="T770:T771"/>
    <mergeCell ref="T772:T773"/>
    <mergeCell ref="N770:N771"/>
    <mergeCell ref="O770:O771"/>
    <mergeCell ref="H762:H763"/>
    <mergeCell ref="H764:H765"/>
    <mergeCell ref="H766:H767"/>
    <mergeCell ref="H768:H769"/>
    <mergeCell ref="H770:H771"/>
    <mergeCell ref="H772:H773"/>
    <mergeCell ref="K758:K759"/>
    <mergeCell ref="L758:L759"/>
    <mergeCell ref="U758:U759"/>
    <mergeCell ref="E760:E761"/>
    <mergeCell ref="F760:F761"/>
    <mergeCell ref="G760:G761"/>
    <mergeCell ref="I760:I761"/>
    <mergeCell ref="K760:K761"/>
    <mergeCell ref="L760:L761"/>
    <mergeCell ref="U760:U761"/>
    <mergeCell ref="E758:E759"/>
    <mergeCell ref="F758:F759"/>
    <mergeCell ref="G758:G759"/>
    <mergeCell ref="I758:I759"/>
    <mergeCell ref="K754:K755"/>
    <mergeCell ref="L754:L755"/>
    <mergeCell ref="U754:U755"/>
    <mergeCell ref="E756:E757"/>
    <mergeCell ref="F756:F757"/>
    <mergeCell ref="G756:G757"/>
    <mergeCell ref="I756:I757"/>
    <mergeCell ref="K756:K757"/>
    <mergeCell ref="L756:L757"/>
    <mergeCell ref="U756:U757"/>
    <mergeCell ref="E754:E755"/>
    <mergeCell ref="F754:F755"/>
    <mergeCell ref="G754:G755"/>
    <mergeCell ref="I754:I755"/>
    <mergeCell ref="K750:K751"/>
    <mergeCell ref="L750:L751"/>
    <mergeCell ref="U750:U751"/>
    <mergeCell ref="E752:E753"/>
    <mergeCell ref="F752:F753"/>
    <mergeCell ref="G752:G753"/>
    <mergeCell ref="I752:I753"/>
    <mergeCell ref="K752:K753"/>
    <mergeCell ref="L752:L753"/>
    <mergeCell ref="U752:U753"/>
    <mergeCell ref="E750:E751"/>
    <mergeCell ref="F750:F751"/>
    <mergeCell ref="G750:G751"/>
    <mergeCell ref="I750:I751"/>
    <mergeCell ref="M750:M751"/>
    <mergeCell ref="M752:M753"/>
    <mergeCell ref="M754:M755"/>
    <mergeCell ref="M756:M757"/>
    <mergeCell ref="M758:M759"/>
    <mergeCell ref="M760:M761"/>
    <mergeCell ref="R750:R751"/>
    <mergeCell ref="R752:R753"/>
    <mergeCell ref="R754:R755"/>
    <mergeCell ref="R756:R757"/>
    <mergeCell ref="R758:R759"/>
    <mergeCell ref="R760:R761"/>
    <mergeCell ref="N750:N751"/>
    <mergeCell ref="O750:O751"/>
    <mergeCell ref="P750:P751"/>
    <mergeCell ref="Q750:Q751"/>
    <mergeCell ref="H750:H751"/>
    <mergeCell ref="H752:H753"/>
    <mergeCell ref="H754:H755"/>
    <mergeCell ref="H756:H757"/>
    <mergeCell ref="H758:H759"/>
    <mergeCell ref="H760:H761"/>
    <mergeCell ref="K746:K747"/>
    <mergeCell ref="L746:L747"/>
    <mergeCell ref="U746:U747"/>
    <mergeCell ref="E748:E749"/>
    <mergeCell ref="F748:F749"/>
    <mergeCell ref="G748:G749"/>
    <mergeCell ref="I748:I749"/>
    <mergeCell ref="K748:K749"/>
    <mergeCell ref="L748:L749"/>
    <mergeCell ref="U748:U749"/>
    <mergeCell ref="E746:E747"/>
    <mergeCell ref="F746:F747"/>
    <mergeCell ref="G746:G747"/>
    <mergeCell ref="I746:I747"/>
    <mergeCell ref="K742:K743"/>
    <mergeCell ref="L742:L743"/>
    <mergeCell ref="U742:U743"/>
    <mergeCell ref="E744:E745"/>
    <mergeCell ref="F744:F745"/>
    <mergeCell ref="G744:G745"/>
    <mergeCell ref="I744:I745"/>
    <mergeCell ref="K744:K745"/>
    <mergeCell ref="L744:L745"/>
    <mergeCell ref="U744:U745"/>
    <mergeCell ref="E742:E743"/>
    <mergeCell ref="F742:F743"/>
    <mergeCell ref="G742:G743"/>
    <mergeCell ref="I742:I743"/>
    <mergeCell ref="K738:K739"/>
    <mergeCell ref="L738:L739"/>
    <mergeCell ref="U738:U739"/>
    <mergeCell ref="E740:E741"/>
    <mergeCell ref="F740:F741"/>
    <mergeCell ref="G740:G741"/>
    <mergeCell ref="I740:I741"/>
    <mergeCell ref="K740:K741"/>
    <mergeCell ref="L740:L741"/>
    <mergeCell ref="U740:U741"/>
    <mergeCell ref="E738:E739"/>
    <mergeCell ref="F738:F739"/>
    <mergeCell ref="G738:G739"/>
    <mergeCell ref="I738:I739"/>
    <mergeCell ref="M738:M739"/>
    <mergeCell ref="M740:M741"/>
    <mergeCell ref="M742:M743"/>
    <mergeCell ref="M744:M745"/>
    <mergeCell ref="M746:M747"/>
    <mergeCell ref="M748:M749"/>
    <mergeCell ref="R738:R739"/>
    <mergeCell ref="R740:R741"/>
    <mergeCell ref="R742:R743"/>
    <mergeCell ref="R744:R745"/>
    <mergeCell ref="R746:R747"/>
    <mergeCell ref="R748:R749"/>
    <mergeCell ref="N748:N749"/>
    <mergeCell ref="O748:O749"/>
    <mergeCell ref="P748:P749"/>
    <mergeCell ref="Q748:Q749"/>
    <mergeCell ref="H738:H739"/>
    <mergeCell ref="H740:H741"/>
    <mergeCell ref="H742:H743"/>
    <mergeCell ref="H744:H745"/>
    <mergeCell ref="H746:H747"/>
    <mergeCell ref="H748:H749"/>
    <mergeCell ref="K734:K735"/>
    <mergeCell ref="L734:L735"/>
    <mergeCell ref="U734:U735"/>
    <mergeCell ref="E736:E737"/>
    <mergeCell ref="F736:F737"/>
    <mergeCell ref="G736:G737"/>
    <mergeCell ref="I736:I737"/>
    <mergeCell ref="K736:K737"/>
    <mergeCell ref="L736:L737"/>
    <mergeCell ref="U736:U737"/>
    <mergeCell ref="E734:E735"/>
    <mergeCell ref="F734:F735"/>
    <mergeCell ref="G734:G735"/>
    <mergeCell ref="I734:I735"/>
    <mergeCell ref="K730:K731"/>
    <mergeCell ref="L730:L731"/>
    <mergeCell ref="U730:U731"/>
    <mergeCell ref="E732:E733"/>
    <mergeCell ref="F732:F733"/>
    <mergeCell ref="G732:G733"/>
    <mergeCell ref="I732:I733"/>
    <mergeCell ref="K732:K733"/>
    <mergeCell ref="L732:L733"/>
    <mergeCell ref="U732:U733"/>
    <mergeCell ref="E730:E731"/>
    <mergeCell ref="F730:F731"/>
    <mergeCell ref="G730:G731"/>
    <mergeCell ref="I730:I731"/>
    <mergeCell ref="K726:K727"/>
    <mergeCell ref="L726:L727"/>
    <mergeCell ref="U726:U727"/>
    <mergeCell ref="E728:E729"/>
    <mergeCell ref="F728:F729"/>
    <mergeCell ref="G728:G729"/>
    <mergeCell ref="I728:I729"/>
    <mergeCell ref="K728:K729"/>
    <mergeCell ref="L728:L729"/>
    <mergeCell ref="U728:U729"/>
    <mergeCell ref="E726:E727"/>
    <mergeCell ref="F726:F727"/>
    <mergeCell ref="G726:G727"/>
    <mergeCell ref="I726:I727"/>
    <mergeCell ref="M726:M727"/>
    <mergeCell ref="M728:M729"/>
    <mergeCell ref="M730:M731"/>
    <mergeCell ref="M732:M733"/>
    <mergeCell ref="M734:M735"/>
    <mergeCell ref="M736:M737"/>
    <mergeCell ref="R726:R727"/>
    <mergeCell ref="R728:R729"/>
    <mergeCell ref="R730:R731"/>
    <mergeCell ref="R732:R733"/>
    <mergeCell ref="R734:R735"/>
    <mergeCell ref="R736:R737"/>
    <mergeCell ref="N728:N729"/>
    <mergeCell ref="O728:O729"/>
    <mergeCell ref="P728:P729"/>
    <mergeCell ref="Q728:Q729"/>
    <mergeCell ref="H726:H727"/>
    <mergeCell ref="H728:H729"/>
    <mergeCell ref="H730:H731"/>
    <mergeCell ref="H732:H733"/>
    <mergeCell ref="H734:H735"/>
    <mergeCell ref="H736:H737"/>
    <mergeCell ref="K722:K723"/>
    <mergeCell ref="L722:L723"/>
    <mergeCell ref="U722:U723"/>
    <mergeCell ref="E724:E725"/>
    <mergeCell ref="F724:F725"/>
    <mergeCell ref="G724:G725"/>
    <mergeCell ref="I724:I725"/>
    <mergeCell ref="K724:K725"/>
    <mergeCell ref="L724:L725"/>
    <mergeCell ref="U724:U725"/>
    <mergeCell ref="E722:E723"/>
    <mergeCell ref="F722:F723"/>
    <mergeCell ref="G722:G723"/>
    <mergeCell ref="I722:I723"/>
    <mergeCell ref="K718:K719"/>
    <mergeCell ref="L718:L719"/>
    <mergeCell ref="U718:U719"/>
    <mergeCell ref="E720:E721"/>
    <mergeCell ref="F720:F721"/>
    <mergeCell ref="G720:G721"/>
    <mergeCell ref="I720:I721"/>
    <mergeCell ref="K720:K721"/>
    <mergeCell ref="L720:L721"/>
    <mergeCell ref="U720:U721"/>
    <mergeCell ref="E718:E719"/>
    <mergeCell ref="F718:F719"/>
    <mergeCell ref="G718:G719"/>
    <mergeCell ref="I718:I719"/>
    <mergeCell ref="K714:K715"/>
    <mergeCell ref="L714:L715"/>
    <mergeCell ref="U714:U715"/>
    <mergeCell ref="E716:E717"/>
    <mergeCell ref="F716:F717"/>
    <mergeCell ref="G716:G717"/>
    <mergeCell ref="I716:I717"/>
    <mergeCell ref="K716:K717"/>
    <mergeCell ref="L716:L717"/>
    <mergeCell ref="U716:U717"/>
    <mergeCell ref="E714:E715"/>
    <mergeCell ref="F714:F715"/>
    <mergeCell ref="G714:G715"/>
    <mergeCell ref="I714:I715"/>
    <mergeCell ref="M714:M715"/>
    <mergeCell ref="M716:M717"/>
    <mergeCell ref="M718:M719"/>
    <mergeCell ref="M720:M721"/>
    <mergeCell ref="M722:M723"/>
    <mergeCell ref="M724:M725"/>
    <mergeCell ref="R714:R715"/>
    <mergeCell ref="R716:R717"/>
    <mergeCell ref="R718:R719"/>
    <mergeCell ref="R720:R721"/>
    <mergeCell ref="R722:R723"/>
    <mergeCell ref="R724:R725"/>
    <mergeCell ref="H714:H715"/>
    <mergeCell ref="H716:H717"/>
    <mergeCell ref="H718:H719"/>
    <mergeCell ref="H720:H721"/>
    <mergeCell ref="H722:H723"/>
    <mergeCell ref="H724:H725"/>
    <mergeCell ref="S724:S725"/>
    <mergeCell ref="T716:T717"/>
    <mergeCell ref="T718:T719"/>
    <mergeCell ref="T720:T721"/>
    <mergeCell ref="K710:K711"/>
    <mergeCell ref="L710:L711"/>
    <mergeCell ref="U710:U711"/>
    <mergeCell ref="E712:E713"/>
    <mergeCell ref="F712:F713"/>
    <mergeCell ref="G712:G713"/>
    <mergeCell ref="I712:I713"/>
    <mergeCell ref="K712:K713"/>
    <mergeCell ref="L712:L713"/>
    <mergeCell ref="U712:U713"/>
    <mergeCell ref="E710:E711"/>
    <mergeCell ref="F710:F711"/>
    <mergeCell ref="G710:G711"/>
    <mergeCell ref="I710:I711"/>
    <mergeCell ref="K706:K707"/>
    <mergeCell ref="L706:L707"/>
    <mergeCell ref="U706:U707"/>
    <mergeCell ref="E708:E709"/>
    <mergeCell ref="F708:F709"/>
    <mergeCell ref="G708:G709"/>
    <mergeCell ref="I708:I709"/>
    <mergeCell ref="K708:K709"/>
    <mergeCell ref="L708:L709"/>
    <mergeCell ref="U708:U709"/>
    <mergeCell ref="E706:E707"/>
    <mergeCell ref="F706:F707"/>
    <mergeCell ref="G706:G707"/>
    <mergeCell ref="I706:I707"/>
    <mergeCell ref="K702:K703"/>
    <mergeCell ref="L702:L703"/>
    <mergeCell ref="U702:U703"/>
    <mergeCell ref="E704:E705"/>
    <mergeCell ref="F704:F705"/>
    <mergeCell ref="G704:G705"/>
    <mergeCell ref="I704:I705"/>
    <mergeCell ref="K704:K705"/>
    <mergeCell ref="L704:L705"/>
    <mergeCell ref="U704:U705"/>
    <mergeCell ref="E702:E703"/>
    <mergeCell ref="F702:F703"/>
    <mergeCell ref="G702:G703"/>
    <mergeCell ref="I702:I703"/>
    <mergeCell ref="M702:M703"/>
    <mergeCell ref="M704:M705"/>
    <mergeCell ref="M706:M707"/>
    <mergeCell ref="M708:M709"/>
    <mergeCell ref="M710:M711"/>
    <mergeCell ref="M712:M713"/>
    <mergeCell ref="R704:R705"/>
    <mergeCell ref="R706:R707"/>
    <mergeCell ref="R708:R709"/>
    <mergeCell ref="R710:R711"/>
    <mergeCell ref="R712:R713"/>
    <mergeCell ref="S702:S703"/>
    <mergeCell ref="S704:S705"/>
    <mergeCell ref="S706:S707"/>
    <mergeCell ref="S708:S709"/>
    <mergeCell ref="S710:S711"/>
    <mergeCell ref="H702:H703"/>
    <mergeCell ref="H704:H705"/>
    <mergeCell ref="H706:H707"/>
    <mergeCell ref="H708:H709"/>
    <mergeCell ref="H710:H711"/>
    <mergeCell ref="H712:H713"/>
    <mergeCell ref="K698:K699"/>
    <mergeCell ref="L698:L699"/>
    <mergeCell ref="U698:U699"/>
    <mergeCell ref="E700:E701"/>
    <mergeCell ref="F700:F701"/>
    <mergeCell ref="G700:G701"/>
    <mergeCell ref="I700:I701"/>
    <mergeCell ref="K700:K701"/>
    <mergeCell ref="L700:L701"/>
    <mergeCell ref="U700:U701"/>
    <mergeCell ref="E698:E699"/>
    <mergeCell ref="F698:F699"/>
    <mergeCell ref="G698:G699"/>
    <mergeCell ref="I698:I699"/>
    <mergeCell ref="K694:K695"/>
    <mergeCell ref="L694:L695"/>
    <mergeCell ref="U694:U695"/>
    <mergeCell ref="E696:E697"/>
    <mergeCell ref="F696:F697"/>
    <mergeCell ref="G696:G697"/>
    <mergeCell ref="I696:I697"/>
    <mergeCell ref="K696:K697"/>
    <mergeCell ref="L696:L697"/>
    <mergeCell ref="U696:U697"/>
    <mergeCell ref="E694:E695"/>
    <mergeCell ref="F694:F695"/>
    <mergeCell ref="G694:G695"/>
    <mergeCell ref="I694:I695"/>
    <mergeCell ref="K690:K691"/>
    <mergeCell ref="L690:L691"/>
    <mergeCell ref="U690:U691"/>
    <mergeCell ref="E692:E693"/>
    <mergeCell ref="F692:F693"/>
    <mergeCell ref="G692:G693"/>
    <mergeCell ref="I692:I693"/>
    <mergeCell ref="K692:K693"/>
    <mergeCell ref="L692:L693"/>
    <mergeCell ref="U692:U693"/>
    <mergeCell ref="E690:E691"/>
    <mergeCell ref="F690:F691"/>
    <mergeCell ref="G690:G691"/>
    <mergeCell ref="I690:I691"/>
    <mergeCell ref="M696:M697"/>
    <mergeCell ref="M698:M699"/>
    <mergeCell ref="M700:M701"/>
    <mergeCell ref="S690:S691"/>
    <mergeCell ref="S692:S693"/>
    <mergeCell ref="S694:S695"/>
    <mergeCell ref="S696:S697"/>
    <mergeCell ref="S698:S699"/>
    <mergeCell ref="S700:S701"/>
    <mergeCell ref="N690:N691"/>
    <mergeCell ref="O690:O691"/>
    <mergeCell ref="P690:P691"/>
    <mergeCell ref="Q690:Q691"/>
    <mergeCell ref="N692:N693"/>
    <mergeCell ref="O692:O693"/>
    <mergeCell ref="P692:P693"/>
    <mergeCell ref="H696:H697"/>
    <mergeCell ref="H698:H699"/>
    <mergeCell ref="H700:H701"/>
    <mergeCell ref="N698:N699"/>
    <mergeCell ref="O698:O699"/>
    <mergeCell ref="P698:P699"/>
    <mergeCell ref="K686:K687"/>
    <mergeCell ref="L686:L687"/>
    <mergeCell ref="U686:U687"/>
    <mergeCell ref="E688:E689"/>
    <mergeCell ref="F688:F689"/>
    <mergeCell ref="G688:G689"/>
    <mergeCell ref="I688:I689"/>
    <mergeCell ref="K688:K689"/>
    <mergeCell ref="L688:L689"/>
    <mergeCell ref="U688:U689"/>
    <mergeCell ref="E686:E687"/>
    <mergeCell ref="F686:F687"/>
    <mergeCell ref="G686:G687"/>
    <mergeCell ref="I686:I687"/>
    <mergeCell ref="K682:K683"/>
    <mergeCell ref="L682:L683"/>
    <mergeCell ref="U682:U683"/>
    <mergeCell ref="E684:E685"/>
    <mergeCell ref="F684:F685"/>
    <mergeCell ref="G684:G685"/>
    <mergeCell ref="I684:I685"/>
    <mergeCell ref="K684:K685"/>
    <mergeCell ref="L684:L685"/>
    <mergeCell ref="U684:U685"/>
    <mergeCell ref="E682:E683"/>
    <mergeCell ref="F682:F683"/>
    <mergeCell ref="G682:G683"/>
    <mergeCell ref="I682:I683"/>
    <mergeCell ref="K678:K679"/>
    <mergeCell ref="L678:L679"/>
    <mergeCell ref="U678:U679"/>
    <mergeCell ref="E680:E681"/>
    <mergeCell ref="F680:F681"/>
    <mergeCell ref="G680:G681"/>
    <mergeCell ref="I680:I681"/>
    <mergeCell ref="K680:K681"/>
    <mergeCell ref="L680:L681"/>
    <mergeCell ref="U680:U681"/>
    <mergeCell ref="E678:E679"/>
    <mergeCell ref="F678:F679"/>
    <mergeCell ref="G678:G679"/>
    <mergeCell ref="I678:I679"/>
    <mergeCell ref="S678:S679"/>
    <mergeCell ref="S680:S681"/>
    <mergeCell ref="S682:S683"/>
    <mergeCell ref="S684:S685"/>
    <mergeCell ref="S686:S687"/>
    <mergeCell ref="S688:S689"/>
    <mergeCell ref="N688:N689"/>
    <mergeCell ref="O688:O689"/>
    <mergeCell ref="P688:P689"/>
    <mergeCell ref="Q688:Q689"/>
    <mergeCell ref="J680:J681"/>
    <mergeCell ref="J682:J683"/>
    <mergeCell ref="J684:J685"/>
    <mergeCell ref="J686:J687"/>
    <mergeCell ref="J688:J689"/>
    <mergeCell ref="K674:K675"/>
    <mergeCell ref="L674:L675"/>
    <mergeCell ref="U674:U675"/>
    <mergeCell ref="E676:E677"/>
    <mergeCell ref="F676:F677"/>
    <mergeCell ref="G676:G677"/>
    <mergeCell ref="I676:I677"/>
    <mergeCell ref="K676:K677"/>
    <mergeCell ref="L676:L677"/>
    <mergeCell ref="U676:U677"/>
    <mergeCell ref="E674:E675"/>
    <mergeCell ref="F674:F675"/>
    <mergeCell ref="G674:G675"/>
    <mergeCell ref="I674:I675"/>
    <mergeCell ref="K670:K671"/>
    <mergeCell ref="L670:L671"/>
    <mergeCell ref="U670:U671"/>
    <mergeCell ref="E672:E673"/>
    <mergeCell ref="F672:F673"/>
    <mergeCell ref="G672:G673"/>
    <mergeCell ref="I672:I673"/>
    <mergeCell ref="K672:K673"/>
    <mergeCell ref="L672:L673"/>
    <mergeCell ref="U672:U673"/>
    <mergeCell ref="E670:E671"/>
    <mergeCell ref="F670:F671"/>
    <mergeCell ref="G670:G671"/>
    <mergeCell ref="I670:I671"/>
    <mergeCell ref="K666:K667"/>
    <mergeCell ref="L666:L667"/>
    <mergeCell ref="U666:U667"/>
    <mergeCell ref="E668:E669"/>
    <mergeCell ref="F668:F669"/>
    <mergeCell ref="G668:G669"/>
    <mergeCell ref="I668:I669"/>
    <mergeCell ref="K668:K669"/>
    <mergeCell ref="L668:L669"/>
    <mergeCell ref="U668:U669"/>
    <mergeCell ref="E666:E667"/>
    <mergeCell ref="F666:F667"/>
    <mergeCell ref="G666:G667"/>
    <mergeCell ref="I666:I667"/>
    <mergeCell ref="S666:S667"/>
    <mergeCell ref="S668:S669"/>
    <mergeCell ref="S670:S671"/>
    <mergeCell ref="S672:S673"/>
    <mergeCell ref="S674:S675"/>
    <mergeCell ref="S676:S677"/>
    <mergeCell ref="N666:N667"/>
    <mergeCell ref="O666:O667"/>
    <mergeCell ref="P666:P667"/>
    <mergeCell ref="Q666:Q667"/>
    <mergeCell ref="N668:N669"/>
    <mergeCell ref="O668:O669"/>
    <mergeCell ref="P668:P669"/>
    <mergeCell ref="Q668:Q669"/>
    <mergeCell ref="N670:N671"/>
    <mergeCell ref="O670:O671"/>
    <mergeCell ref="J672:J673"/>
    <mergeCell ref="J674:J675"/>
    <mergeCell ref="N674:N675"/>
    <mergeCell ref="O674:O675"/>
    <mergeCell ref="P674:P675"/>
    <mergeCell ref="Q674:Q675"/>
    <mergeCell ref="K662:K663"/>
    <mergeCell ref="L662:L663"/>
    <mergeCell ref="U662:U663"/>
    <mergeCell ref="E664:E665"/>
    <mergeCell ref="F664:F665"/>
    <mergeCell ref="G664:G665"/>
    <mergeCell ref="I664:I665"/>
    <mergeCell ref="K664:K665"/>
    <mergeCell ref="L664:L665"/>
    <mergeCell ref="U664:U665"/>
    <mergeCell ref="E662:E663"/>
    <mergeCell ref="F662:F663"/>
    <mergeCell ref="G662:G663"/>
    <mergeCell ref="I662:I663"/>
    <mergeCell ref="K658:K659"/>
    <mergeCell ref="L658:L659"/>
    <mergeCell ref="U658:U659"/>
    <mergeCell ref="E660:E661"/>
    <mergeCell ref="F660:F661"/>
    <mergeCell ref="G660:G661"/>
    <mergeCell ref="I660:I661"/>
    <mergeCell ref="K660:K661"/>
    <mergeCell ref="L660:L661"/>
    <mergeCell ref="U660:U661"/>
    <mergeCell ref="E658:E659"/>
    <mergeCell ref="F658:F659"/>
    <mergeCell ref="G658:G659"/>
    <mergeCell ref="I658:I659"/>
    <mergeCell ref="K654:K655"/>
    <mergeCell ref="L654:L655"/>
    <mergeCell ref="U654:U655"/>
    <mergeCell ref="E656:E657"/>
    <mergeCell ref="F656:F657"/>
    <mergeCell ref="G656:G657"/>
    <mergeCell ref="I656:I657"/>
    <mergeCell ref="K656:K657"/>
    <mergeCell ref="L656:L657"/>
    <mergeCell ref="U656:U657"/>
    <mergeCell ref="E654:E655"/>
    <mergeCell ref="F654:F655"/>
    <mergeCell ref="G654:G655"/>
    <mergeCell ref="I654:I655"/>
    <mergeCell ref="N660:N661"/>
    <mergeCell ref="O660:O661"/>
    <mergeCell ref="P660:P661"/>
    <mergeCell ref="Q660:Q661"/>
    <mergeCell ref="N662:N663"/>
    <mergeCell ref="O662:O663"/>
    <mergeCell ref="P662:P663"/>
    <mergeCell ref="Q662:Q663"/>
    <mergeCell ref="N664:N665"/>
    <mergeCell ref="O664:O665"/>
    <mergeCell ref="P664:P665"/>
    <mergeCell ref="Q664:Q665"/>
    <mergeCell ref="K986:K987"/>
    <mergeCell ref="L986:L987"/>
    <mergeCell ref="U986:U987"/>
    <mergeCell ref="E988:E989"/>
    <mergeCell ref="F988:F989"/>
    <mergeCell ref="G988:G989"/>
    <mergeCell ref="I988:I989"/>
    <mergeCell ref="K988:K989"/>
    <mergeCell ref="L988:L989"/>
    <mergeCell ref="U988:U989"/>
    <mergeCell ref="E986:E987"/>
    <mergeCell ref="F986:F987"/>
    <mergeCell ref="G986:G987"/>
    <mergeCell ref="I986:I987"/>
    <mergeCell ref="K982:K983"/>
    <mergeCell ref="L982:L983"/>
    <mergeCell ref="U982:U983"/>
    <mergeCell ref="E984:E985"/>
    <mergeCell ref="F984:F985"/>
    <mergeCell ref="G984:G985"/>
    <mergeCell ref="I984:I985"/>
    <mergeCell ref="K984:K985"/>
    <mergeCell ref="L984:L985"/>
    <mergeCell ref="U984:U985"/>
    <mergeCell ref="E982:E983"/>
    <mergeCell ref="F982:F983"/>
    <mergeCell ref="G982:G983"/>
    <mergeCell ref="I982:I983"/>
    <mergeCell ref="K978:K979"/>
    <mergeCell ref="L978:L979"/>
    <mergeCell ref="U978:U979"/>
    <mergeCell ref="E980:E981"/>
    <mergeCell ref="F980:F981"/>
    <mergeCell ref="G980:G981"/>
    <mergeCell ref="I980:I981"/>
    <mergeCell ref="K980:K981"/>
    <mergeCell ref="L980:L981"/>
    <mergeCell ref="U980:U981"/>
    <mergeCell ref="E978:E979"/>
    <mergeCell ref="F978:F979"/>
    <mergeCell ref="G978:G979"/>
    <mergeCell ref="I978:I979"/>
    <mergeCell ref="M978:M979"/>
    <mergeCell ref="M980:M981"/>
    <mergeCell ref="M982:M983"/>
    <mergeCell ref="M984:M985"/>
    <mergeCell ref="M986:M987"/>
    <mergeCell ref="M988:M989"/>
    <mergeCell ref="R978:R979"/>
    <mergeCell ref="R980:R981"/>
    <mergeCell ref="R982:R983"/>
    <mergeCell ref="R984:R985"/>
    <mergeCell ref="R986:R987"/>
    <mergeCell ref="R988:R989"/>
    <mergeCell ref="N978:N979"/>
    <mergeCell ref="O978:O979"/>
    <mergeCell ref="P978:P979"/>
    <mergeCell ref="Q978:Q979"/>
    <mergeCell ref="T978:T979"/>
    <mergeCell ref="T980:T981"/>
    <mergeCell ref="T982:T983"/>
    <mergeCell ref="T984:T985"/>
    <mergeCell ref="T986:T987"/>
    <mergeCell ref="T988:T989"/>
    <mergeCell ref="K974:K975"/>
    <mergeCell ref="L974:L975"/>
    <mergeCell ref="U974:U975"/>
    <mergeCell ref="E976:E977"/>
    <mergeCell ref="F976:F977"/>
    <mergeCell ref="G976:G977"/>
    <mergeCell ref="I976:I977"/>
    <mergeCell ref="K976:K977"/>
    <mergeCell ref="L976:L977"/>
    <mergeCell ref="U976:U977"/>
    <mergeCell ref="E974:E975"/>
    <mergeCell ref="F974:F975"/>
    <mergeCell ref="G974:G975"/>
    <mergeCell ref="I974:I975"/>
    <mergeCell ref="K970:K971"/>
    <mergeCell ref="L970:L971"/>
    <mergeCell ref="U970:U971"/>
    <mergeCell ref="E972:E973"/>
    <mergeCell ref="F972:F973"/>
    <mergeCell ref="G972:G973"/>
    <mergeCell ref="I972:I973"/>
    <mergeCell ref="K972:K973"/>
    <mergeCell ref="L972:L973"/>
    <mergeCell ref="U972:U973"/>
    <mergeCell ref="E970:E971"/>
    <mergeCell ref="F970:F971"/>
    <mergeCell ref="G970:G971"/>
    <mergeCell ref="I970:I971"/>
    <mergeCell ref="K966:K967"/>
    <mergeCell ref="L966:L967"/>
    <mergeCell ref="U966:U967"/>
    <mergeCell ref="E968:E969"/>
    <mergeCell ref="F968:F969"/>
    <mergeCell ref="G968:G969"/>
    <mergeCell ref="I968:I969"/>
    <mergeCell ref="K968:K969"/>
    <mergeCell ref="L968:L969"/>
    <mergeCell ref="U968:U969"/>
    <mergeCell ref="E966:E967"/>
    <mergeCell ref="F966:F967"/>
    <mergeCell ref="G966:G967"/>
    <mergeCell ref="I966:I967"/>
    <mergeCell ref="M966:M967"/>
    <mergeCell ref="M968:M969"/>
    <mergeCell ref="M970:M971"/>
    <mergeCell ref="M972:M973"/>
    <mergeCell ref="M974:M975"/>
    <mergeCell ref="M976:M977"/>
    <mergeCell ref="R966:R967"/>
    <mergeCell ref="R968:R969"/>
    <mergeCell ref="R970:R971"/>
    <mergeCell ref="R972:R973"/>
    <mergeCell ref="R974:R975"/>
    <mergeCell ref="R976:R977"/>
    <mergeCell ref="T966:T967"/>
    <mergeCell ref="T968:T969"/>
    <mergeCell ref="T970:T971"/>
    <mergeCell ref="T972:T973"/>
    <mergeCell ref="T974:T975"/>
    <mergeCell ref="T976:T977"/>
    <mergeCell ref="N968:N969"/>
    <mergeCell ref="O968:O969"/>
    <mergeCell ref="P968:P969"/>
    <mergeCell ref="Q968:Q969"/>
    <mergeCell ref="K962:K963"/>
    <mergeCell ref="L962:L963"/>
    <mergeCell ref="U962:U963"/>
    <mergeCell ref="E964:E965"/>
    <mergeCell ref="F964:F965"/>
    <mergeCell ref="G964:G965"/>
    <mergeCell ref="I964:I965"/>
    <mergeCell ref="K964:K965"/>
    <mergeCell ref="L964:L965"/>
    <mergeCell ref="U964:U965"/>
    <mergeCell ref="E962:E963"/>
    <mergeCell ref="F962:F963"/>
    <mergeCell ref="G962:G963"/>
    <mergeCell ref="I962:I963"/>
    <mergeCell ref="K958:K959"/>
    <mergeCell ref="L958:L959"/>
    <mergeCell ref="U958:U959"/>
    <mergeCell ref="E960:E961"/>
    <mergeCell ref="F960:F961"/>
    <mergeCell ref="G960:G961"/>
    <mergeCell ref="I960:I961"/>
    <mergeCell ref="K960:K961"/>
    <mergeCell ref="L960:L961"/>
    <mergeCell ref="U960:U961"/>
    <mergeCell ref="E958:E959"/>
    <mergeCell ref="F958:F959"/>
    <mergeCell ref="G958:G959"/>
    <mergeCell ref="I958:I959"/>
    <mergeCell ref="K954:K955"/>
    <mergeCell ref="L954:L955"/>
    <mergeCell ref="U954:U955"/>
    <mergeCell ref="E956:E957"/>
    <mergeCell ref="F956:F957"/>
    <mergeCell ref="G956:G957"/>
    <mergeCell ref="I956:I957"/>
    <mergeCell ref="K956:K957"/>
    <mergeCell ref="L956:L957"/>
    <mergeCell ref="U956:U957"/>
    <mergeCell ref="E954:E955"/>
    <mergeCell ref="F954:F955"/>
    <mergeCell ref="G954:G955"/>
    <mergeCell ref="I954:I955"/>
    <mergeCell ref="M954:M955"/>
    <mergeCell ref="M956:M957"/>
    <mergeCell ref="M958:M959"/>
    <mergeCell ref="M960:M961"/>
    <mergeCell ref="M962:M963"/>
    <mergeCell ref="M964:M965"/>
    <mergeCell ref="R954:R955"/>
    <mergeCell ref="R956:R957"/>
    <mergeCell ref="R958:R959"/>
    <mergeCell ref="R960:R961"/>
    <mergeCell ref="R962:R963"/>
    <mergeCell ref="R964:R965"/>
    <mergeCell ref="N958:N959"/>
    <mergeCell ref="O958:O959"/>
    <mergeCell ref="P958:P959"/>
    <mergeCell ref="Q958:Q959"/>
    <mergeCell ref="H954:H955"/>
    <mergeCell ref="H956:H957"/>
    <mergeCell ref="H958:H959"/>
    <mergeCell ref="T960:T961"/>
    <mergeCell ref="T962:T963"/>
    <mergeCell ref="T964:T965"/>
    <mergeCell ref="K950:K951"/>
    <mergeCell ref="L950:L951"/>
    <mergeCell ref="U950:U951"/>
    <mergeCell ref="E952:E953"/>
    <mergeCell ref="F952:F953"/>
    <mergeCell ref="G952:G953"/>
    <mergeCell ref="I952:I953"/>
    <mergeCell ref="K952:K953"/>
    <mergeCell ref="L952:L953"/>
    <mergeCell ref="U952:U953"/>
    <mergeCell ref="E950:E951"/>
    <mergeCell ref="F950:F951"/>
    <mergeCell ref="G950:G951"/>
    <mergeCell ref="I950:I951"/>
    <mergeCell ref="K946:K947"/>
    <mergeCell ref="L946:L947"/>
    <mergeCell ref="U946:U947"/>
    <mergeCell ref="E948:E949"/>
    <mergeCell ref="F948:F949"/>
    <mergeCell ref="G948:G949"/>
    <mergeCell ref="I948:I949"/>
    <mergeCell ref="K948:K949"/>
    <mergeCell ref="L948:L949"/>
    <mergeCell ref="U948:U949"/>
    <mergeCell ref="E946:E947"/>
    <mergeCell ref="F946:F947"/>
    <mergeCell ref="G946:G947"/>
    <mergeCell ref="I946:I947"/>
    <mergeCell ref="K942:K943"/>
    <mergeCell ref="L942:L943"/>
    <mergeCell ref="U942:U943"/>
    <mergeCell ref="E944:E945"/>
    <mergeCell ref="F944:F945"/>
    <mergeCell ref="G944:G945"/>
    <mergeCell ref="I944:I945"/>
    <mergeCell ref="K944:K945"/>
    <mergeCell ref="L944:L945"/>
    <mergeCell ref="U944:U945"/>
    <mergeCell ref="E942:E943"/>
    <mergeCell ref="F942:F943"/>
    <mergeCell ref="G942:G943"/>
    <mergeCell ref="I942:I943"/>
    <mergeCell ref="M942:M943"/>
    <mergeCell ref="M944:M945"/>
    <mergeCell ref="M946:M947"/>
    <mergeCell ref="M948:M949"/>
    <mergeCell ref="M950:M951"/>
    <mergeCell ref="M952:M953"/>
    <mergeCell ref="R942:R943"/>
    <mergeCell ref="R944:R945"/>
    <mergeCell ref="R946:R947"/>
    <mergeCell ref="R948:R949"/>
    <mergeCell ref="R950:R951"/>
    <mergeCell ref="R952:R953"/>
    <mergeCell ref="S942:S943"/>
    <mergeCell ref="S944:S945"/>
    <mergeCell ref="S946:S947"/>
    <mergeCell ref="S948:S949"/>
    <mergeCell ref="H942:H943"/>
    <mergeCell ref="H944:H945"/>
    <mergeCell ref="H946:H947"/>
    <mergeCell ref="H948:H949"/>
    <mergeCell ref="H950:H951"/>
    <mergeCell ref="H952:H953"/>
    <mergeCell ref="K938:K939"/>
    <mergeCell ref="L938:L939"/>
    <mergeCell ref="U938:U939"/>
    <mergeCell ref="E940:E941"/>
    <mergeCell ref="F940:F941"/>
    <mergeCell ref="G940:G941"/>
    <mergeCell ref="I940:I941"/>
    <mergeCell ref="K940:K941"/>
    <mergeCell ref="L940:L941"/>
    <mergeCell ref="U940:U941"/>
    <mergeCell ref="E938:E939"/>
    <mergeCell ref="F938:F939"/>
    <mergeCell ref="G938:G939"/>
    <mergeCell ref="I938:I939"/>
    <mergeCell ref="K934:K935"/>
    <mergeCell ref="L934:L935"/>
    <mergeCell ref="U934:U935"/>
    <mergeCell ref="E936:E937"/>
    <mergeCell ref="F936:F937"/>
    <mergeCell ref="G936:G937"/>
    <mergeCell ref="I936:I937"/>
    <mergeCell ref="K936:K937"/>
    <mergeCell ref="L936:L937"/>
    <mergeCell ref="U936:U937"/>
    <mergeCell ref="E934:E935"/>
    <mergeCell ref="F934:F935"/>
    <mergeCell ref="G934:G935"/>
    <mergeCell ref="I934:I935"/>
    <mergeCell ref="K930:K931"/>
    <mergeCell ref="L930:L931"/>
    <mergeCell ref="U930:U931"/>
    <mergeCell ref="E932:E933"/>
    <mergeCell ref="F932:F933"/>
    <mergeCell ref="G932:G933"/>
    <mergeCell ref="I932:I933"/>
    <mergeCell ref="K932:K933"/>
    <mergeCell ref="L932:L933"/>
    <mergeCell ref="U932:U933"/>
    <mergeCell ref="E930:E931"/>
    <mergeCell ref="F930:F931"/>
    <mergeCell ref="G930:G931"/>
    <mergeCell ref="I930:I931"/>
    <mergeCell ref="M934:M935"/>
    <mergeCell ref="M936:M937"/>
    <mergeCell ref="M938:M939"/>
    <mergeCell ref="M940:M941"/>
    <mergeCell ref="R938:R939"/>
    <mergeCell ref="R940:R941"/>
    <mergeCell ref="S940:S941"/>
    <mergeCell ref="T930:T931"/>
    <mergeCell ref="T932:T933"/>
    <mergeCell ref="T934:T935"/>
    <mergeCell ref="T936:T937"/>
    <mergeCell ref="T938:T939"/>
    <mergeCell ref="T940:T941"/>
    <mergeCell ref="N940:N941"/>
    <mergeCell ref="O940:O941"/>
    <mergeCell ref="P940:P941"/>
    <mergeCell ref="H930:H931"/>
    <mergeCell ref="H932:H933"/>
    <mergeCell ref="H934:H935"/>
    <mergeCell ref="H936:H937"/>
    <mergeCell ref="H938:H939"/>
    <mergeCell ref="H940:H941"/>
    <mergeCell ref="K926:K927"/>
    <mergeCell ref="L926:L927"/>
    <mergeCell ref="U926:U927"/>
    <mergeCell ref="E928:E929"/>
    <mergeCell ref="F928:F929"/>
    <mergeCell ref="G928:G929"/>
    <mergeCell ref="I928:I929"/>
    <mergeCell ref="K928:K929"/>
    <mergeCell ref="L928:L929"/>
    <mergeCell ref="U928:U929"/>
    <mergeCell ref="E926:E927"/>
    <mergeCell ref="F926:F927"/>
    <mergeCell ref="G926:G927"/>
    <mergeCell ref="I926:I927"/>
    <mergeCell ref="K922:K923"/>
    <mergeCell ref="L922:L923"/>
    <mergeCell ref="U922:U923"/>
    <mergeCell ref="E924:E925"/>
    <mergeCell ref="F924:F925"/>
    <mergeCell ref="G924:G925"/>
    <mergeCell ref="I924:I925"/>
    <mergeCell ref="K924:K925"/>
    <mergeCell ref="L924:L925"/>
    <mergeCell ref="U924:U925"/>
    <mergeCell ref="E922:E923"/>
    <mergeCell ref="F922:F923"/>
    <mergeCell ref="G922:G923"/>
    <mergeCell ref="I922:I923"/>
    <mergeCell ref="K918:K919"/>
    <mergeCell ref="L918:L919"/>
    <mergeCell ref="U918:U919"/>
    <mergeCell ref="E920:E921"/>
    <mergeCell ref="F920:F921"/>
    <mergeCell ref="G920:G921"/>
    <mergeCell ref="I920:I921"/>
    <mergeCell ref="K920:K921"/>
    <mergeCell ref="L920:L921"/>
    <mergeCell ref="U920:U921"/>
    <mergeCell ref="E918:E919"/>
    <mergeCell ref="F918:F919"/>
    <mergeCell ref="G918:G919"/>
    <mergeCell ref="I918:I919"/>
    <mergeCell ref="T920:T921"/>
    <mergeCell ref="T922:T923"/>
    <mergeCell ref="T924:T925"/>
    <mergeCell ref="T926:T927"/>
    <mergeCell ref="T928:T929"/>
    <mergeCell ref="N918:N919"/>
    <mergeCell ref="O918:O919"/>
    <mergeCell ref="P918:P919"/>
    <mergeCell ref="Q918:Q919"/>
    <mergeCell ref="N920:N921"/>
    <mergeCell ref="O920:O921"/>
    <mergeCell ref="P920:P921"/>
    <mergeCell ref="Q920:Q921"/>
    <mergeCell ref="N922:N923"/>
    <mergeCell ref="O922:O923"/>
    <mergeCell ref="P922:P923"/>
    <mergeCell ref="H918:H919"/>
    <mergeCell ref="H920:H921"/>
    <mergeCell ref="H922:H923"/>
    <mergeCell ref="H924:H925"/>
    <mergeCell ref="H926:H927"/>
    <mergeCell ref="H928:H929"/>
    <mergeCell ref="K914:K915"/>
    <mergeCell ref="L914:L915"/>
    <mergeCell ref="U914:U915"/>
    <mergeCell ref="E916:E917"/>
    <mergeCell ref="F916:F917"/>
    <mergeCell ref="G916:G917"/>
    <mergeCell ref="I916:I917"/>
    <mergeCell ref="K916:K917"/>
    <mergeCell ref="L916:L917"/>
    <mergeCell ref="U916:U917"/>
    <mergeCell ref="E914:E915"/>
    <mergeCell ref="F914:F915"/>
    <mergeCell ref="G914:G915"/>
    <mergeCell ref="I914:I915"/>
    <mergeCell ref="I910:I911"/>
    <mergeCell ref="K910:K911"/>
    <mergeCell ref="L910:L911"/>
    <mergeCell ref="U910:U911"/>
    <mergeCell ref="E912:E913"/>
    <mergeCell ref="F912:F913"/>
    <mergeCell ref="G912:G913"/>
    <mergeCell ref="I912:I913"/>
    <mergeCell ref="K912:K913"/>
    <mergeCell ref="L912:L913"/>
    <mergeCell ref="U912:U913"/>
    <mergeCell ref="G910:G911"/>
    <mergeCell ref="R914:R915"/>
    <mergeCell ref="R916:R917"/>
    <mergeCell ref="K906:K907"/>
    <mergeCell ref="L906:L907"/>
    <mergeCell ref="U906:U907"/>
    <mergeCell ref="E908:E909"/>
    <mergeCell ref="F908:F909"/>
    <mergeCell ref="G908:G909"/>
    <mergeCell ref="I908:I909"/>
    <mergeCell ref="K908:K909"/>
    <mergeCell ref="L908:L909"/>
    <mergeCell ref="U908:U909"/>
    <mergeCell ref="E910:E911"/>
    <mergeCell ref="F910:F911"/>
    <mergeCell ref="N916:N917"/>
    <mergeCell ref="O916:O917"/>
    <mergeCell ref="P916:P917"/>
    <mergeCell ref="Q916:Q917"/>
    <mergeCell ref="H906:H907"/>
    <mergeCell ref="H908:H909"/>
    <mergeCell ref="H910:H911"/>
    <mergeCell ref="H912:H913"/>
    <mergeCell ref="H914:H915"/>
    <mergeCell ref="H916:H917"/>
    <mergeCell ref="S910:S911"/>
    <mergeCell ref="S912:S913"/>
    <mergeCell ref="S914:S915"/>
    <mergeCell ref="S916:S917"/>
    <mergeCell ref="K902:K903"/>
    <mergeCell ref="L902:L903"/>
    <mergeCell ref="U902:U903"/>
    <mergeCell ref="E904:E905"/>
    <mergeCell ref="F904:F905"/>
    <mergeCell ref="G904:G905"/>
    <mergeCell ref="I904:I905"/>
    <mergeCell ref="K904:K905"/>
    <mergeCell ref="L904:L905"/>
    <mergeCell ref="U904:U905"/>
    <mergeCell ref="E902:E903"/>
    <mergeCell ref="F902:F903"/>
    <mergeCell ref="G902:G903"/>
    <mergeCell ref="I902:I903"/>
    <mergeCell ref="S904:S905"/>
    <mergeCell ref="S906:S907"/>
    <mergeCell ref="S908:S909"/>
    <mergeCell ref="N904:N905"/>
    <mergeCell ref="O904:O905"/>
    <mergeCell ref="K898:K899"/>
    <mergeCell ref="L898:L899"/>
    <mergeCell ref="U898:U899"/>
    <mergeCell ref="E900:E901"/>
    <mergeCell ref="F900:F901"/>
    <mergeCell ref="G900:G901"/>
    <mergeCell ref="I900:I901"/>
    <mergeCell ref="K900:K901"/>
    <mergeCell ref="L900:L901"/>
    <mergeCell ref="U900:U901"/>
    <mergeCell ref="K894:K895"/>
    <mergeCell ref="L894:L895"/>
    <mergeCell ref="U894:U895"/>
    <mergeCell ref="E896:E897"/>
    <mergeCell ref="F896:F897"/>
    <mergeCell ref="G896:G897"/>
    <mergeCell ref="I896:I897"/>
    <mergeCell ref="K896:K897"/>
    <mergeCell ref="L896:L897"/>
    <mergeCell ref="U896:U897"/>
    <mergeCell ref="E898:E899"/>
    <mergeCell ref="F898:F899"/>
    <mergeCell ref="G898:G899"/>
    <mergeCell ref="I898:I899"/>
    <mergeCell ref="E894:E895"/>
    <mergeCell ref="F894:F895"/>
    <mergeCell ref="G894:G895"/>
    <mergeCell ref="I894:I895"/>
    <mergeCell ref="E906:E907"/>
    <mergeCell ref="F906:F907"/>
    <mergeCell ref="G906:G907"/>
    <mergeCell ref="I906:I907"/>
    <mergeCell ref="N894:N895"/>
    <mergeCell ref="O894:O895"/>
    <mergeCell ref="P894:P895"/>
    <mergeCell ref="Q894:Q895"/>
    <mergeCell ref="N896:N897"/>
    <mergeCell ref="O896:O897"/>
    <mergeCell ref="H904:H905"/>
    <mergeCell ref="S894:S895"/>
    <mergeCell ref="S896:S897"/>
    <mergeCell ref="S898:S899"/>
    <mergeCell ref="S900:S901"/>
    <mergeCell ref="S902:S903"/>
    <mergeCell ref="P904:P905"/>
    <mergeCell ref="L892:L893"/>
    <mergeCell ref="U892:U893"/>
    <mergeCell ref="E890:E891"/>
    <mergeCell ref="F890:F891"/>
    <mergeCell ref="G890:G891"/>
    <mergeCell ref="I890:I891"/>
    <mergeCell ref="K886:K887"/>
    <mergeCell ref="L886:L887"/>
    <mergeCell ref="U886:U887"/>
    <mergeCell ref="E888:E889"/>
    <mergeCell ref="F888:F889"/>
    <mergeCell ref="G888:G889"/>
    <mergeCell ref="I888:I889"/>
    <mergeCell ref="K888:K889"/>
    <mergeCell ref="L888:L889"/>
    <mergeCell ref="U888:U889"/>
    <mergeCell ref="E886:E887"/>
    <mergeCell ref="F886:F887"/>
    <mergeCell ref="G886:G887"/>
    <mergeCell ref="I886:I887"/>
    <mergeCell ref="K882:K883"/>
    <mergeCell ref="L882:L883"/>
    <mergeCell ref="U882:U883"/>
    <mergeCell ref="E884:E885"/>
    <mergeCell ref="F884:F885"/>
    <mergeCell ref="G884:G885"/>
    <mergeCell ref="I884:I885"/>
    <mergeCell ref="K884:K885"/>
    <mergeCell ref="L884:L885"/>
    <mergeCell ref="U884:U885"/>
    <mergeCell ref="E882:E883"/>
    <mergeCell ref="F882:F883"/>
    <mergeCell ref="G882:G883"/>
    <mergeCell ref="I882:I883"/>
    <mergeCell ref="N888:N889"/>
    <mergeCell ref="O888:O889"/>
    <mergeCell ref="P888:P889"/>
    <mergeCell ref="Q888:Q889"/>
    <mergeCell ref="N890:N891"/>
    <mergeCell ref="O890:O891"/>
    <mergeCell ref="P890:P891"/>
    <mergeCell ref="Q890:Q891"/>
    <mergeCell ref="N892:N893"/>
    <mergeCell ref="O892:O893"/>
    <mergeCell ref="P892:P893"/>
    <mergeCell ref="Q892:Q893"/>
    <mergeCell ref="J884:J885"/>
    <mergeCell ref="J886:J887"/>
    <mergeCell ref="J888:J889"/>
    <mergeCell ref="J890:J891"/>
    <mergeCell ref="S882:S883"/>
    <mergeCell ref="S884:S885"/>
    <mergeCell ref="S886:S887"/>
    <mergeCell ref="S888:S889"/>
    <mergeCell ref="S890:S891"/>
    <mergeCell ref="S892:S893"/>
    <mergeCell ref="K878:K879"/>
    <mergeCell ref="L878:L879"/>
    <mergeCell ref="U878:U879"/>
    <mergeCell ref="E880:E881"/>
    <mergeCell ref="F880:F881"/>
    <mergeCell ref="G880:G881"/>
    <mergeCell ref="I880:I881"/>
    <mergeCell ref="K880:K881"/>
    <mergeCell ref="L880:L881"/>
    <mergeCell ref="U880:U881"/>
    <mergeCell ref="E878:E879"/>
    <mergeCell ref="F878:F879"/>
    <mergeCell ref="G878:G879"/>
    <mergeCell ref="I878:I879"/>
    <mergeCell ref="K1042:K1043"/>
    <mergeCell ref="L1042:L1043"/>
    <mergeCell ref="U1042:U1043"/>
    <mergeCell ref="E1044:E1045"/>
    <mergeCell ref="F1044:F1045"/>
    <mergeCell ref="G1044:G1045"/>
    <mergeCell ref="I1044:I1045"/>
    <mergeCell ref="K1044:K1045"/>
    <mergeCell ref="L1044:L1045"/>
    <mergeCell ref="U1044:U1045"/>
    <mergeCell ref="E1042:E1043"/>
    <mergeCell ref="F1042:F1043"/>
    <mergeCell ref="G1042:G1043"/>
    <mergeCell ref="I1042:I1043"/>
    <mergeCell ref="K1038:K1039"/>
    <mergeCell ref="L1038:L1039"/>
    <mergeCell ref="U1038:U1039"/>
    <mergeCell ref="E1040:E1041"/>
    <mergeCell ref="F1040:F1041"/>
    <mergeCell ref="G1040:G1041"/>
    <mergeCell ref="I1040:I1041"/>
    <mergeCell ref="K1040:K1041"/>
    <mergeCell ref="L1040:L1041"/>
    <mergeCell ref="U1040:U1041"/>
    <mergeCell ref="E1038:E1039"/>
    <mergeCell ref="F1038:F1039"/>
    <mergeCell ref="G1038:G1039"/>
    <mergeCell ref="I1038:I1039"/>
    <mergeCell ref="K1034:K1035"/>
    <mergeCell ref="L1034:L1035"/>
    <mergeCell ref="U1034:U1035"/>
    <mergeCell ref="E1036:E1037"/>
    <mergeCell ref="F1036:F1037"/>
    <mergeCell ref="G1036:G1037"/>
    <mergeCell ref="I1036:I1037"/>
    <mergeCell ref="K1036:K1037"/>
    <mergeCell ref="L1036:L1037"/>
    <mergeCell ref="U1036:U1037"/>
    <mergeCell ref="E1034:E1035"/>
    <mergeCell ref="F1034:F1035"/>
    <mergeCell ref="G1034:G1035"/>
    <mergeCell ref="I1034:I1035"/>
    <mergeCell ref="K890:K891"/>
    <mergeCell ref="L890:L891"/>
    <mergeCell ref="U890:U891"/>
    <mergeCell ref="E892:E893"/>
    <mergeCell ref="F892:F893"/>
    <mergeCell ref="G892:G893"/>
    <mergeCell ref="I892:I893"/>
    <mergeCell ref="K892:K893"/>
    <mergeCell ref="K1030:K1031"/>
    <mergeCell ref="L1030:L1031"/>
    <mergeCell ref="U1030:U1031"/>
    <mergeCell ref="E1032:E1033"/>
    <mergeCell ref="F1032:F1033"/>
    <mergeCell ref="G1032:G1033"/>
    <mergeCell ref="I1032:I1033"/>
    <mergeCell ref="K1032:K1033"/>
    <mergeCell ref="L1032:L1033"/>
    <mergeCell ref="U1032:U1033"/>
    <mergeCell ref="E1030:E1031"/>
    <mergeCell ref="F1030:F1031"/>
    <mergeCell ref="G1030:G1031"/>
    <mergeCell ref="I1030:I1031"/>
    <mergeCell ref="K1026:K1027"/>
    <mergeCell ref="L1026:L1027"/>
    <mergeCell ref="U1026:U1027"/>
    <mergeCell ref="E1028:E1029"/>
    <mergeCell ref="F1028:F1029"/>
    <mergeCell ref="G1028:G1029"/>
    <mergeCell ref="I1028:I1029"/>
    <mergeCell ref="K1028:K1029"/>
    <mergeCell ref="L1028:L1029"/>
    <mergeCell ref="U1028:U1029"/>
    <mergeCell ref="E1026:E1027"/>
    <mergeCell ref="F1026:F1027"/>
    <mergeCell ref="G1026:G1027"/>
    <mergeCell ref="I1026:I1027"/>
    <mergeCell ref="K1022:K1023"/>
    <mergeCell ref="L1022:L1023"/>
    <mergeCell ref="U1022:U1023"/>
    <mergeCell ref="E1024:E1025"/>
    <mergeCell ref="F1024:F1025"/>
    <mergeCell ref="G1024:G1025"/>
    <mergeCell ref="I1024:I1025"/>
    <mergeCell ref="K1024:K1025"/>
    <mergeCell ref="L1024:L1025"/>
    <mergeCell ref="U1024:U1025"/>
    <mergeCell ref="E1022:E1023"/>
    <mergeCell ref="F1022:F1023"/>
    <mergeCell ref="G1022:G1023"/>
    <mergeCell ref="I1022:I1023"/>
    <mergeCell ref="M1022:M1023"/>
    <mergeCell ref="M1024:M1025"/>
    <mergeCell ref="M1026:M1027"/>
    <mergeCell ref="M1028:M1029"/>
    <mergeCell ref="M1030:M1031"/>
    <mergeCell ref="M1032:M1033"/>
    <mergeCell ref="R1022:R1023"/>
    <mergeCell ref="R1024:R1025"/>
    <mergeCell ref="R1026:R1027"/>
    <mergeCell ref="R1028:R1029"/>
    <mergeCell ref="R1030:R1031"/>
    <mergeCell ref="R1032:R1033"/>
    <mergeCell ref="N1022:N1023"/>
    <mergeCell ref="O1022:O1023"/>
    <mergeCell ref="P1022:P1023"/>
    <mergeCell ref="Q1022:Q1023"/>
    <mergeCell ref="H1026:H1027"/>
    <mergeCell ref="H1028:H1029"/>
    <mergeCell ref="H1030:H1031"/>
    <mergeCell ref="H1032:H1033"/>
    <mergeCell ref="S1022:S1023"/>
    <mergeCell ref="S1024:S1025"/>
    <mergeCell ref="K1018:K1019"/>
    <mergeCell ref="L1018:L1019"/>
    <mergeCell ref="U1018:U1019"/>
    <mergeCell ref="E1020:E1021"/>
    <mergeCell ref="F1020:F1021"/>
    <mergeCell ref="G1020:G1021"/>
    <mergeCell ref="I1020:I1021"/>
    <mergeCell ref="K1020:K1021"/>
    <mergeCell ref="L1020:L1021"/>
    <mergeCell ref="U1020:U1021"/>
    <mergeCell ref="K1014:K1015"/>
    <mergeCell ref="L1014:L1015"/>
    <mergeCell ref="U1014:U1015"/>
    <mergeCell ref="E1016:E1017"/>
    <mergeCell ref="F1016:F1017"/>
    <mergeCell ref="G1016:G1017"/>
    <mergeCell ref="I1016:I1017"/>
    <mergeCell ref="K1016:K1017"/>
    <mergeCell ref="L1016:L1017"/>
    <mergeCell ref="U1016:U1017"/>
    <mergeCell ref="R1020:R1021"/>
    <mergeCell ref="N1014:N1015"/>
    <mergeCell ref="O1014:O1015"/>
    <mergeCell ref="P1014:P1015"/>
    <mergeCell ref="Q1014:Q1015"/>
    <mergeCell ref="N1016:N1017"/>
    <mergeCell ref="O1016:O1017"/>
    <mergeCell ref="P1016:P1017"/>
    <mergeCell ref="Q1016:Q1017"/>
    <mergeCell ref="N1018:N1019"/>
    <mergeCell ref="K1010:K1011"/>
    <mergeCell ref="L1010:L1011"/>
    <mergeCell ref="U1010:U1011"/>
    <mergeCell ref="E1012:E1013"/>
    <mergeCell ref="F1012:F1013"/>
    <mergeCell ref="G1012:G1013"/>
    <mergeCell ref="I1012:I1013"/>
    <mergeCell ref="K1012:K1013"/>
    <mergeCell ref="L1012:L1013"/>
    <mergeCell ref="U1012:U1013"/>
    <mergeCell ref="E1018:E1019"/>
    <mergeCell ref="F1018:F1019"/>
    <mergeCell ref="G1018:G1019"/>
    <mergeCell ref="I1018:I1019"/>
    <mergeCell ref="E1014:E1015"/>
    <mergeCell ref="F1014:F1015"/>
    <mergeCell ref="G1014:G1015"/>
    <mergeCell ref="I1014:I1015"/>
    <mergeCell ref="M1012:M1013"/>
    <mergeCell ref="M1014:M1015"/>
    <mergeCell ref="M1016:M1017"/>
    <mergeCell ref="M1018:M1019"/>
    <mergeCell ref="M1020:M1021"/>
    <mergeCell ref="R1012:R1013"/>
    <mergeCell ref="R1014:R1015"/>
    <mergeCell ref="R1016:R1017"/>
    <mergeCell ref="R1018:R1019"/>
    <mergeCell ref="S1016:S1017"/>
    <mergeCell ref="S1018:S1019"/>
    <mergeCell ref="S1012:S1013"/>
    <mergeCell ref="S1014:S1015"/>
    <mergeCell ref="S1020:S1021"/>
    <mergeCell ref="N1012:N1013"/>
    <mergeCell ref="O1012:O1013"/>
    <mergeCell ref="K1006:K1007"/>
    <mergeCell ref="L1006:L1007"/>
    <mergeCell ref="U1006:U1007"/>
    <mergeCell ref="E1008:E1009"/>
    <mergeCell ref="F1008:F1009"/>
    <mergeCell ref="G1008:G1009"/>
    <mergeCell ref="I1008:I1009"/>
    <mergeCell ref="K1008:K1009"/>
    <mergeCell ref="L1008:L1009"/>
    <mergeCell ref="U1008:U1009"/>
    <mergeCell ref="E1010:E1011"/>
    <mergeCell ref="F1010:F1011"/>
    <mergeCell ref="G1010:G1011"/>
    <mergeCell ref="I1010:I1011"/>
    <mergeCell ref="E1006:E1007"/>
    <mergeCell ref="F1006:F1007"/>
    <mergeCell ref="G1006:G1007"/>
    <mergeCell ref="I1006:I1007"/>
    <mergeCell ref="K1002:K1003"/>
    <mergeCell ref="L1002:L1003"/>
    <mergeCell ref="U1002:U1003"/>
    <mergeCell ref="E1004:E1005"/>
    <mergeCell ref="F1004:F1005"/>
    <mergeCell ref="G1004:G1005"/>
    <mergeCell ref="I1004:I1005"/>
    <mergeCell ref="K1004:K1005"/>
    <mergeCell ref="L1004:L1005"/>
    <mergeCell ref="U1004:U1005"/>
    <mergeCell ref="E1002:E1003"/>
    <mergeCell ref="F1002:F1003"/>
    <mergeCell ref="G1002:G1003"/>
    <mergeCell ref="I1002:I1003"/>
    <mergeCell ref="M1002:M1003"/>
    <mergeCell ref="M1004:M1005"/>
    <mergeCell ref="M1006:M1007"/>
    <mergeCell ref="M1008:M1009"/>
    <mergeCell ref="M1010:M1011"/>
    <mergeCell ref="R1002:R1003"/>
    <mergeCell ref="R1004:R1005"/>
    <mergeCell ref="R1006:R1007"/>
    <mergeCell ref="R1008:R1009"/>
    <mergeCell ref="R1010:R1011"/>
    <mergeCell ref="T1008:T1009"/>
    <mergeCell ref="T1010:T1011"/>
    <mergeCell ref="S1002:S1003"/>
    <mergeCell ref="S1004:S1005"/>
    <mergeCell ref="S1006:S1007"/>
    <mergeCell ref="S1008:S1009"/>
    <mergeCell ref="S1010:S1011"/>
    <mergeCell ref="N1010:N1011"/>
    <mergeCell ref="O1010:O1011"/>
    <mergeCell ref="P1010:P1011"/>
    <mergeCell ref="Q1010:Q1011"/>
    <mergeCell ref="K998:K999"/>
    <mergeCell ref="L998:L999"/>
    <mergeCell ref="U998:U999"/>
    <mergeCell ref="E1000:E1001"/>
    <mergeCell ref="F1000:F1001"/>
    <mergeCell ref="G1000:G1001"/>
    <mergeCell ref="I1000:I1001"/>
    <mergeCell ref="K1000:K1001"/>
    <mergeCell ref="L1000:L1001"/>
    <mergeCell ref="U1000:U1001"/>
    <mergeCell ref="E998:E999"/>
    <mergeCell ref="F998:F999"/>
    <mergeCell ref="G998:G999"/>
    <mergeCell ref="I998:I999"/>
    <mergeCell ref="K994:K995"/>
    <mergeCell ref="L994:L995"/>
    <mergeCell ref="U994:U995"/>
    <mergeCell ref="E996:E997"/>
    <mergeCell ref="F996:F997"/>
    <mergeCell ref="G996:G997"/>
    <mergeCell ref="I996:I997"/>
    <mergeCell ref="K996:K997"/>
    <mergeCell ref="L996:L997"/>
    <mergeCell ref="U996:U997"/>
    <mergeCell ref="E994:E995"/>
    <mergeCell ref="F994:F995"/>
    <mergeCell ref="G994:G995"/>
    <mergeCell ref="I994:I995"/>
    <mergeCell ref="K990:K991"/>
    <mergeCell ref="L990:L991"/>
    <mergeCell ref="U990:U991"/>
    <mergeCell ref="E992:E993"/>
    <mergeCell ref="F992:F993"/>
    <mergeCell ref="G992:G993"/>
    <mergeCell ref="I992:I993"/>
    <mergeCell ref="K992:K993"/>
    <mergeCell ref="L992:L993"/>
    <mergeCell ref="U992:U993"/>
    <mergeCell ref="E990:E991"/>
    <mergeCell ref="F990:F991"/>
    <mergeCell ref="G990:G991"/>
    <mergeCell ref="I990:I991"/>
    <mergeCell ref="M990:M991"/>
    <mergeCell ref="M992:M993"/>
    <mergeCell ref="M994:M995"/>
    <mergeCell ref="M996:M997"/>
    <mergeCell ref="M998:M999"/>
    <mergeCell ref="M1000:M1001"/>
    <mergeCell ref="R990:R991"/>
    <mergeCell ref="R992:R993"/>
    <mergeCell ref="R994:R995"/>
    <mergeCell ref="R996:R997"/>
    <mergeCell ref="R998:R999"/>
    <mergeCell ref="R1000:R1001"/>
    <mergeCell ref="N998:N999"/>
    <mergeCell ref="O998:O999"/>
    <mergeCell ref="P998:P999"/>
    <mergeCell ref="Q998:Q999"/>
    <mergeCell ref="S994:S995"/>
    <mergeCell ref="S996:S997"/>
    <mergeCell ref="S998:S999"/>
    <mergeCell ref="S1000:S1001"/>
    <mergeCell ref="T990:T991"/>
    <mergeCell ref="T992:T993"/>
    <mergeCell ref="E1072:E1073"/>
    <mergeCell ref="F1072:F1073"/>
    <mergeCell ref="G1072:G1073"/>
    <mergeCell ref="I1072:I1073"/>
    <mergeCell ref="K1072:K1073"/>
    <mergeCell ref="L1072:L1073"/>
    <mergeCell ref="U1072:U1073"/>
    <mergeCell ref="K1066:K1067"/>
    <mergeCell ref="L1066:L1067"/>
    <mergeCell ref="U1066:U1067"/>
    <mergeCell ref="E1068:E1069"/>
    <mergeCell ref="F1068:F1069"/>
    <mergeCell ref="G1068:G1069"/>
    <mergeCell ref="I1068:I1069"/>
    <mergeCell ref="K1068:K1069"/>
    <mergeCell ref="L1068:L1069"/>
    <mergeCell ref="U1068:U1069"/>
    <mergeCell ref="F1066:F1067"/>
    <mergeCell ref="G1066:G1067"/>
    <mergeCell ref="I1066:I1067"/>
    <mergeCell ref="T1070:T1071"/>
    <mergeCell ref="T1072:T1073"/>
    <mergeCell ref="N1068:N1069"/>
    <mergeCell ref="O1068:O1069"/>
    <mergeCell ref="P1068:P1069"/>
    <mergeCell ref="Q1068:Q1069"/>
    <mergeCell ref="K1062:K1063"/>
    <mergeCell ref="L1062:L1063"/>
    <mergeCell ref="U1062:U1063"/>
    <mergeCell ref="E1064:E1065"/>
    <mergeCell ref="F1064:F1065"/>
    <mergeCell ref="G1064:G1065"/>
    <mergeCell ref="I1064:I1065"/>
    <mergeCell ref="K1064:K1065"/>
    <mergeCell ref="L1064:L1065"/>
    <mergeCell ref="U1064:U1065"/>
    <mergeCell ref="N1064:N1065"/>
    <mergeCell ref="O1064:O1065"/>
    <mergeCell ref="P1064:P1065"/>
    <mergeCell ref="Q1064:Q1065"/>
    <mergeCell ref="N1066:N1067"/>
    <mergeCell ref="O1066:O1067"/>
    <mergeCell ref="P1066:P1067"/>
    <mergeCell ref="Q1066:Q1067"/>
    <mergeCell ref="N1070:N1071"/>
    <mergeCell ref="O1070:O1071"/>
    <mergeCell ref="P1070:P1071"/>
    <mergeCell ref="Q1070:Q1071"/>
    <mergeCell ref="N1072:N1073"/>
    <mergeCell ref="O1072:O1073"/>
    <mergeCell ref="P1072:P1073"/>
    <mergeCell ref="Q1072:Q1073"/>
    <mergeCell ref="K1060:K1061"/>
    <mergeCell ref="L1060:L1061"/>
    <mergeCell ref="U1060:U1061"/>
    <mergeCell ref="E1058:E1059"/>
    <mergeCell ref="F1058:F1059"/>
    <mergeCell ref="G1058:G1059"/>
    <mergeCell ref="I1058:I1059"/>
    <mergeCell ref="E1062:E1063"/>
    <mergeCell ref="F1062:F1063"/>
    <mergeCell ref="G1062:G1063"/>
    <mergeCell ref="I1062:I1063"/>
    <mergeCell ref="K1054:K1055"/>
    <mergeCell ref="L1054:L1055"/>
    <mergeCell ref="U1054:U1055"/>
    <mergeCell ref="E1056:E1057"/>
    <mergeCell ref="F1056:F1057"/>
    <mergeCell ref="G1056:G1057"/>
    <mergeCell ref="I1056:I1057"/>
    <mergeCell ref="K1056:K1057"/>
    <mergeCell ref="L1056:L1057"/>
    <mergeCell ref="U1056:U1057"/>
    <mergeCell ref="E1054:E1055"/>
    <mergeCell ref="F1054:F1055"/>
    <mergeCell ref="G1054:G1055"/>
    <mergeCell ref="I1054:I1055"/>
    <mergeCell ref="P1060:P1061"/>
    <mergeCell ref="Q1060:Q1061"/>
    <mergeCell ref="N1062:N1063"/>
    <mergeCell ref="O1062:O1063"/>
    <mergeCell ref="P1062:P1063"/>
    <mergeCell ref="Q1062:Q1063"/>
    <mergeCell ref="K1070:K1071"/>
    <mergeCell ref="L1070:L1071"/>
    <mergeCell ref="U1070:U1071"/>
    <mergeCell ref="T1064:T1065"/>
    <mergeCell ref="T1066:T1067"/>
    <mergeCell ref="T1068:T1069"/>
    <mergeCell ref="K1050:K1051"/>
    <mergeCell ref="L1050:L1051"/>
    <mergeCell ref="U1050:U1051"/>
    <mergeCell ref="E1052:E1053"/>
    <mergeCell ref="F1052:F1053"/>
    <mergeCell ref="G1052:G1053"/>
    <mergeCell ref="I1052:I1053"/>
    <mergeCell ref="K1052:K1053"/>
    <mergeCell ref="L1052:L1053"/>
    <mergeCell ref="U1052:U1053"/>
    <mergeCell ref="E1050:E1051"/>
    <mergeCell ref="F1050:F1051"/>
    <mergeCell ref="G1050:G1051"/>
    <mergeCell ref="I1050:I1051"/>
    <mergeCell ref="K1046:K1047"/>
    <mergeCell ref="L1046:L1047"/>
    <mergeCell ref="U1046:U1047"/>
    <mergeCell ref="E1048:E1049"/>
    <mergeCell ref="F1048:F1049"/>
    <mergeCell ref="G1048:G1049"/>
    <mergeCell ref="I1048:I1049"/>
    <mergeCell ref="K1048:K1049"/>
    <mergeCell ref="L1048:L1049"/>
    <mergeCell ref="U1048:U1049"/>
    <mergeCell ref="E1046:E1047"/>
    <mergeCell ref="F1046:F1047"/>
    <mergeCell ref="G1046:G1047"/>
    <mergeCell ref="I1046:I1047"/>
    <mergeCell ref="K1084:K1085"/>
    <mergeCell ref="L1084:L1085"/>
    <mergeCell ref="U1084:U1085"/>
    <mergeCell ref="U1076:U1077"/>
    <mergeCell ref="E1078:E1079"/>
    <mergeCell ref="F1078:F1079"/>
    <mergeCell ref="G1078:G1079"/>
    <mergeCell ref="I1078:I1079"/>
    <mergeCell ref="K1078:K1079"/>
    <mergeCell ref="L1078:L1079"/>
    <mergeCell ref="U1078:U1079"/>
    <mergeCell ref="E1074:E1075"/>
    <mergeCell ref="F1074:F1075"/>
    <mergeCell ref="G1074:G1075"/>
    <mergeCell ref="E1070:E1071"/>
    <mergeCell ref="F1070:F1071"/>
    <mergeCell ref="G1070:G1071"/>
    <mergeCell ref="I1070:I1071"/>
    <mergeCell ref="E1066:E1067"/>
    <mergeCell ref="N1054:N1055"/>
    <mergeCell ref="O1054:O1055"/>
    <mergeCell ref="P1054:P1055"/>
    <mergeCell ref="Q1054:Q1055"/>
    <mergeCell ref="N1056:N1057"/>
    <mergeCell ref="O1056:O1057"/>
    <mergeCell ref="P1056:P1057"/>
    <mergeCell ref="Q1056:Q1057"/>
    <mergeCell ref="N1060:N1061"/>
    <mergeCell ref="O1060:O1061"/>
    <mergeCell ref="K1058:K1059"/>
    <mergeCell ref="L1058:L1059"/>
    <mergeCell ref="U1058:U1059"/>
    <mergeCell ref="E1060:E1061"/>
    <mergeCell ref="F1060:F1061"/>
    <mergeCell ref="G1060:G1061"/>
    <mergeCell ref="I1060:I1061"/>
    <mergeCell ref="E1084:E1085"/>
    <mergeCell ref="F1084:F1085"/>
    <mergeCell ref="G1084:G1085"/>
    <mergeCell ref="I1084:I1085"/>
    <mergeCell ref="K1080:K1081"/>
    <mergeCell ref="L1080:L1081"/>
    <mergeCell ref="U1080:U1081"/>
    <mergeCell ref="E1082:E1083"/>
    <mergeCell ref="F1082:F1083"/>
    <mergeCell ref="G1082:G1083"/>
    <mergeCell ref="I1082:I1083"/>
    <mergeCell ref="K1082:K1083"/>
    <mergeCell ref="L1082:L1083"/>
    <mergeCell ref="U1082:U1083"/>
    <mergeCell ref="E1080:E1081"/>
    <mergeCell ref="F1080:F1081"/>
    <mergeCell ref="G1080:G1081"/>
    <mergeCell ref="I1080:I1081"/>
    <mergeCell ref="S1080:S1081"/>
    <mergeCell ref="S1082:S1083"/>
    <mergeCell ref="S1084:S1085"/>
    <mergeCell ref="I1074:I1075"/>
    <mergeCell ref="K1074:K1075"/>
    <mergeCell ref="L1074:L1075"/>
    <mergeCell ref="U1074:U1075"/>
    <mergeCell ref="E1076:E1077"/>
    <mergeCell ref="F1076:F1077"/>
    <mergeCell ref="G1076:G1077"/>
    <mergeCell ref="I1076:I1077"/>
    <mergeCell ref="T1082:T1083"/>
    <mergeCell ref="T1084:T1085"/>
    <mergeCell ref="T1086:T1087"/>
    <mergeCell ref="N1074:N1075"/>
    <mergeCell ref="O1074:O1075"/>
    <mergeCell ref="P1074:P1075"/>
    <mergeCell ref="Q1074:Q1075"/>
    <mergeCell ref="N1076:N1077"/>
    <mergeCell ref="O1076:O1077"/>
    <mergeCell ref="P1076:P1077"/>
    <mergeCell ref="Q1076:Q1077"/>
    <mergeCell ref="N1078:N1079"/>
    <mergeCell ref="O1078:O1079"/>
    <mergeCell ref="P1078:P1079"/>
    <mergeCell ref="Q1078:Q1079"/>
    <mergeCell ref="N1082:N1083"/>
    <mergeCell ref="O1082:O1083"/>
    <mergeCell ref="P1082:P1083"/>
    <mergeCell ref="Q1082:Q1083"/>
    <mergeCell ref="N1084:N1085"/>
    <mergeCell ref="O1084:O1085"/>
    <mergeCell ref="P1084:P1085"/>
    <mergeCell ref="Q1084:Q1085"/>
    <mergeCell ref="T1074:T1075"/>
    <mergeCell ref="T1076:T1077"/>
    <mergeCell ref="T1078:T1079"/>
    <mergeCell ref="T1080:T1081"/>
    <mergeCell ref="N1080:N1081"/>
    <mergeCell ref="O1080:O1081"/>
    <mergeCell ref="P1080:P1081"/>
    <mergeCell ref="Q1080:Q1081"/>
    <mergeCell ref="N1086:N1087"/>
    <mergeCell ref="O1086:O1087"/>
    <mergeCell ref="P1086:P1087"/>
    <mergeCell ref="Q1086:Q1087"/>
    <mergeCell ref="I1088:I1089"/>
    <mergeCell ref="K1100:K1101"/>
    <mergeCell ref="L1100:L1101"/>
    <mergeCell ref="U1100:U1101"/>
    <mergeCell ref="E1100:E1101"/>
    <mergeCell ref="F1100:F1101"/>
    <mergeCell ref="G1100:G1101"/>
    <mergeCell ref="I1100:I1101"/>
    <mergeCell ref="K1096:K1097"/>
    <mergeCell ref="L1096:L1097"/>
    <mergeCell ref="U1096:U1097"/>
    <mergeCell ref="E1098:E1099"/>
    <mergeCell ref="F1098:F1099"/>
    <mergeCell ref="G1098:G1099"/>
    <mergeCell ref="I1098:I1099"/>
    <mergeCell ref="K1098:K1099"/>
    <mergeCell ref="L1098:L1099"/>
    <mergeCell ref="U1098:U1099"/>
    <mergeCell ref="E1096:E1097"/>
    <mergeCell ref="F1096:F1097"/>
    <mergeCell ref="G1096:G1097"/>
    <mergeCell ref="I1096:I1097"/>
    <mergeCell ref="M1096:M1097"/>
    <mergeCell ref="M1098:M1099"/>
    <mergeCell ref="M1100:M1101"/>
    <mergeCell ref="B8:H8"/>
    <mergeCell ref="M46:M47"/>
    <mergeCell ref="M48:M49"/>
    <mergeCell ref="M50:M51"/>
    <mergeCell ref="M52:M53"/>
    <mergeCell ref="M54:M55"/>
    <mergeCell ref="M56:M57"/>
    <mergeCell ref="M58:M59"/>
    <mergeCell ref="M60:M61"/>
    <mergeCell ref="M62:M63"/>
    <mergeCell ref="M64:M65"/>
    <mergeCell ref="M66:M67"/>
    <mergeCell ref="M68:M69"/>
    <mergeCell ref="M70:M71"/>
    <mergeCell ref="M72:M73"/>
    <mergeCell ref="M74:M75"/>
    <mergeCell ref="M76:M77"/>
    <mergeCell ref="M78:M79"/>
    <mergeCell ref="M80:M81"/>
    <mergeCell ref="M82:M83"/>
    <mergeCell ref="M84:M85"/>
    <mergeCell ref="M86:M87"/>
    <mergeCell ref="M88:M89"/>
    <mergeCell ref="M90:M91"/>
    <mergeCell ref="M92:M93"/>
    <mergeCell ref="M94:M95"/>
    <mergeCell ref="M96:M97"/>
    <mergeCell ref="M98:M99"/>
    <mergeCell ref="M100:M101"/>
    <mergeCell ref="M102:M103"/>
    <mergeCell ref="M104:M105"/>
    <mergeCell ref="M106:M107"/>
    <mergeCell ref="E1086:E1087"/>
    <mergeCell ref="F1086:F1087"/>
    <mergeCell ref="G1086:G1087"/>
    <mergeCell ref="I1086:I1087"/>
    <mergeCell ref="K1086:K1087"/>
    <mergeCell ref="L1086:L1087"/>
    <mergeCell ref="U1086:U1087"/>
    <mergeCell ref="B6:U6"/>
    <mergeCell ref="K1076:K1077"/>
    <mergeCell ref="L1076:L1077"/>
    <mergeCell ref="K1092:K1093"/>
    <mergeCell ref="L1092:L1093"/>
    <mergeCell ref="U1092:U1093"/>
    <mergeCell ref="E1094:E1095"/>
    <mergeCell ref="F1094:F1095"/>
    <mergeCell ref="G1094:G1095"/>
    <mergeCell ref="I1094:I1095"/>
    <mergeCell ref="K1094:K1095"/>
    <mergeCell ref="L1094:L1095"/>
    <mergeCell ref="U1094:U1095"/>
    <mergeCell ref="E1092:E1093"/>
    <mergeCell ref="F1092:F1093"/>
    <mergeCell ref="G1092:G1093"/>
    <mergeCell ref="I1092:I1093"/>
    <mergeCell ref="K1088:K1089"/>
    <mergeCell ref="L1088:L1089"/>
    <mergeCell ref="U1088:U1089"/>
    <mergeCell ref="E1090:E1091"/>
    <mergeCell ref="F1090:F1091"/>
    <mergeCell ref="G1090:G1091"/>
    <mergeCell ref="I1090:I1091"/>
    <mergeCell ref="K1090:K1091"/>
    <mergeCell ref="L1090:L1091"/>
    <mergeCell ref="U1090:U1091"/>
    <mergeCell ref="M42:M43"/>
    <mergeCell ref="B4:V4"/>
    <mergeCell ref="M10:M11"/>
    <mergeCell ref="M12:M13"/>
    <mergeCell ref="M14:M15"/>
    <mergeCell ref="M16:M17"/>
    <mergeCell ref="M18:M19"/>
    <mergeCell ref="M20:M21"/>
    <mergeCell ref="M22:M23"/>
    <mergeCell ref="M24:M25"/>
    <mergeCell ref="M26:M27"/>
    <mergeCell ref="M28:M29"/>
    <mergeCell ref="M30:M31"/>
    <mergeCell ref="M32:M33"/>
    <mergeCell ref="M34:M35"/>
    <mergeCell ref="M36:M37"/>
    <mergeCell ref="M38:M39"/>
    <mergeCell ref="M40:M41"/>
    <mergeCell ref="Q24:Q25"/>
    <mergeCell ref="N26:N27"/>
    <mergeCell ref="O26:O27"/>
    <mergeCell ref="P26:P27"/>
    <mergeCell ref="Q26:Q27"/>
    <mergeCell ref="N28:N29"/>
    <mergeCell ref="O28:O29"/>
    <mergeCell ref="P28:P29"/>
    <mergeCell ref="Q28:Q29"/>
    <mergeCell ref="N30:N31"/>
    <mergeCell ref="O30:O31"/>
    <mergeCell ref="P30:P31"/>
    <mergeCell ref="Q30:Q31"/>
    <mergeCell ref="N32:N33"/>
    <mergeCell ref="O32:O33"/>
    <mergeCell ref="M44:M45"/>
    <mergeCell ref="E1088:E1089"/>
    <mergeCell ref="F1088:F1089"/>
    <mergeCell ref="G1088:G1089"/>
    <mergeCell ref="M198:M199"/>
    <mergeCell ref="M200:M201"/>
    <mergeCell ref="M202:M203"/>
    <mergeCell ref="M204:M205"/>
    <mergeCell ref="M206:M207"/>
    <mergeCell ref="M208:M209"/>
    <mergeCell ref="M210:M211"/>
    <mergeCell ref="M212:M213"/>
    <mergeCell ref="M214:M215"/>
    <mergeCell ref="M216:M217"/>
    <mergeCell ref="M218:M219"/>
    <mergeCell ref="M220:M221"/>
    <mergeCell ref="M222:M223"/>
    <mergeCell ref="M224:M225"/>
    <mergeCell ref="M226:M227"/>
    <mergeCell ref="M228:M229"/>
    <mergeCell ref="M230:M231"/>
    <mergeCell ref="M232:M233"/>
    <mergeCell ref="M234:M235"/>
    <mergeCell ref="M236:M237"/>
    <mergeCell ref="M238:M239"/>
    <mergeCell ref="M240:M241"/>
    <mergeCell ref="M242:M243"/>
    <mergeCell ref="M244:M245"/>
    <mergeCell ref="M246:M247"/>
    <mergeCell ref="M248:M249"/>
    <mergeCell ref="M250:M251"/>
    <mergeCell ref="M252:M253"/>
    <mergeCell ref="M254:M255"/>
    <mergeCell ref="M256:M257"/>
    <mergeCell ref="M258:M259"/>
    <mergeCell ref="M260:M261"/>
    <mergeCell ref="M262:M263"/>
    <mergeCell ref="M630:M631"/>
    <mergeCell ref="M632:M633"/>
    <mergeCell ref="M634:M635"/>
    <mergeCell ref="M636:M637"/>
    <mergeCell ref="M638:M639"/>
    <mergeCell ref="M640:M641"/>
    <mergeCell ref="M642:M643"/>
    <mergeCell ref="M644:M645"/>
    <mergeCell ref="M646:M647"/>
    <mergeCell ref="M648:M649"/>
    <mergeCell ref="M650:M651"/>
    <mergeCell ref="M652:M653"/>
    <mergeCell ref="M654:M655"/>
    <mergeCell ref="M656:M657"/>
    <mergeCell ref="M658:M659"/>
    <mergeCell ref="M660:M661"/>
    <mergeCell ref="M662:M663"/>
    <mergeCell ref="M664:M665"/>
    <mergeCell ref="M666:M667"/>
    <mergeCell ref="M668:M669"/>
    <mergeCell ref="M670:M671"/>
    <mergeCell ref="M672:M673"/>
    <mergeCell ref="M674:M675"/>
    <mergeCell ref="M676:M677"/>
    <mergeCell ref="M678:M679"/>
    <mergeCell ref="M680:M681"/>
    <mergeCell ref="M682:M683"/>
    <mergeCell ref="M684:M685"/>
    <mergeCell ref="M686:M687"/>
    <mergeCell ref="M688:M689"/>
    <mergeCell ref="M690:M691"/>
    <mergeCell ref="M692:M693"/>
    <mergeCell ref="M694:M695"/>
    <mergeCell ref="M868:M869"/>
    <mergeCell ref="M870:M871"/>
    <mergeCell ref="M872:M873"/>
    <mergeCell ref="M874:M875"/>
    <mergeCell ref="M876:M877"/>
    <mergeCell ref="M878:M879"/>
    <mergeCell ref="M880:M881"/>
    <mergeCell ref="M882:M883"/>
    <mergeCell ref="M884:M885"/>
    <mergeCell ref="M886:M887"/>
    <mergeCell ref="M888:M889"/>
    <mergeCell ref="M890:M891"/>
    <mergeCell ref="M892:M893"/>
    <mergeCell ref="M894:M895"/>
    <mergeCell ref="M896:M897"/>
    <mergeCell ref="M898:M899"/>
    <mergeCell ref="M900:M901"/>
    <mergeCell ref="M902:M903"/>
    <mergeCell ref="M904:M905"/>
    <mergeCell ref="M906:M907"/>
    <mergeCell ref="M908:M909"/>
    <mergeCell ref="M910:M911"/>
    <mergeCell ref="M912:M913"/>
    <mergeCell ref="M914:M915"/>
    <mergeCell ref="M916:M917"/>
    <mergeCell ref="M918:M919"/>
    <mergeCell ref="M920:M921"/>
    <mergeCell ref="M922:M923"/>
    <mergeCell ref="M924:M925"/>
    <mergeCell ref="M926:M927"/>
    <mergeCell ref="M928:M929"/>
    <mergeCell ref="M930:M931"/>
    <mergeCell ref="M932:M933"/>
    <mergeCell ref="M1034:M1035"/>
    <mergeCell ref="M1036:M1037"/>
    <mergeCell ref="M1038:M1039"/>
    <mergeCell ref="M1040:M1041"/>
    <mergeCell ref="M1042:M1043"/>
    <mergeCell ref="M1044:M1045"/>
    <mergeCell ref="M1046:M1047"/>
    <mergeCell ref="M1048:M1049"/>
    <mergeCell ref="M1050:M1051"/>
    <mergeCell ref="M1052:M1053"/>
    <mergeCell ref="M1054:M1055"/>
    <mergeCell ref="M1056:M1057"/>
    <mergeCell ref="M1058:M1059"/>
    <mergeCell ref="M1060:M1061"/>
    <mergeCell ref="M1062:M1063"/>
    <mergeCell ref="M1064:M1065"/>
    <mergeCell ref="M1066:M1067"/>
    <mergeCell ref="M1068:M1069"/>
    <mergeCell ref="M1070:M1071"/>
    <mergeCell ref="M1072:M1073"/>
    <mergeCell ref="M1074:M1075"/>
    <mergeCell ref="M1076:M1077"/>
    <mergeCell ref="M1078:M1079"/>
    <mergeCell ref="M1080:M1081"/>
    <mergeCell ref="M1082:M1083"/>
    <mergeCell ref="M1084:M1085"/>
    <mergeCell ref="M1086:M1087"/>
    <mergeCell ref="M1088:M1089"/>
    <mergeCell ref="M1090:M1091"/>
    <mergeCell ref="M1092:M1093"/>
    <mergeCell ref="M1094:M1095"/>
    <mergeCell ref="M1102:M1103"/>
    <mergeCell ref="M1104:M1105"/>
    <mergeCell ref="M1106:M1107"/>
    <mergeCell ref="M1108:M1109"/>
    <mergeCell ref="R10:R11"/>
    <mergeCell ref="R12:R13"/>
    <mergeCell ref="R14:R15"/>
    <mergeCell ref="R16:R17"/>
    <mergeCell ref="R18:R19"/>
    <mergeCell ref="R20:R21"/>
    <mergeCell ref="R22:R23"/>
    <mergeCell ref="R24:R25"/>
    <mergeCell ref="R26:R27"/>
    <mergeCell ref="R28:R29"/>
    <mergeCell ref="R30:R31"/>
    <mergeCell ref="R32:R33"/>
    <mergeCell ref="R34:R35"/>
    <mergeCell ref="R36:R37"/>
    <mergeCell ref="R38:R39"/>
    <mergeCell ref="R40:R41"/>
    <mergeCell ref="R42:R43"/>
    <mergeCell ref="R44:R45"/>
    <mergeCell ref="R46:R47"/>
    <mergeCell ref="R48:R49"/>
    <mergeCell ref="R50:R51"/>
    <mergeCell ref="R52:R53"/>
    <mergeCell ref="R54:R55"/>
    <mergeCell ref="R56:R57"/>
    <mergeCell ref="R58:R59"/>
    <mergeCell ref="R60:R61"/>
    <mergeCell ref="R62:R63"/>
    <mergeCell ref="R64:R65"/>
    <mergeCell ref="R66:R67"/>
    <mergeCell ref="R68:R69"/>
    <mergeCell ref="R70:R71"/>
    <mergeCell ref="R72:R73"/>
    <mergeCell ref="R74:R75"/>
    <mergeCell ref="R76:R77"/>
    <mergeCell ref="R78:R79"/>
    <mergeCell ref="R80:R81"/>
    <mergeCell ref="R82:R83"/>
    <mergeCell ref="R84:R85"/>
    <mergeCell ref="R86:R87"/>
    <mergeCell ref="R88:R89"/>
    <mergeCell ref="R90:R91"/>
    <mergeCell ref="R92:R93"/>
    <mergeCell ref="R94:R95"/>
    <mergeCell ref="R96:R97"/>
    <mergeCell ref="R98:R99"/>
    <mergeCell ref="R100:R101"/>
    <mergeCell ref="R102:R103"/>
    <mergeCell ref="R104:R105"/>
    <mergeCell ref="R106:R107"/>
    <mergeCell ref="R108:R109"/>
    <mergeCell ref="R110:R111"/>
    <mergeCell ref="R112:R113"/>
    <mergeCell ref="R114:R115"/>
    <mergeCell ref="R116:R117"/>
    <mergeCell ref="R118:R119"/>
    <mergeCell ref="R120:R121"/>
    <mergeCell ref="R122:R123"/>
    <mergeCell ref="R124:R125"/>
    <mergeCell ref="R126:R127"/>
    <mergeCell ref="R128:R129"/>
    <mergeCell ref="R130:R131"/>
    <mergeCell ref="R132:R133"/>
    <mergeCell ref="R198:R199"/>
    <mergeCell ref="R200:R201"/>
    <mergeCell ref="R202:R203"/>
    <mergeCell ref="R204:R205"/>
    <mergeCell ref="R206:R207"/>
    <mergeCell ref="R208:R209"/>
    <mergeCell ref="R210:R211"/>
    <mergeCell ref="R212:R213"/>
    <mergeCell ref="R214:R215"/>
    <mergeCell ref="R216:R217"/>
    <mergeCell ref="R218:R219"/>
    <mergeCell ref="R220:R221"/>
    <mergeCell ref="R222:R223"/>
    <mergeCell ref="R224:R225"/>
    <mergeCell ref="R226:R227"/>
    <mergeCell ref="R228:R229"/>
    <mergeCell ref="R230:R231"/>
    <mergeCell ref="R232:R233"/>
    <mergeCell ref="R234:R235"/>
    <mergeCell ref="R236:R237"/>
    <mergeCell ref="R238:R239"/>
    <mergeCell ref="R240:R241"/>
    <mergeCell ref="R242:R243"/>
    <mergeCell ref="R244:R245"/>
    <mergeCell ref="R246:R247"/>
    <mergeCell ref="R248:R249"/>
    <mergeCell ref="R250:R251"/>
    <mergeCell ref="R252:R253"/>
    <mergeCell ref="R254:R255"/>
    <mergeCell ref="R256:R257"/>
    <mergeCell ref="R258:R259"/>
    <mergeCell ref="R260:R261"/>
    <mergeCell ref="R262:R263"/>
    <mergeCell ref="R630:R631"/>
    <mergeCell ref="R632:R633"/>
    <mergeCell ref="R634:R635"/>
    <mergeCell ref="R636:R637"/>
    <mergeCell ref="R638:R639"/>
    <mergeCell ref="R640:R641"/>
    <mergeCell ref="R642:R643"/>
    <mergeCell ref="R644:R645"/>
    <mergeCell ref="R654:R655"/>
    <mergeCell ref="R656:R657"/>
    <mergeCell ref="R658:R659"/>
    <mergeCell ref="R660:R661"/>
    <mergeCell ref="R662:R663"/>
    <mergeCell ref="R664:R665"/>
    <mergeCell ref="R666:R667"/>
    <mergeCell ref="R668:R669"/>
    <mergeCell ref="R670:R671"/>
    <mergeCell ref="R672:R673"/>
    <mergeCell ref="R674:R675"/>
    <mergeCell ref="R676:R677"/>
    <mergeCell ref="R678:R679"/>
    <mergeCell ref="R680:R681"/>
    <mergeCell ref="R682:R683"/>
    <mergeCell ref="R684:R685"/>
    <mergeCell ref="R686:R687"/>
    <mergeCell ref="R688:R689"/>
    <mergeCell ref="R690:R691"/>
    <mergeCell ref="R692:R693"/>
    <mergeCell ref="R694:R695"/>
    <mergeCell ref="R696:R697"/>
    <mergeCell ref="R698:R699"/>
    <mergeCell ref="R700:R701"/>
    <mergeCell ref="R702:R703"/>
    <mergeCell ref="R868:R869"/>
    <mergeCell ref="R870:R871"/>
    <mergeCell ref="R872:R873"/>
    <mergeCell ref="R874:R875"/>
    <mergeCell ref="R876:R877"/>
    <mergeCell ref="R878:R879"/>
    <mergeCell ref="R880:R881"/>
    <mergeCell ref="R882:R883"/>
    <mergeCell ref="R884:R885"/>
    <mergeCell ref="R886:R887"/>
    <mergeCell ref="R888:R889"/>
    <mergeCell ref="R890:R891"/>
    <mergeCell ref="R892:R893"/>
    <mergeCell ref="R894:R895"/>
    <mergeCell ref="R896:R897"/>
    <mergeCell ref="R898:R899"/>
    <mergeCell ref="R900:R901"/>
    <mergeCell ref="R902:R903"/>
    <mergeCell ref="R904:R905"/>
    <mergeCell ref="R906:R907"/>
    <mergeCell ref="R908:R909"/>
    <mergeCell ref="R910:R911"/>
    <mergeCell ref="R912:R913"/>
    <mergeCell ref="R918:R919"/>
    <mergeCell ref="R920:R921"/>
    <mergeCell ref="R922:R923"/>
    <mergeCell ref="R924:R925"/>
    <mergeCell ref="R926:R927"/>
    <mergeCell ref="R928:R929"/>
    <mergeCell ref="R930:R931"/>
    <mergeCell ref="R932:R933"/>
    <mergeCell ref="R934:R935"/>
    <mergeCell ref="R936:R937"/>
    <mergeCell ref="R1034:R1035"/>
    <mergeCell ref="R1036:R1037"/>
    <mergeCell ref="R1038:R1039"/>
    <mergeCell ref="R1040:R1041"/>
    <mergeCell ref="R1042:R1043"/>
    <mergeCell ref="R1044:R1045"/>
    <mergeCell ref="R1046:R1047"/>
    <mergeCell ref="R1048:R1049"/>
    <mergeCell ref="R1050:R1051"/>
    <mergeCell ref="R1052:R1053"/>
    <mergeCell ref="R1054:R1055"/>
    <mergeCell ref="R1056:R1057"/>
    <mergeCell ref="R1058:R1059"/>
    <mergeCell ref="R1060:R1061"/>
    <mergeCell ref="R1062:R1063"/>
    <mergeCell ref="R1064:R1065"/>
    <mergeCell ref="R1066:R1067"/>
    <mergeCell ref="R1068:R1069"/>
    <mergeCell ref="R1070:R1071"/>
    <mergeCell ref="R1072:R1073"/>
    <mergeCell ref="R1074:R1075"/>
    <mergeCell ref="R1076:R1077"/>
    <mergeCell ref="R1078:R1079"/>
    <mergeCell ref="R1080:R1081"/>
    <mergeCell ref="R1082:R1083"/>
    <mergeCell ref="R1084:R1085"/>
    <mergeCell ref="R1086:R1087"/>
    <mergeCell ref="R1088:R1089"/>
    <mergeCell ref="R1090:R1091"/>
    <mergeCell ref="R1092:R1093"/>
    <mergeCell ref="R1094:R1095"/>
    <mergeCell ref="R1096:R1097"/>
    <mergeCell ref="R1098:R1099"/>
    <mergeCell ref="R1100:R1101"/>
    <mergeCell ref="R1102:R1103"/>
    <mergeCell ref="R1104:R1105"/>
    <mergeCell ref="R1106:R1107"/>
    <mergeCell ref="R1108:R1109"/>
    <mergeCell ref="S10:S11"/>
    <mergeCell ref="S12:S13"/>
    <mergeCell ref="S14:S15"/>
    <mergeCell ref="S16:S17"/>
    <mergeCell ref="S18:S19"/>
    <mergeCell ref="S20:S21"/>
    <mergeCell ref="S22:S23"/>
    <mergeCell ref="S24:S25"/>
    <mergeCell ref="S26:S27"/>
    <mergeCell ref="S28:S29"/>
    <mergeCell ref="S30:S31"/>
    <mergeCell ref="S32:S33"/>
    <mergeCell ref="S34:S35"/>
    <mergeCell ref="S36:S37"/>
    <mergeCell ref="S38:S39"/>
    <mergeCell ref="S40:S41"/>
    <mergeCell ref="S42:S43"/>
    <mergeCell ref="S44:S45"/>
    <mergeCell ref="S46:S47"/>
    <mergeCell ref="S48:S49"/>
    <mergeCell ref="S50:S51"/>
    <mergeCell ref="S52:S53"/>
    <mergeCell ref="S54:S55"/>
    <mergeCell ref="S56:S57"/>
    <mergeCell ref="S58:S59"/>
    <mergeCell ref="S60:S61"/>
    <mergeCell ref="S62:S63"/>
    <mergeCell ref="S64:S65"/>
    <mergeCell ref="S66:S67"/>
    <mergeCell ref="S68:S69"/>
    <mergeCell ref="S70:S71"/>
    <mergeCell ref="S72:S73"/>
    <mergeCell ref="S74:S75"/>
    <mergeCell ref="S76:S77"/>
    <mergeCell ref="S78:S79"/>
    <mergeCell ref="S80:S81"/>
    <mergeCell ref="S82:S83"/>
    <mergeCell ref="S84:S85"/>
    <mergeCell ref="S86:S87"/>
    <mergeCell ref="S88:S89"/>
    <mergeCell ref="S90:S91"/>
    <mergeCell ref="S92:S93"/>
    <mergeCell ref="S94:S95"/>
    <mergeCell ref="S96:S97"/>
    <mergeCell ref="S98:S99"/>
    <mergeCell ref="S100:S101"/>
    <mergeCell ref="S102:S103"/>
    <mergeCell ref="S104:S105"/>
    <mergeCell ref="S106:S107"/>
    <mergeCell ref="S108:S109"/>
    <mergeCell ref="S110:S111"/>
    <mergeCell ref="S112:S113"/>
    <mergeCell ref="S114:S115"/>
    <mergeCell ref="S116:S117"/>
    <mergeCell ref="S118:S119"/>
    <mergeCell ref="S120:S121"/>
    <mergeCell ref="S122:S123"/>
    <mergeCell ref="S124:S125"/>
    <mergeCell ref="S126:S127"/>
    <mergeCell ref="S146:S147"/>
    <mergeCell ref="S148:S149"/>
    <mergeCell ref="S150:S151"/>
    <mergeCell ref="S152:S153"/>
    <mergeCell ref="S154:S155"/>
    <mergeCell ref="S156:S157"/>
    <mergeCell ref="S158:S159"/>
    <mergeCell ref="S160:S161"/>
    <mergeCell ref="S162:S163"/>
    <mergeCell ref="S164:S165"/>
    <mergeCell ref="S166:S167"/>
    <mergeCell ref="S168:S169"/>
    <mergeCell ref="S170:S171"/>
    <mergeCell ref="S172:S173"/>
    <mergeCell ref="S174:S175"/>
    <mergeCell ref="S176:S177"/>
    <mergeCell ref="S178:S179"/>
    <mergeCell ref="S180:S181"/>
    <mergeCell ref="S182:S183"/>
    <mergeCell ref="S184:S185"/>
    <mergeCell ref="S186:S187"/>
    <mergeCell ref="S188:S189"/>
    <mergeCell ref="S190:S191"/>
    <mergeCell ref="S192:S193"/>
    <mergeCell ref="S194:S195"/>
    <mergeCell ref="S196:S197"/>
    <mergeCell ref="S198:S199"/>
    <mergeCell ref="S200:S201"/>
    <mergeCell ref="S202:S203"/>
    <mergeCell ref="S204:S205"/>
    <mergeCell ref="S206:S207"/>
    <mergeCell ref="S208:S209"/>
    <mergeCell ref="S210:S211"/>
    <mergeCell ref="S290:S291"/>
    <mergeCell ref="S292:S293"/>
    <mergeCell ref="S294:S295"/>
    <mergeCell ref="S296:S297"/>
    <mergeCell ref="S298:S299"/>
    <mergeCell ref="S300:S301"/>
    <mergeCell ref="S302:S303"/>
    <mergeCell ref="S304:S305"/>
    <mergeCell ref="S306:S307"/>
    <mergeCell ref="S308:S309"/>
    <mergeCell ref="S310:S311"/>
    <mergeCell ref="S312:S313"/>
    <mergeCell ref="S314:S315"/>
    <mergeCell ref="S316:S317"/>
    <mergeCell ref="S318:S319"/>
    <mergeCell ref="S320:S321"/>
    <mergeCell ref="S322:S323"/>
    <mergeCell ref="S324:S325"/>
    <mergeCell ref="S326:S327"/>
    <mergeCell ref="S328:S329"/>
    <mergeCell ref="S330:S331"/>
    <mergeCell ref="S332:S333"/>
    <mergeCell ref="S334:S335"/>
    <mergeCell ref="S336:S337"/>
    <mergeCell ref="S338:S339"/>
    <mergeCell ref="S340:S341"/>
    <mergeCell ref="S342:S343"/>
    <mergeCell ref="S352:S353"/>
    <mergeCell ref="S354:S355"/>
    <mergeCell ref="S356:S357"/>
    <mergeCell ref="S358:S359"/>
    <mergeCell ref="S360:S361"/>
    <mergeCell ref="S362:S363"/>
    <mergeCell ref="S364:S365"/>
    <mergeCell ref="S366:S367"/>
    <mergeCell ref="S368:S369"/>
    <mergeCell ref="S370:S371"/>
    <mergeCell ref="S372:S373"/>
    <mergeCell ref="S374:S375"/>
    <mergeCell ref="S376:S377"/>
    <mergeCell ref="S378:S379"/>
    <mergeCell ref="S380:S381"/>
    <mergeCell ref="S382:S383"/>
    <mergeCell ref="S384:S385"/>
    <mergeCell ref="S386:S387"/>
    <mergeCell ref="S388:S389"/>
    <mergeCell ref="S390:S391"/>
    <mergeCell ref="S392:S393"/>
    <mergeCell ref="S394:S395"/>
    <mergeCell ref="S396:S397"/>
    <mergeCell ref="S398:S399"/>
    <mergeCell ref="S400:S401"/>
    <mergeCell ref="S402:S403"/>
    <mergeCell ref="S404:S405"/>
    <mergeCell ref="S406:S407"/>
    <mergeCell ref="S408:S409"/>
    <mergeCell ref="S410:S411"/>
    <mergeCell ref="S412:S413"/>
    <mergeCell ref="S414:S415"/>
    <mergeCell ref="S416:S417"/>
    <mergeCell ref="S434:S435"/>
    <mergeCell ref="S436:S437"/>
    <mergeCell ref="S438:S439"/>
    <mergeCell ref="S440:S441"/>
    <mergeCell ref="S442:S443"/>
    <mergeCell ref="S444:S445"/>
    <mergeCell ref="S446:S447"/>
    <mergeCell ref="S448:S449"/>
    <mergeCell ref="S450:S451"/>
    <mergeCell ref="S452:S453"/>
    <mergeCell ref="S454:S455"/>
    <mergeCell ref="S456:S457"/>
    <mergeCell ref="S458:S459"/>
    <mergeCell ref="S460:S461"/>
    <mergeCell ref="S462:S463"/>
    <mergeCell ref="S464:S465"/>
    <mergeCell ref="S466:S467"/>
    <mergeCell ref="S468:S469"/>
    <mergeCell ref="S470:S471"/>
    <mergeCell ref="S472:S473"/>
    <mergeCell ref="S474:S475"/>
    <mergeCell ref="S476:S477"/>
    <mergeCell ref="S478:S479"/>
    <mergeCell ref="S480:S481"/>
    <mergeCell ref="S482:S483"/>
    <mergeCell ref="S484:S485"/>
    <mergeCell ref="S486:S487"/>
    <mergeCell ref="S488:S489"/>
    <mergeCell ref="S490:S491"/>
    <mergeCell ref="S492:S493"/>
    <mergeCell ref="S494:S495"/>
    <mergeCell ref="S496:S497"/>
    <mergeCell ref="S498:S499"/>
    <mergeCell ref="S508:S509"/>
    <mergeCell ref="S510:S511"/>
    <mergeCell ref="S512:S513"/>
    <mergeCell ref="S514:S515"/>
    <mergeCell ref="S516:S517"/>
    <mergeCell ref="S518:S519"/>
    <mergeCell ref="S520:S521"/>
    <mergeCell ref="S522:S523"/>
    <mergeCell ref="S524:S525"/>
    <mergeCell ref="S526:S527"/>
    <mergeCell ref="S528:S529"/>
    <mergeCell ref="S530:S531"/>
    <mergeCell ref="S532:S533"/>
    <mergeCell ref="S534:S535"/>
    <mergeCell ref="S536:S537"/>
    <mergeCell ref="S538:S539"/>
    <mergeCell ref="S540:S541"/>
    <mergeCell ref="S542:S543"/>
    <mergeCell ref="S544:S545"/>
    <mergeCell ref="S546:S547"/>
    <mergeCell ref="S548:S549"/>
    <mergeCell ref="S550:S551"/>
    <mergeCell ref="S552:S553"/>
    <mergeCell ref="S554:S555"/>
    <mergeCell ref="S556:S557"/>
    <mergeCell ref="S558:S559"/>
    <mergeCell ref="S560:S561"/>
    <mergeCell ref="S562:S563"/>
    <mergeCell ref="S564:S565"/>
    <mergeCell ref="S566:S567"/>
    <mergeCell ref="S568:S569"/>
    <mergeCell ref="S570:S571"/>
    <mergeCell ref="S572:S573"/>
    <mergeCell ref="S590:S591"/>
    <mergeCell ref="S592:S593"/>
    <mergeCell ref="S594:S595"/>
    <mergeCell ref="S596:S597"/>
    <mergeCell ref="S598:S599"/>
    <mergeCell ref="S600:S601"/>
    <mergeCell ref="S602:S603"/>
    <mergeCell ref="S604:S605"/>
    <mergeCell ref="S606:S607"/>
    <mergeCell ref="S608:S609"/>
    <mergeCell ref="S610:S611"/>
    <mergeCell ref="S612:S613"/>
    <mergeCell ref="S614:S615"/>
    <mergeCell ref="S616:S617"/>
    <mergeCell ref="S618:S619"/>
    <mergeCell ref="S620:S621"/>
    <mergeCell ref="S622:S623"/>
    <mergeCell ref="S624:S625"/>
    <mergeCell ref="S626:S627"/>
    <mergeCell ref="S628:S629"/>
    <mergeCell ref="S630:S631"/>
    <mergeCell ref="S632:S633"/>
    <mergeCell ref="S634:S635"/>
    <mergeCell ref="S636:S637"/>
    <mergeCell ref="S638:S639"/>
    <mergeCell ref="S640:S641"/>
    <mergeCell ref="S642:S643"/>
    <mergeCell ref="S654:S655"/>
    <mergeCell ref="S656:S657"/>
    <mergeCell ref="S658:S659"/>
    <mergeCell ref="S660:S661"/>
    <mergeCell ref="S662:S663"/>
    <mergeCell ref="S664:S665"/>
    <mergeCell ref="S712:S713"/>
    <mergeCell ref="S714:S715"/>
    <mergeCell ref="S716:S717"/>
    <mergeCell ref="S718:S719"/>
    <mergeCell ref="S720:S721"/>
    <mergeCell ref="S722:S723"/>
    <mergeCell ref="S726:S727"/>
    <mergeCell ref="S728:S729"/>
    <mergeCell ref="S730:S731"/>
    <mergeCell ref="S732:S733"/>
    <mergeCell ref="S734:S735"/>
    <mergeCell ref="S736:S737"/>
    <mergeCell ref="S738:S739"/>
    <mergeCell ref="S740:S741"/>
    <mergeCell ref="S742:S743"/>
    <mergeCell ref="S744:S745"/>
    <mergeCell ref="S746:S747"/>
    <mergeCell ref="S748:S749"/>
    <mergeCell ref="S750:S751"/>
    <mergeCell ref="S752:S753"/>
    <mergeCell ref="S754:S755"/>
    <mergeCell ref="S756:S757"/>
    <mergeCell ref="S758:S759"/>
    <mergeCell ref="S760:S761"/>
    <mergeCell ref="S762:S763"/>
    <mergeCell ref="S764:S765"/>
    <mergeCell ref="S766:S767"/>
    <mergeCell ref="S768:S769"/>
    <mergeCell ref="S770:S771"/>
    <mergeCell ref="S772:S773"/>
    <mergeCell ref="S774:S775"/>
    <mergeCell ref="S776:S777"/>
    <mergeCell ref="S794:S795"/>
    <mergeCell ref="S796:S797"/>
    <mergeCell ref="S798:S799"/>
    <mergeCell ref="S800:S801"/>
    <mergeCell ref="S802:S803"/>
    <mergeCell ref="S804:S805"/>
    <mergeCell ref="S806:S807"/>
    <mergeCell ref="S808:S809"/>
    <mergeCell ref="S810:S811"/>
    <mergeCell ref="S812:S813"/>
    <mergeCell ref="S814:S815"/>
    <mergeCell ref="S816:S817"/>
    <mergeCell ref="S818:S819"/>
    <mergeCell ref="S820:S821"/>
    <mergeCell ref="S822:S823"/>
    <mergeCell ref="S824:S825"/>
    <mergeCell ref="S826:S827"/>
    <mergeCell ref="S828:S829"/>
    <mergeCell ref="S830:S831"/>
    <mergeCell ref="S832:S833"/>
    <mergeCell ref="S834:S835"/>
    <mergeCell ref="S836:S837"/>
    <mergeCell ref="S838:S839"/>
    <mergeCell ref="S840:S841"/>
    <mergeCell ref="S842:S843"/>
    <mergeCell ref="S844:S845"/>
    <mergeCell ref="S846:S847"/>
    <mergeCell ref="S848:S849"/>
    <mergeCell ref="S850:S851"/>
    <mergeCell ref="S852:S853"/>
    <mergeCell ref="S854:S855"/>
    <mergeCell ref="S856:S857"/>
    <mergeCell ref="S858:S859"/>
    <mergeCell ref="S868:S869"/>
    <mergeCell ref="S870:S871"/>
    <mergeCell ref="S872:S873"/>
    <mergeCell ref="S874:S875"/>
    <mergeCell ref="S876:S877"/>
    <mergeCell ref="S878:S879"/>
    <mergeCell ref="S880:S881"/>
    <mergeCell ref="S918:S919"/>
    <mergeCell ref="S920:S921"/>
    <mergeCell ref="S922:S923"/>
    <mergeCell ref="S924:S925"/>
    <mergeCell ref="S926:S927"/>
    <mergeCell ref="S928:S929"/>
    <mergeCell ref="S930:S931"/>
    <mergeCell ref="S932:S933"/>
    <mergeCell ref="S934:S935"/>
    <mergeCell ref="S936:S937"/>
    <mergeCell ref="S938:S939"/>
    <mergeCell ref="S950:S951"/>
    <mergeCell ref="S952:S953"/>
    <mergeCell ref="S954:S955"/>
    <mergeCell ref="S956:S957"/>
    <mergeCell ref="S958:S959"/>
    <mergeCell ref="S960:S961"/>
    <mergeCell ref="S962:S963"/>
    <mergeCell ref="S964:S965"/>
    <mergeCell ref="S966:S967"/>
    <mergeCell ref="S968:S969"/>
    <mergeCell ref="S970:S971"/>
    <mergeCell ref="S972:S973"/>
    <mergeCell ref="S974:S975"/>
    <mergeCell ref="S976:S977"/>
    <mergeCell ref="S978:S979"/>
    <mergeCell ref="S980:S981"/>
    <mergeCell ref="S982:S983"/>
    <mergeCell ref="S984:S985"/>
    <mergeCell ref="S986:S987"/>
    <mergeCell ref="S988:S989"/>
    <mergeCell ref="S990:S991"/>
    <mergeCell ref="S992:S993"/>
    <mergeCell ref="S1026:S1027"/>
    <mergeCell ref="S1028:S1029"/>
    <mergeCell ref="S1030:S1031"/>
    <mergeCell ref="S1032:S1033"/>
    <mergeCell ref="S1034:S1035"/>
    <mergeCell ref="S1036:S1037"/>
    <mergeCell ref="S1038:S1039"/>
    <mergeCell ref="S1040:S1041"/>
    <mergeCell ref="S1042:S1043"/>
    <mergeCell ref="S1044:S1045"/>
    <mergeCell ref="S1046:S1047"/>
    <mergeCell ref="S1048:S1049"/>
    <mergeCell ref="S1050:S1051"/>
    <mergeCell ref="S1052:S1053"/>
    <mergeCell ref="S1054:S1055"/>
    <mergeCell ref="S1056:S1057"/>
    <mergeCell ref="S1058:S1059"/>
    <mergeCell ref="S1060:S1061"/>
    <mergeCell ref="S1062:S1063"/>
    <mergeCell ref="S1064:S1065"/>
    <mergeCell ref="S1066:S1067"/>
    <mergeCell ref="S1068:S1069"/>
    <mergeCell ref="S1070:S1071"/>
    <mergeCell ref="S1072:S1073"/>
    <mergeCell ref="S1074:S1075"/>
    <mergeCell ref="S1076:S1077"/>
    <mergeCell ref="S1078:S1079"/>
    <mergeCell ref="S1086:S1087"/>
    <mergeCell ref="S1088:S1089"/>
    <mergeCell ref="S1090:S1091"/>
    <mergeCell ref="S1092:S1093"/>
    <mergeCell ref="S1094:S1095"/>
    <mergeCell ref="S1096:S1097"/>
    <mergeCell ref="S1098:S1099"/>
    <mergeCell ref="S1100:S1101"/>
    <mergeCell ref="S1102:S1103"/>
    <mergeCell ref="S1104:S1105"/>
    <mergeCell ref="S1106:S1107"/>
    <mergeCell ref="S1108:S1109"/>
    <mergeCell ref="T10:T11"/>
    <mergeCell ref="T12:T13"/>
    <mergeCell ref="T14:T15"/>
    <mergeCell ref="T16:T17"/>
    <mergeCell ref="T18:T19"/>
    <mergeCell ref="T20:T21"/>
    <mergeCell ref="T22:T23"/>
    <mergeCell ref="T24:T25"/>
    <mergeCell ref="T26:T27"/>
    <mergeCell ref="T28:T29"/>
    <mergeCell ref="T30:T31"/>
    <mergeCell ref="T32:T33"/>
    <mergeCell ref="T34:T35"/>
    <mergeCell ref="T36:T37"/>
    <mergeCell ref="T38:T39"/>
    <mergeCell ref="T40:T41"/>
    <mergeCell ref="T42:T43"/>
    <mergeCell ref="T44:T45"/>
    <mergeCell ref="T46:T47"/>
    <mergeCell ref="T48:T49"/>
    <mergeCell ref="T50:T51"/>
    <mergeCell ref="T52:T53"/>
    <mergeCell ref="T54:T55"/>
    <mergeCell ref="T56:T57"/>
    <mergeCell ref="T58:T59"/>
    <mergeCell ref="T60:T61"/>
    <mergeCell ref="T62:T63"/>
    <mergeCell ref="T64:T65"/>
    <mergeCell ref="T66:T67"/>
    <mergeCell ref="T68:T69"/>
    <mergeCell ref="T70:T71"/>
    <mergeCell ref="T72:T73"/>
    <mergeCell ref="T74:T75"/>
    <mergeCell ref="T76:T77"/>
    <mergeCell ref="T78:T79"/>
    <mergeCell ref="T80:T81"/>
    <mergeCell ref="T82:T83"/>
    <mergeCell ref="T84:T85"/>
    <mergeCell ref="T86:T87"/>
    <mergeCell ref="T88:T89"/>
    <mergeCell ref="T90:T91"/>
    <mergeCell ref="T92:T93"/>
    <mergeCell ref="T94:T95"/>
    <mergeCell ref="T96:T97"/>
    <mergeCell ref="T98:T99"/>
    <mergeCell ref="T100:T101"/>
    <mergeCell ref="T102:T103"/>
    <mergeCell ref="T104:T105"/>
    <mergeCell ref="T106:T107"/>
    <mergeCell ref="T108:T109"/>
    <mergeCell ref="T110:T111"/>
    <mergeCell ref="T112:T113"/>
    <mergeCell ref="T114:T115"/>
    <mergeCell ref="T116:T117"/>
    <mergeCell ref="T118:T119"/>
    <mergeCell ref="T132:T133"/>
    <mergeCell ref="T134:T135"/>
    <mergeCell ref="T136:T137"/>
    <mergeCell ref="T138:T139"/>
    <mergeCell ref="T140:T141"/>
    <mergeCell ref="T142:T143"/>
    <mergeCell ref="T144:T145"/>
    <mergeCell ref="T146:T147"/>
    <mergeCell ref="T148:T149"/>
    <mergeCell ref="T150:T151"/>
    <mergeCell ref="T152:T153"/>
    <mergeCell ref="T154:T155"/>
    <mergeCell ref="T156:T157"/>
    <mergeCell ref="T158:T159"/>
    <mergeCell ref="T160:T161"/>
    <mergeCell ref="T162:T163"/>
    <mergeCell ref="T164:T165"/>
    <mergeCell ref="T166:T167"/>
    <mergeCell ref="T168:T169"/>
    <mergeCell ref="T170:T171"/>
    <mergeCell ref="T172:T173"/>
    <mergeCell ref="T174:T175"/>
    <mergeCell ref="T176:T177"/>
    <mergeCell ref="T178:T179"/>
    <mergeCell ref="T180:T181"/>
    <mergeCell ref="T182:T183"/>
    <mergeCell ref="T184:T185"/>
    <mergeCell ref="T186:T187"/>
    <mergeCell ref="T188:T189"/>
    <mergeCell ref="T190:T191"/>
    <mergeCell ref="T192:T193"/>
    <mergeCell ref="T194:T195"/>
    <mergeCell ref="T196:T197"/>
    <mergeCell ref="T198:T199"/>
    <mergeCell ref="T200:T201"/>
    <mergeCell ref="T202:T203"/>
    <mergeCell ref="T204:T205"/>
    <mergeCell ref="T206:T207"/>
    <mergeCell ref="T208:T209"/>
    <mergeCell ref="T210:T211"/>
    <mergeCell ref="T212:T213"/>
    <mergeCell ref="T214:T215"/>
    <mergeCell ref="T216:T217"/>
    <mergeCell ref="T218:T219"/>
    <mergeCell ref="T220:T221"/>
    <mergeCell ref="T222:T223"/>
    <mergeCell ref="T224:T225"/>
    <mergeCell ref="T226:T227"/>
    <mergeCell ref="T228:T229"/>
    <mergeCell ref="T230:T231"/>
    <mergeCell ref="T232:T233"/>
    <mergeCell ref="T234:T235"/>
    <mergeCell ref="T236:T237"/>
    <mergeCell ref="T238:T239"/>
    <mergeCell ref="T240:T241"/>
    <mergeCell ref="T242:T243"/>
    <mergeCell ref="T244:T245"/>
    <mergeCell ref="T246:T247"/>
    <mergeCell ref="T248:T249"/>
    <mergeCell ref="T250:T251"/>
    <mergeCell ref="T252:T253"/>
    <mergeCell ref="T254:T255"/>
    <mergeCell ref="T256:T257"/>
    <mergeCell ref="T258:T259"/>
    <mergeCell ref="T260:T261"/>
    <mergeCell ref="T262:T263"/>
    <mergeCell ref="T270:T271"/>
    <mergeCell ref="T272:T273"/>
    <mergeCell ref="T274:T275"/>
    <mergeCell ref="T282:T283"/>
    <mergeCell ref="T284:T285"/>
    <mergeCell ref="T286:T287"/>
    <mergeCell ref="T288:T289"/>
    <mergeCell ref="T290:T291"/>
    <mergeCell ref="T292:T293"/>
    <mergeCell ref="T294:T295"/>
    <mergeCell ref="T296:T297"/>
    <mergeCell ref="T298:T299"/>
    <mergeCell ref="T300:T301"/>
    <mergeCell ref="T302:T303"/>
    <mergeCell ref="T304:T305"/>
    <mergeCell ref="T306:T307"/>
    <mergeCell ref="T308:T309"/>
    <mergeCell ref="T310:T311"/>
    <mergeCell ref="T312:T313"/>
    <mergeCell ref="T314:T315"/>
    <mergeCell ref="T316:T317"/>
    <mergeCell ref="T318:T319"/>
    <mergeCell ref="T320:T321"/>
    <mergeCell ref="T322:T323"/>
    <mergeCell ref="T324:T325"/>
    <mergeCell ref="T326:T327"/>
    <mergeCell ref="T328:T329"/>
    <mergeCell ref="T330:T331"/>
    <mergeCell ref="T332:T333"/>
    <mergeCell ref="T334:T335"/>
    <mergeCell ref="T342:T343"/>
    <mergeCell ref="T344:T345"/>
    <mergeCell ref="T346:T347"/>
    <mergeCell ref="T348:T349"/>
    <mergeCell ref="T350:T351"/>
    <mergeCell ref="T352:T353"/>
    <mergeCell ref="T354:T355"/>
    <mergeCell ref="T356:T357"/>
    <mergeCell ref="T358:T359"/>
    <mergeCell ref="T360:T361"/>
    <mergeCell ref="T362:T363"/>
    <mergeCell ref="T364:T365"/>
    <mergeCell ref="T366:T367"/>
    <mergeCell ref="T368:T369"/>
    <mergeCell ref="T370:T371"/>
    <mergeCell ref="T372:T373"/>
    <mergeCell ref="T374:T375"/>
    <mergeCell ref="T376:T377"/>
    <mergeCell ref="T378:T379"/>
    <mergeCell ref="T380:T381"/>
    <mergeCell ref="T382:T383"/>
    <mergeCell ref="T384:T385"/>
    <mergeCell ref="T386:T387"/>
    <mergeCell ref="T388:T389"/>
    <mergeCell ref="T390:T391"/>
    <mergeCell ref="T392:T393"/>
    <mergeCell ref="T394:T395"/>
    <mergeCell ref="T396:T397"/>
    <mergeCell ref="T398:T399"/>
    <mergeCell ref="T400:T401"/>
    <mergeCell ref="T402:T403"/>
    <mergeCell ref="T404:T405"/>
    <mergeCell ref="T406:T407"/>
    <mergeCell ref="T414:T415"/>
    <mergeCell ref="T416:T417"/>
    <mergeCell ref="T418:T419"/>
    <mergeCell ref="T420:T421"/>
    <mergeCell ref="T422:T423"/>
    <mergeCell ref="T424:T425"/>
    <mergeCell ref="T426:T427"/>
    <mergeCell ref="T428:T429"/>
    <mergeCell ref="T430:T431"/>
    <mergeCell ref="T432:T433"/>
    <mergeCell ref="T434:T435"/>
    <mergeCell ref="T436:T437"/>
    <mergeCell ref="T438:T439"/>
    <mergeCell ref="T440:T441"/>
    <mergeCell ref="T442:T443"/>
    <mergeCell ref="T444:T445"/>
    <mergeCell ref="T446:T447"/>
    <mergeCell ref="T448:T449"/>
    <mergeCell ref="T450:T451"/>
    <mergeCell ref="T452:T453"/>
    <mergeCell ref="T454:T455"/>
    <mergeCell ref="T456:T457"/>
    <mergeCell ref="T458:T459"/>
    <mergeCell ref="T460:T461"/>
    <mergeCell ref="T462:T463"/>
    <mergeCell ref="T464:T465"/>
    <mergeCell ref="T466:T467"/>
    <mergeCell ref="T468:T469"/>
    <mergeCell ref="T470:T471"/>
    <mergeCell ref="T472:T473"/>
    <mergeCell ref="T474:T475"/>
    <mergeCell ref="T476:T477"/>
    <mergeCell ref="T478:T479"/>
    <mergeCell ref="T494:T495"/>
    <mergeCell ref="T496:T497"/>
    <mergeCell ref="T498:T499"/>
    <mergeCell ref="T500:T501"/>
    <mergeCell ref="T502:T503"/>
    <mergeCell ref="T504:T505"/>
    <mergeCell ref="T506:T507"/>
    <mergeCell ref="T508:T509"/>
    <mergeCell ref="T510:T511"/>
    <mergeCell ref="T512:T513"/>
    <mergeCell ref="T514:T515"/>
    <mergeCell ref="T516:T517"/>
    <mergeCell ref="T518:T519"/>
    <mergeCell ref="T520:T521"/>
    <mergeCell ref="T522:T523"/>
    <mergeCell ref="T524:T525"/>
    <mergeCell ref="T526:T527"/>
    <mergeCell ref="T528:T529"/>
    <mergeCell ref="T530:T531"/>
    <mergeCell ref="T532:T533"/>
    <mergeCell ref="T534:T535"/>
    <mergeCell ref="T536:T537"/>
    <mergeCell ref="T538:T539"/>
    <mergeCell ref="T540:T541"/>
    <mergeCell ref="T542:T543"/>
    <mergeCell ref="T544:T545"/>
    <mergeCell ref="T546:T547"/>
    <mergeCell ref="T548:T549"/>
    <mergeCell ref="T550:T551"/>
    <mergeCell ref="T552:T553"/>
    <mergeCell ref="T554:T555"/>
    <mergeCell ref="T556:T557"/>
    <mergeCell ref="T558:T559"/>
    <mergeCell ref="T568:T569"/>
    <mergeCell ref="T570:T571"/>
    <mergeCell ref="T572:T573"/>
    <mergeCell ref="T574:T575"/>
    <mergeCell ref="T576:T577"/>
    <mergeCell ref="T578:T579"/>
    <mergeCell ref="T580:T581"/>
    <mergeCell ref="T582:T583"/>
    <mergeCell ref="T584:T585"/>
    <mergeCell ref="T586:T587"/>
    <mergeCell ref="T588:T589"/>
    <mergeCell ref="T590:T591"/>
    <mergeCell ref="T592:T593"/>
    <mergeCell ref="T594:T595"/>
    <mergeCell ref="T596:T597"/>
    <mergeCell ref="T598:T599"/>
    <mergeCell ref="T600:T601"/>
    <mergeCell ref="T602:T603"/>
    <mergeCell ref="T604:T605"/>
    <mergeCell ref="T606:T607"/>
    <mergeCell ref="T608:T609"/>
    <mergeCell ref="T610:T611"/>
    <mergeCell ref="T612:T613"/>
    <mergeCell ref="T614:T615"/>
    <mergeCell ref="T616:T617"/>
    <mergeCell ref="T618:T619"/>
    <mergeCell ref="T620:T621"/>
    <mergeCell ref="T622:T623"/>
    <mergeCell ref="T624:T625"/>
    <mergeCell ref="T626:T627"/>
    <mergeCell ref="T628:T629"/>
    <mergeCell ref="T630:T631"/>
    <mergeCell ref="T632:T633"/>
    <mergeCell ref="T634:T635"/>
    <mergeCell ref="T636:T637"/>
    <mergeCell ref="T638:T639"/>
    <mergeCell ref="T640:T641"/>
    <mergeCell ref="T642:T643"/>
    <mergeCell ref="T644:T645"/>
    <mergeCell ref="T646:T647"/>
    <mergeCell ref="T648:T649"/>
    <mergeCell ref="T654:T655"/>
    <mergeCell ref="T656:T657"/>
    <mergeCell ref="T658:T659"/>
    <mergeCell ref="T660:T661"/>
    <mergeCell ref="T662:T663"/>
    <mergeCell ref="T664:T665"/>
    <mergeCell ref="T666:T667"/>
    <mergeCell ref="T668:T669"/>
    <mergeCell ref="T670:T671"/>
    <mergeCell ref="T672:T673"/>
    <mergeCell ref="T674:T675"/>
    <mergeCell ref="T676:T677"/>
    <mergeCell ref="T678:T679"/>
    <mergeCell ref="T680:T681"/>
    <mergeCell ref="T682:T683"/>
    <mergeCell ref="T684:T685"/>
    <mergeCell ref="T686:T687"/>
    <mergeCell ref="T688:T689"/>
    <mergeCell ref="T690:T691"/>
    <mergeCell ref="T692:T693"/>
    <mergeCell ref="T694:T695"/>
    <mergeCell ref="T696:T697"/>
    <mergeCell ref="T698:T699"/>
    <mergeCell ref="T700:T701"/>
    <mergeCell ref="T702:T703"/>
    <mergeCell ref="T704:T705"/>
    <mergeCell ref="T706:T707"/>
    <mergeCell ref="T708:T709"/>
    <mergeCell ref="T710:T711"/>
    <mergeCell ref="T712:T713"/>
    <mergeCell ref="T714:T715"/>
    <mergeCell ref="T722:T723"/>
    <mergeCell ref="T724:T725"/>
    <mergeCell ref="T726:T727"/>
    <mergeCell ref="T728:T729"/>
    <mergeCell ref="T730:T731"/>
    <mergeCell ref="T732:T733"/>
    <mergeCell ref="T734:T735"/>
    <mergeCell ref="T736:T737"/>
    <mergeCell ref="T738:T739"/>
    <mergeCell ref="T740:T741"/>
    <mergeCell ref="T742:T743"/>
    <mergeCell ref="T744:T745"/>
    <mergeCell ref="T746:T747"/>
    <mergeCell ref="T748:T749"/>
    <mergeCell ref="T750:T751"/>
    <mergeCell ref="T752:T753"/>
    <mergeCell ref="T754:T755"/>
    <mergeCell ref="T756:T757"/>
    <mergeCell ref="T758:T759"/>
    <mergeCell ref="T760:T761"/>
    <mergeCell ref="T762:T763"/>
    <mergeCell ref="T764:T765"/>
    <mergeCell ref="T766:T767"/>
    <mergeCell ref="T768:T769"/>
    <mergeCell ref="T774:T775"/>
    <mergeCell ref="T776:T777"/>
    <mergeCell ref="T778:T779"/>
    <mergeCell ref="T780:T781"/>
    <mergeCell ref="T782:T783"/>
    <mergeCell ref="T784:T785"/>
    <mergeCell ref="T786:T787"/>
    <mergeCell ref="T788:T789"/>
    <mergeCell ref="T790:T791"/>
    <mergeCell ref="T792:T793"/>
    <mergeCell ref="T794:T795"/>
    <mergeCell ref="T796:T797"/>
    <mergeCell ref="T798:T799"/>
    <mergeCell ref="T800:T801"/>
    <mergeCell ref="T802:T803"/>
    <mergeCell ref="T804:T805"/>
    <mergeCell ref="T806:T807"/>
    <mergeCell ref="T808:T809"/>
    <mergeCell ref="T810:T811"/>
    <mergeCell ref="T812:T813"/>
    <mergeCell ref="T814:T815"/>
    <mergeCell ref="T816:T817"/>
    <mergeCell ref="T818:T819"/>
    <mergeCell ref="T820:T821"/>
    <mergeCell ref="T822:T823"/>
    <mergeCell ref="T824:T825"/>
    <mergeCell ref="T826:T827"/>
    <mergeCell ref="T828:T829"/>
    <mergeCell ref="T830:T831"/>
    <mergeCell ref="T832:T833"/>
    <mergeCell ref="T834:T835"/>
    <mergeCell ref="T836:T837"/>
    <mergeCell ref="T838:T839"/>
    <mergeCell ref="T854:T855"/>
    <mergeCell ref="T856:T857"/>
    <mergeCell ref="T858:T859"/>
    <mergeCell ref="T860:T861"/>
    <mergeCell ref="T862:T863"/>
    <mergeCell ref="T864:T865"/>
    <mergeCell ref="T866:T867"/>
    <mergeCell ref="T868:T869"/>
    <mergeCell ref="T870:T871"/>
    <mergeCell ref="T872:T873"/>
    <mergeCell ref="T874:T875"/>
    <mergeCell ref="T876:T877"/>
    <mergeCell ref="T878:T879"/>
    <mergeCell ref="T880:T881"/>
    <mergeCell ref="T882:T883"/>
    <mergeCell ref="T884:T885"/>
    <mergeCell ref="T886:T887"/>
    <mergeCell ref="T888:T889"/>
    <mergeCell ref="T890:T891"/>
    <mergeCell ref="T892:T893"/>
    <mergeCell ref="T894:T895"/>
    <mergeCell ref="T896:T897"/>
    <mergeCell ref="T898:T899"/>
    <mergeCell ref="T900:T901"/>
    <mergeCell ref="T902:T903"/>
    <mergeCell ref="T904:T905"/>
    <mergeCell ref="T906:T907"/>
    <mergeCell ref="T908:T909"/>
    <mergeCell ref="T910:T911"/>
    <mergeCell ref="T912:T913"/>
    <mergeCell ref="T914:T915"/>
    <mergeCell ref="T916:T917"/>
    <mergeCell ref="T918:T919"/>
    <mergeCell ref="T942:T943"/>
    <mergeCell ref="T944:T945"/>
    <mergeCell ref="T946:T947"/>
    <mergeCell ref="T948:T949"/>
    <mergeCell ref="T950:T951"/>
    <mergeCell ref="T952:T953"/>
    <mergeCell ref="T954:T955"/>
    <mergeCell ref="T956:T957"/>
    <mergeCell ref="T958:T959"/>
    <mergeCell ref="T994:T995"/>
    <mergeCell ref="T996:T997"/>
    <mergeCell ref="T998:T999"/>
    <mergeCell ref="T1000:T1001"/>
    <mergeCell ref="T1002:T1003"/>
    <mergeCell ref="T1004:T1005"/>
    <mergeCell ref="T1006:T1007"/>
    <mergeCell ref="T1012:T1013"/>
    <mergeCell ref="T1014:T1015"/>
    <mergeCell ref="T1016:T1017"/>
    <mergeCell ref="T1018:T1019"/>
    <mergeCell ref="T1020:T1021"/>
    <mergeCell ref="T1022:T1023"/>
    <mergeCell ref="T1024:T1025"/>
    <mergeCell ref="T1026:T1027"/>
    <mergeCell ref="T1028:T1029"/>
    <mergeCell ref="T1030:T1031"/>
    <mergeCell ref="T1032:T1033"/>
    <mergeCell ref="T1034:T1035"/>
    <mergeCell ref="T1036:T1037"/>
    <mergeCell ref="T1038:T1039"/>
    <mergeCell ref="T1040:T1041"/>
    <mergeCell ref="T1042:T1043"/>
    <mergeCell ref="T1044:T1045"/>
    <mergeCell ref="T1046:T1047"/>
    <mergeCell ref="T1048:T1049"/>
    <mergeCell ref="T1050:T1051"/>
    <mergeCell ref="T1052:T1053"/>
    <mergeCell ref="T1054:T1055"/>
    <mergeCell ref="T1056:T1057"/>
    <mergeCell ref="T1058:T1059"/>
    <mergeCell ref="T1060:T1061"/>
    <mergeCell ref="T1062:T1063"/>
    <mergeCell ref="T1088:T1089"/>
    <mergeCell ref="T1090:T1091"/>
    <mergeCell ref="T1092:T1093"/>
    <mergeCell ref="T1094:T1095"/>
    <mergeCell ref="T1096:T1097"/>
    <mergeCell ref="T1098:T1099"/>
    <mergeCell ref="T1100:T1101"/>
    <mergeCell ref="T1102:T1103"/>
    <mergeCell ref="T1104:T1105"/>
    <mergeCell ref="T1106:T1107"/>
    <mergeCell ref="T1108:T1109"/>
    <mergeCell ref="N10:N11"/>
    <mergeCell ref="O10:O11"/>
    <mergeCell ref="P10:P11"/>
    <mergeCell ref="Q10:Q11"/>
    <mergeCell ref="N12:N13"/>
    <mergeCell ref="O12:O13"/>
    <mergeCell ref="P12:P13"/>
    <mergeCell ref="Q12:Q13"/>
    <mergeCell ref="N14:N15"/>
    <mergeCell ref="O14:O15"/>
    <mergeCell ref="P14:P15"/>
    <mergeCell ref="Q14:Q15"/>
    <mergeCell ref="N16:N17"/>
    <mergeCell ref="O16:O17"/>
    <mergeCell ref="P16:P17"/>
    <mergeCell ref="Q16:Q17"/>
    <mergeCell ref="N18:N19"/>
    <mergeCell ref="O18:O19"/>
    <mergeCell ref="P18:P19"/>
    <mergeCell ref="Q18:Q19"/>
    <mergeCell ref="N20:N21"/>
    <mergeCell ref="O20:O21"/>
    <mergeCell ref="P20:P21"/>
    <mergeCell ref="Q20:Q21"/>
    <mergeCell ref="N22:N23"/>
    <mergeCell ref="O22:O23"/>
    <mergeCell ref="P22:P23"/>
    <mergeCell ref="P32:P33"/>
    <mergeCell ref="Q32:Q33"/>
    <mergeCell ref="N34:N35"/>
    <mergeCell ref="O34:O35"/>
    <mergeCell ref="P34:P35"/>
    <mergeCell ref="Q34:Q35"/>
    <mergeCell ref="N36:N37"/>
    <mergeCell ref="O36:O37"/>
    <mergeCell ref="P36:P37"/>
    <mergeCell ref="Q36:Q37"/>
    <mergeCell ref="N38:N39"/>
    <mergeCell ref="O38:O39"/>
    <mergeCell ref="P38:P39"/>
    <mergeCell ref="Q38:Q39"/>
    <mergeCell ref="N40:N41"/>
    <mergeCell ref="O40:O41"/>
    <mergeCell ref="P40:P41"/>
    <mergeCell ref="Q40:Q41"/>
    <mergeCell ref="N42:N43"/>
    <mergeCell ref="O42:O43"/>
    <mergeCell ref="P42:P43"/>
    <mergeCell ref="Q42:Q43"/>
    <mergeCell ref="N44:N45"/>
    <mergeCell ref="O44:O45"/>
    <mergeCell ref="P44:P45"/>
    <mergeCell ref="Q44:Q45"/>
    <mergeCell ref="O64:O65"/>
    <mergeCell ref="P64:P65"/>
    <mergeCell ref="Q64:Q65"/>
    <mergeCell ref="N66:N67"/>
    <mergeCell ref="O66:O67"/>
    <mergeCell ref="P66:P67"/>
    <mergeCell ref="Q66:Q67"/>
    <mergeCell ref="N68:N69"/>
    <mergeCell ref="O68:O69"/>
    <mergeCell ref="P68:P69"/>
    <mergeCell ref="Q68:Q69"/>
    <mergeCell ref="N70:N71"/>
    <mergeCell ref="O70:O71"/>
    <mergeCell ref="P70:P71"/>
    <mergeCell ref="Q70:Q71"/>
    <mergeCell ref="N72:N73"/>
    <mergeCell ref="O72:O73"/>
    <mergeCell ref="P72:P73"/>
    <mergeCell ref="Q72:Q73"/>
    <mergeCell ref="N74:N75"/>
    <mergeCell ref="O74:O75"/>
    <mergeCell ref="P74:P75"/>
    <mergeCell ref="Q74:Q75"/>
    <mergeCell ref="N76:N77"/>
    <mergeCell ref="O76:O77"/>
    <mergeCell ref="P76:P77"/>
    <mergeCell ref="Q76:Q77"/>
    <mergeCell ref="N78:N79"/>
    <mergeCell ref="O78:O79"/>
    <mergeCell ref="P78:P79"/>
    <mergeCell ref="Q78:Q79"/>
    <mergeCell ref="N88:N89"/>
    <mergeCell ref="O88:O89"/>
    <mergeCell ref="P88:P89"/>
    <mergeCell ref="Q88:Q89"/>
    <mergeCell ref="N98:N99"/>
    <mergeCell ref="O98:O99"/>
    <mergeCell ref="P98:P99"/>
    <mergeCell ref="Q98:Q99"/>
    <mergeCell ref="N100:N101"/>
    <mergeCell ref="O100:O101"/>
    <mergeCell ref="P100:P101"/>
    <mergeCell ref="Q100:Q101"/>
    <mergeCell ref="N102:N103"/>
    <mergeCell ref="O102:O103"/>
    <mergeCell ref="P102:P103"/>
    <mergeCell ref="Q102:Q103"/>
    <mergeCell ref="N104:N105"/>
    <mergeCell ref="O104:O105"/>
    <mergeCell ref="P104:P105"/>
    <mergeCell ref="Q104:Q105"/>
    <mergeCell ref="O112:O113"/>
    <mergeCell ref="P112:P113"/>
    <mergeCell ref="Q112:Q113"/>
    <mergeCell ref="N114:N115"/>
    <mergeCell ref="O114:O115"/>
    <mergeCell ref="P114:P115"/>
    <mergeCell ref="Q114:Q115"/>
    <mergeCell ref="N116:N117"/>
    <mergeCell ref="O116:O117"/>
    <mergeCell ref="P116:P117"/>
    <mergeCell ref="Q116:Q117"/>
    <mergeCell ref="N118:N119"/>
    <mergeCell ref="O118:O119"/>
    <mergeCell ref="P118:P119"/>
    <mergeCell ref="Q118:Q119"/>
    <mergeCell ref="N120:N121"/>
    <mergeCell ref="O120:O121"/>
    <mergeCell ref="P120:P121"/>
    <mergeCell ref="Q120:Q121"/>
    <mergeCell ref="Q124:Q125"/>
    <mergeCell ref="N126:N127"/>
    <mergeCell ref="O126:O127"/>
    <mergeCell ref="P126:P127"/>
    <mergeCell ref="Q126:Q127"/>
    <mergeCell ref="N128:N129"/>
    <mergeCell ref="O128:O129"/>
    <mergeCell ref="P128:P129"/>
    <mergeCell ref="Q128:Q129"/>
    <mergeCell ref="N130:N131"/>
    <mergeCell ref="O130:O131"/>
    <mergeCell ref="P130:P131"/>
    <mergeCell ref="Q130:Q131"/>
    <mergeCell ref="N132:N133"/>
    <mergeCell ref="O132:O133"/>
    <mergeCell ref="P132:P133"/>
    <mergeCell ref="Q132:Q133"/>
    <mergeCell ref="N134:N135"/>
    <mergeCell ref="O134:O135"/>
    <mergeCell ref="P134:P135"/>
    <mergeCell ref="Q134:Q135"/>
    <mergeCell ref="N136:N137"/>
    <mergeCell ref="O136:O137"/>
    <mergeCell ref="P136:P137"/>
    <mergeCell ref="Q136:Q137"/>
    <mergeCell ref="N138:N139"/>
    <mergeCell ref="O138:O139"/>
    <mergeCell ref="P138:P139"/>
    <mergeCell ref="Q138:Q139"/>
    <mergeCell ref="N140:N141"/>
    <mergeCell ref="O140:O141"/>
    <mergeCell ref="P140:P141"/>
    <mergeCell ref="Q140:Q141"/>
    <mergeCell ref="N142:N143"/>
    <mergeCell ref="O142:O143"/>
    <mergeCell ref="P142:P143"/>
    <mergeCell ref="Q142:Q143"/>
    <mergeCell ref="N144:N145"/>
    <mergeCell ref="O144:O145"/>
    <mergeCell ref="P144:P145"/>
    <mergeCell ref="Q144:Q145"/>
    <mergeCell ref="N146:N147"/>
    <mergeCell ref="O146:O147"/>
    <mergeCell ref="P146:P147"/>
    <mergeCell ref="Q146:Q147"/>
    <mergeCell ref="N148:N149"/>
    <mergeCell ref="O148:O149"/>
    <mergeCell ref="P148:P149"/>
    <mergeCell ref="Q148:Q149"/>
    <mergeCell ref="N150:N151"/>
    <mergeCell ref="O150:O151"/>
    <mergeCell ref="P150:P151"/>
    <mergeCell ref="Q150:Q151"/>
    <mergeCell ref="N152:N153"/>
    <mergeCell ref="O152:O153"/>
    <mergeCell ref="P152:P153"/>
    <mergeCell ref="Q152:Q153"/>
    <mergeCell ref="N154:N155"/>
    <mergeCell ref="O154:O155"/>
    <mergeCell ref="P154:P155"/>
    <mergeCell ref="Q154:Q155"/>
    <mergeCell ref="N156:N157"/>
    <mergeCell ref="O156:O157"/>
    <mergeCell ref="P156:P157"/>
    <mergeCell ref="Q156:Q157"/>
    <mergeCell ref="N158:N159"/>
    <mergeCell ref="O158:O159"/>
    <mergeCell ref="P158:P159"/>
    <mergeCell ref="Q158:Q159"/>
    <mergeCell ref="N162:N163"/>
    <mergeCell ref="O162:O163"/>
    <mergeCell ref="P162:P163"/>
    <mergeCell ref="Q162:Q163"/>
    <mergeCell ref="N164:N165"/>
    <mergeCell ref="O164:O165"/>
    <mergeCell ref="P164:P165"/>
    <mergeCell ref="Q164:Q165"/>
    <mergeCell ref="N168:N169"/>
    <mergeCell ref="O168:O169"/>
    <mergeCell ref="P168:P169"/>
    <mergeCell ref="Q168:Q169"/>
    <mergeCell ref="N170:N171"/>
    <mergeCell ref="O170:O171"/>
    <mergeCell ref="P170:P171"/>
    <mergeCell ref="Q170:Q171"/>
    <mergeCell ref="N172:N173"/>
    <mergeCell ref="O172:O173"/>
    <mergeCell ref="P172:P173"/>
    <mergeCell ref="Q172:Q173"/>
    <mergeCell ref="N174:N175"/>
    <mergeCell ref="O174:O175"/>
    <mergeCell ref="P174:P175"/>
    <mergeCell ref="Q174:Q175"/>
    <mergeCell ref="N176:N177"/>
    <mergeCell ref="O176:O177"/>
    <mergeCell ref="P176:P177"/>
    <mergeCell ref="Q176:Q177"/>
    <mergeCell ref="N178:N179"/>
    <mergeCell ref="O178:O179"/>
    <mergeCell ref="P178:P179"/>
    <mergeCell ref="Q178:Q179"/>
    <mergeCell ref="N180:N181"/>
    <mergeCell ref="O180:O181"/>
    <mergeCell ref="P180:P181"/>
    <mergeCell ref="Q180:Q181"/>
    <mergeCell ref="N184:N185"/>
    <mergeCell ref="O184:O185"/>
    <mergeCell ref="P184:P185"/>
    <mergeCell ref="Q184:Q185"/>
    <mergeCell ref="P188:P189"/>
    <mergeCell ref="Q188:Q189"/>
    <mergeCell ref="N190:N191"/>
    <mergeCell ref="O190:O191"/>
    <mergeCell ref="P190:P191"/>
    <mergeCell ref="Q190:Q191"/>
    <mergeCell ref="N192:N193"/>
    <mergeCell ref="O192:O193"/>
    <mergeCell ref="P192:P193"/>
    <mergeCell ref="Q192:Q193"/>
    <mergeCell ref="N194:N195"/>
    <mergeCell ref="O194:O195"/>
    <mergeCell ref="P194:P195"/>
    <mergeCell ref="Q194:Q195"/>
    <mergeCell ref="N196:N197"/>
    <mergeCell ref="O196:O197"/>
    <mergeCell ref="P196:P197"/>
    <mergeCell ref="Q196:Q197"/>
    <mergeCell ref="N198:N199"/>
    <mergeCell ref="O198:O199"/>
    <mergeCell ref="P198:P199"/>
    <mergeCell ref="Q198:Q199"/>
    <mergeCell ref="N200:N201"/>
    <mergeCell ref="O200:O201"/>
    <mergeCell ref="P200:P201"/>
    <mergeCell ref="Q200:Q201"/>
    <mergeCell ref="N202:N203"/>
    <mergeCell ref="O202:O203"/>
    <mergeCell ref="P202:P203"/>
    <mergeCell ref="Q202:Q203"/>
    <mergeCell ref="N204:N205"/>
    <mergeCell ref="O204:O205"/>
    <mergeCell ref="P204:P205"/>
    <mergeCell ref="Q204:Q205"/>
    <mergeCell ref="N206:N207"/>
    <mergeCell ref="O206:O207"/>
    <mergeCell ref="P206:P207"/>
    <mergeCell ref="Q206:Q207"/>
    <mergeCell ref="N208:N209"/>
    <mergeCell ref="O208:O209"/>
    <mergeCell ref="P208:P209"/>
    <mergeCell ref="Q208:Q209"/>
    <mergeCell ref="N210:N211"/>
    <mergeCell ref="O210:O211"/>
    <mergeCell ref="P210:P211"/>
    <mergeCell ref="Q210:Q211"/>
    <mergeCell ref="N212:N213"/>
    <mergeCell ref="O212:O213"/>
    <mergeCell ref="P212:P213"/>
    <mergeCell ref="Q212:Q213"/>
    <mergeCell ref="N214:N215"/>
    <mergeCell ref="O214:O215"/>
    <mergeCell ref="P214:P215"/>
    <mergeCell ref="Q214:Q215"/>
    <mergeCell ref="N216:N217"/>
    <mergeCell ref="O216:O217"/>
    <mergeCell ref="P216:P217"/>
    <mergeCell ref="Q216:Q217"/>
    <mergeCell ref="N218:N219"/>
    <mergeCell ref="O218:O219"/>
    <mergeCell ref="P218:P219"/>
    <mergeCell ref="Q218:Q219"/>
    <mergeCell ref="N220:N221"/>
    <mergeCell ref="O220:O221"/>
    <mergeCell ref="P220:P221"/>
    <mergeCell ref="Q220:Q221"/>
    <mergeCell ref="Q222:Q223"/>
    <mergeCell ref="P228:P229"/>
    <mergeCell ref="Q228:Q229"/>
    <mergeCell ref="N230:N231"/>
    <mergeCell ref="O230:O231"/>
    <mergeCell ref="P230:P231"/>
    <mergeCell ref="Q230:Q231"/>
    <mergeCell ref="N232:N233"/>
    <mergeCell ref="O232:O233"/>
    <mergeCell ref="P232:P233"/>
    <mergeCell ref="Q232:Q233"/>
    <mergeCell ref="N234:N235"/>
    <mergeCell ref="O234:O235"/>
    <mergeCell ref="P234:P235"/>
    <mergeCell ref="Q234:Q235"/>
    <mergeCell ref="N236:N237"/>
    <mergeCell ref="O236:O237"/>
    <mergeCell ref="P236:P237"/>
    <mergeCell ref="Q236:Q237"/>
    <mergeCell ref="N238:N239"/>
    <mergeCell ref="O238:O239"/>
    <mergeCell ref="P238:P239"/>
    <mergeCell ref="Q238:Q239"/>
    <mergeCell ref="N240:N241"/>
    <mergeCell ref="O240:O241"/>
    <mergeCell ref="P240:P241"/>
    <mergeCell ref="Q240:Q241"/>
    <mergeCell ref="N242:N243"/>
    <mergeCell ref="O242:O243"/>
    <mergeCell ref="P242:P243"/>
    <mergeCell ref="Q242:Q243"/>
    <mergeCell ref="N244:N245"/>
    <mergeCell ref="O244:O245"/>
    <mergeCell ref="P244:P245"/>
    <mergeCell ref="Q244:Q245"/>
    <mergeCell ref="P250:P251"/>
    <mergeCell ref="Q250:Q251"/>
    <mergeCell ref="N252:N253"/>
    <mergeCell ref="O252:O253"/>
    <mergeCell ref="P252:P253"/>
    <mergeCell ref="Q252:Q253"/>
    <mergeCell ref="N254:N255"/>
    <mergeCell ref="O254:O255"/>
    <mergeCell ref="P254:P255"/>
    <mergeCell ref="Q254:Q255"/>
    <mergeCell ref="N256:N257"/>
    <mergeCell ref="O256:O257"/>
    <mergeCell ref="P256:P257"/>
    <mergeCell ref="Q256:Q257"/>
    <mergeCell ref="N258:N259"/>
    <mergeCell ref="O258:O259"/>
    <mergeCell ref="P258:P259"/>
    <mergeCell ref="Q258:Q259"/>
    <mergeCell ref="N260:N261"/>
    <mergeCell ref="O260:O261"/>
    <mergeCell ref="P260:P261"/>
    <mergeCell ref="Q260:Q261"/>
    <mergeCell ref="N262:N263"/>
    <mergeCell ref="O262:O263"/>
    <mergeCell ref="P262:P263"/>
    <mergeCell ref="Q262:Q263"/>
    <mergeCell ref="N264:N265"/>
    <mergeCell ref="O264:O265"/>
    <mergeCell ref="P264:P265"/>
    <mergeCell ref="Q264:Q265"/>
    <mergeCell ref="N266:N267"/>
    <mergeCell ref="O266:O267"/>
    <mergeCell ref="P266:P267"/>
    <mergeCell ref="Q266:Q267"/>
    <mergeCell ref="O270:O271"/>
    <mergeCell ref="P270:P271"/>
    <mergeCell ref="Q270:Q271"/>
    <mergeCell ref="N272:N273"/>
    <mergeCell ref="O272:O273"/>
    <mergeCell ref="P272:P273"/>
    <mergeCell ref="Q272:Q273"/>
    <mergeCell ref="N274:N275"/>
    <mergeCell ref="O274:O275"/>
    <mergeCell ref="P274:P275"/>
    <mergeCell ref="Q274:Q275"/>
    <mergeCell ref="N276:N277"/>
    <mergeCell ref="O276:O277"/>
    <mergeCell ref="P276:P277"/>
    <mergeCell ref="Q276:Q277"/>
    <mergeCell ref="N278:N279"/>
    <mergeCell ref="O278:O279"/>
    <mergeCell ref="P278:P279"/>
    <mergeCell ref="Q278:Q279"/>
    <mergeCell ref="N280:N281"/>
    <mergeCell ref="O280:O281"/>
    <mergeCell ref="P280:P281"/>
    <mergeCell ref="Q280:Q281"/>
    <mergeCell ref="N282:N283"/>
    <mergeCell ref="O282:O283"/>
    <mergeCell ref="P282:P283"/>
    <mergeCell ref="Q282:Q283"/>
    <mergeCell ref="N284:N285"/>
    <mergeCell ref="O284:O285"/>
    <mergeCell ref="P284:P285"/>
    <mergeCell ref="Q284:Q285"/>
    <mergeCell ref="N288:N289"/>
    <mergeCell ref="O288:O289"/>
    <mergeCell ref="P288:P289"/>
    <mergeCell ref="Q288:Q289"/>
    <mergeCell ref="N290:N291"/>
    <mergeCell ref="O290:O291"/>
    <mergeCell ref="P290:P291"/>
    <mergeCell ref="Q290:Q291"/>
    <mergeCell ref="N292:N293"/>
    <mergeCell ref="O292:O293"/>
    <mergeCell ref="P292:P293"/>
    <mergeCell ref="Q292:Q293"/>
    <mergeCell ref="N294:N295"/>
    <mergeCell ref="O294:O295"/>
    <mergeCell ref="P294:P295"/>
    <mergeCell ref="Q294:Q295"/>
    <mergeCell ref="N296:N297"/>
    <mergeCell ref="O296:O297"/>
    <mergeCell ref="P296:P297"/>
    <mergeCell ref="Q296:Q297"/>
    <mergeCell ref="N298:N299"/>
    <mergeCell ref="O298:O299"/>
    <mergeCell ref="P298:P299"/>
    <mergeCell ref="Q298:Q299"/>
    <mergeCell ref="N300:N301"/>
    <mergeCell ref="O300:O301"/>
    <mergeCell ref="P300:P301"/>
    <mergeCell ref="Q300:Q301"/>
    <mergeCell ref="N302:N303"/>
    <mergeCell ref="O302:O303"/>
    <mergeCell ref="P302:P303"/>
    <mergeCell ref="Q302:Q303"/>
    <mergeCell ref="N304:N305"/>
    <mergeCell ref="O304:O305"/>
    <mergeCell ref="P304:P305"/>
    <mergeCell ref="Q304:Q305"/>
    <mergeCell ref="N308:N309"/>
    <mergeCell ref="O308:O309"/>
    <mergeCell ref="P308:P309"/>
    <mergeCell ref="Q308:Q309"/>
    <mergeCell ref="N310:N311"/>
    <mergeCell ref="O310:O311"/>
    <mergeCell ref="P310:P311"/>
    <mergeCell ref="Q310:Q311"/>
    <mergeCell ref="N312:N313"/>
    <mergeCell ref="O312:O313"/>
    <mergeCell ref="P312:P313"/>
    <mergeCell ref="Q312:Q313"/>
    <mergeCell ref="N314:N315"/>
    <mergeCell ref="O314:O315"/>
    <mergeCell ref="P314:P315"/>
    <mergeCell ref="Q314:Q315"/>
    <mergeCell ref="N316:N317"/>
    <mergeCell ref="O316:O317"/>
    <mergeCell ref="P316:P317"/>
    <mergeCell ref="Q316:Q317"/>
    <mergeCell ref="N318:N319"/>
    <mergeCell ref="O318:O319"/>
    <mergeCell ref="P318:P319"/>
    <mergeCell ref="Q318:Q319"/>
    <mergeCell ref="N320:N321"/>
    <mergeCell ref="O320:O321"/>
    <mergeCell ref="P320:P321"/>
    <mergeCell ref="Q320:Q321"/>
    <mergeCell ref="N322:N323"/>
    <mergeCell ref="O322:O323"/>
    <mergeCell ref="P322:P323"/>
    <mergeCell ref="Q322:Q323"/>
    <mergeCell ref="N324:N325"/>
    <mergeCell ref="O324:O325"/>
    <mergeCell ref="P324:P325"/>
    <mergeCell ref="Q324:Q325"/>
    <mergeCell ref="N328:N329"/>
    <mergeCell ref="O328:O329"/>
    <mergeCell ref="P328:P329"/>
    <mergeCell ref="Q328:Q329"/>
    <mergeCell ref="O330:O331"/>
    <mergeCell ref="P330:P331"/>
    <mergeCell ref="Q330:Q331"/>
    <mergeCell ref="N332:N333"/>
    <mergeCell ref="O332:O333"/>
    <mergeCell ref="P332:P333"/>
    <mergeCell ref="Q332:Q333"/>
    <mergeCell ref="N334:N335"/>
    <mergeCell ref="O334:O335"/>
    <mergeCell ref="P334:P335"/>
    <mergeCell ref="Q334:Q335"/>
    <mergeCell ref="N336:N337"/>
    <mergeCell ref="O336:O337"/>
    <mergeCell ref="P336:P337"/>
    <mergeCell ref="Q336:Q337"/>
    <mergeCell ref="N338:N339"/>
    <mergeCell ref="O338:O339"/>
    <mergeCell ref="P338:P339"/>
    <mergeCell ref="Q338:Q339"/>
    <mergeCell ref="N340:N341"/>
    <mergeCell ref="O340:O341"/>
    <mergeCell ref="P340:P341"/>
    <mergeCell ref="Q340:Q341"/>
    <mergeCell ref="N342:N343"/>
    <mergeCell ref="O342:O343"/>
    <mergeCell ref="P342:P343"/>
    <mergeCell ref="Q342:Q343"/>
    <mergeCell ref="N344:N345"/>
    <mergeCell ref="O344:O345"/>
    <mergeCell ref="P344:P345"/>
    <mergeCell ref="Q344:Q345"/>
    <mergeCell ref="N346:N347"/>
    <mergeCell ref="O346:O347"/>
    <mergeCell ref="P346:P347"/>
    <mergeCell ref="Q346:Q347"/>
    <mergeCell ref="N348:N349"/>
    <mergeCell ref="O348:O349"/>
    <mergeCell ref="P348:P349"/>
    <mergeCell ref="Q348:Q349"/>
    <mergeCell ref="N350:N351"/>
    <mergeCell ref="O350:O351"/>
    <mergeCell ref="P350:P351"/>
    <mergeCell ref="Q350:Q351"/>
    <mergeCell ref="N352:N353"/>
    <mergeCell ref="O352:O353"/>
    <mergeCell ref="P352:P353"/>
    <mergeCell ref="Q352:Q353"/>
    <mergeCell ref="N354:N355"/>
    <mergeCell ref="O354:O355"/>
    <mergeCell ref="P354:P355"/>
    <mergeCell ref="Q354:Q355"/>
    <mergeCell ref="N356:N357"/>
    <mergeCell ref="O356:O357"/>
    <mergeCell ref="P356:P357"/>
    <mergeCell ref="Q356:Q357"/>
    <mergeCell ref="N358:N359"/>
    <mergeCell ref="O358:O359"/>
    <mergeCell ref="P358:P359"/>
    <mergeCell ref="Q358:Q359"/>
    <mergeCell ref="N360:N361"/>
    <mergeCell ref="O360:O361"/>
    <mergeCell ref="P360:P361"/>
    <mergeCell ref="Q360:Q361"/>
    <mergeCell ref="N362:N363"/>
    <mergeCell ref="O362:O363"/>
    <mergeCell ref="P362:P363"/>
    <mergeCell ref="Q362:Q363"/>
    <mergeCell ref="N368:N369"/>
    <mergeCell ref="O368:O369"/>
    <mergeCell ref="P368:P369"/>
    <mergeCell ref="Q368:Q369"/>
    <mergeCell ref="N370:N371"/>
    <mergeCell ref="O370:O371"/>
    <mergeCell ref="P370:P371"/>
    <mergeCell ref="Q370:Q371"/>
    <mergeCell ref="N372:N373"/>
    <mergeCell ref="O372:O373"/>
    <mergeCell ref="P372:P373"/>
    <mergeCell ref="Q372:Q373"/>
    <mergeCell ref="N374:N375"/>
    <mergeCell ref="O374:O375"/>
    <mergeCell ref="P374:P375"/>
    <mergeCell ref="Q374:Q375"/>
    <mergeCell ref="N376:N377"/>
    <mergeCell ref="O376:O377"/>
    <mergeCell ref="P376:P377"/>
    <mergeCell ref="Q376:Q377"/>
    <mergeCell ref="N378:N379"/>
    <mergeCell ref="O378:O379"/>
    <mergeCell ref="P378:P379"/>
    <mergeCell ref="Q378:Q379"/>
    <mergeCell ref="N380:N381"/>
    <mergeCell ref="O380:O381"/>
    <mergeCell ref="P380:P381"/>
    <mergeCell ref="Q380:Q381"/>
    <mergeCell ref="N382:N383"/>
    <mergeCell ref="O382:O383"/>
    <mergeCell ref="P382:P383"/>
    <mergeCell ref="Q382:Q383"/>
    <mergeCell ref="N384:N385"/>
    <mergeCell ref="O384:O385"/>
    <mergeCell ref="P384:P385"/>
    <mergeCell ref="Q384:Q385"/>
    <mergeCell ref="N388:N389"/>
    <mergeCell ref="O388:O389"/>
    <mergeCell ref="P388:P389"/>
    <mergeCell ref="Q388:Q389"/>
    <mergeCell ref="O390:O391"/>
    <mergeCell ref="P390:P391"/>
    <mergeCell ref="Q390:Q391"/>
    <mergeCell ref="N392:N393"/>
    <mergeCell ref="O392:O393"/>
    <mergeCell ref="P392:P393"/>
    <mergeCell ref="Q392:Q393"/>
    <mergeCell ref="N394:N395"/>
    <mergeCell ref="O394:O395"/>
    <mergeCell ref="P394:P395"/>
    <mergeCell ref="Q394:Q395"/>
    <mergeCell ref="N396:N397"/>
    <mergeCell ref="O396:O397"/>
    <mergeCell ref="P396:P397"/>
    <mergeCell ref="Q396:Q397"/>
    <mergeCell ref="N398:N399"/>
    <mergeCell ref="O398:O399"/>
    <mergeCell ref="P398:P399"/>
    <mergeCell ref="Q398:Q399"/>
    <mergeCell ref="N400:N401"/>
    <mergeCell ref="O400:O401"/>
    <mergeCell ref="P400:P401"/>
    <mergeCell ref="Q400:Q401"/>
    <mergeCell ref="N402:N403"/>
    <mergeCell ref="O402:O403"/>
    <mergeCell ref="P402:P403"/>
    <mergeCell ref="Q402:Q403"/>
    <mergeCell ref="N404:N405"/>
    <mergeCell ref="O404:O405"/>
    <mergeCell ref="P404:P405"/>
    <mergeCell ref="Q404:Q405"/>
    <mergeCell ref="O406:O407"/>
    <mergeCell ref="P406:P407"/>
    <mergeCell ref="Q406:Q407"/>
    <mergeCell ref="N408:N409"/>
    <mergeCell ref="O408:O409"/>
    <mergeCell ref="P408:P409"/>
    <mergeCell ref="Q408:Q409"/>
    <mergeCell ref="N410:N411"/>
    <mergeCell ref="O410:O411"/>
    <mergeCell ref="P410:P411"/>
    <mergeCell ref="Q410:Q411"/>
    <mergeCell ref="N412:N413"/>
    <mergeCell ref="O412:O413"/>
    <mergeCell ref="P412:P413"/>
    <mergeCell ref="Q412:Q413"/>
    <mergeCell ref="N414:N415"/>
    <mergeCell ref="O414:O415"/>
    <mergeCell ref="P414:P415"/>
    <mergeCell ref="Q414:Q415"/>
    <mergeCell ref="N416:N417"/>
    <mergeCell ref="O416:O417"/>
    <mergeCell ref="P416:P417"/>
    <mergeCell ref="Q416:Q417"/>
    <mergeCell ref="N418:N419"/>
    <mergeCell ref="O418:O419"/>
    <mergeCell ref="P418:P419"/>
    <mergeCell ref="Q418:Q419"/>
    <mergeCell ref="N420:N421"/>
    <mergeCell ref="O420:O421"/>
    <mergeCell ref="P420:P421"/>
    <mergeCell ref="Q420:Q421"/>
    <mergeCell ref="N422:N423"/>
    <mergeCell ref="O422:O423"/>
    <mergeCell ref="P422:P423"/>
    <mergeCell ref="Q422:Q423"/>
    <mergeCell ref="N424:N425"/>
    <mergeCell ref="O424:O425"/>
    <mergeCell ref="P424:P425"/>
    <mergeCell ref="Q424:Q425"/>
    <mergeCell ref="N426:N427"/>
    <mergeCell ref="O426:O427"/>
    <mergeCell ref="P426:P427"/>
    <mergeCell ref="Q426:Q427"/>
    <mergeCell ref="N428:N429"/>
    <mergeCell ref="O428:O429"/>
    <mergeCell ref="P428:P429"/>
    <mergeCell ref="Q428:Q429"/>
    <mergeCell ref="N430:N431"/>
    <mergeCell ref="O430:O431"/>
    <mergeCell ref="P430:P431"/>
    <mergeCell ref="Q430:Q431"/>
    <mergeCell ref="N432:N433"/>
    <mergeCell ref="O432:O433"/>
    <mergeCell ref="P432:P433"/>
    <mergeCell ref="Q432:Q433"/>
    <mergeCell ref="N434:N435"/>
    <mergeCell ref="O434:O435"/>
    <mergeCell ref="P434:P435"/>
    <mergeCell ref="Q434:Q435"/>
    <mergeCell ref="N436:N437"/>
    <mergeCell ref="O436:O437"/>
    <mergeCell ref="P436:P437"/>
    <mergeCell ref="Q436:Q437"/>
    <mergeCell ref="N438:N439"/>
    <mergeCell ref="O438:O439"/>
    <mergeCell ref="P438:P439"/>
    <mergeCell ref="Q438:Q439"/>
    <mergeCell ref="N440:N441"/>
    <mergeCell ref="O440:O441"/>
    <mergeCell ref="P440:P441"/>
    <mergeCell ref="Q440:Q441"/>
    <mergeCell ref="N444:N445"/>
    <mergeCell ref="O444:O445"/>
    <mergeCell ref="P444:P445"/>
    <mergeCell ref="Q444:Q445"/>
    <mergeCell ref="N446:N447"/>
    <mergeCell ref="O446:O447"/>
    <mergeCell ref="P446:P447"/>
    <mergeCell ref="Q446:Q447"/>
    <mergeCell ref="N448:N449"/>
    <mergeCell ref="O448:O449"/>
    <mergeCell ref="P448:P449"/>
    <mergeCell ref="Q448:Q449"/>
    <mergeCell ref="N450:N451"/>
    <mergeCell ref="O450:O451"/>
    <mergeCell ref="P450:P451"/>
    <mergeCell ref="Q450:Q451"/>
    <mergeCell ref="N452:N453"/>
    <mergeCell ref="O452:O453"/>
    <mergeCell ref="P452:P453"/>
    <mergeCell ref="Q452:Q453"/>
    <mergeCell ref="N454:N455"/>
    <mergeCell ref="O454:O455"/>
    <mergeCell ref="P454:P455"/>
    <mergeCell ref="Q454:Q455"/>
    <mergeCell ref="N456:N457"/>
    <mergeCell ref="O456:O457"/>
    <mergeCell ref="P456:P457"/>
    <mergeCell ref="Q456:Q457"/>
    <mergeCell ref="N458:N459"/>
    <mergeCell ref="O458:O459"/>
    <mergeCell ref="P458:P459"/>
    <mergeCell ref="Q458:Q459"/>
    <mergeCell ref="N460:N461"/>
    <mergeCell ref="O460:O461"/>
    <mergeCell ref="P460:P461"/>
    <mergeCell ref="Q460:Q461"/>
    <mergeCell ref="N464:N465"/>
    <mergeCell ref="O464:O465"/>
    <mergeCell ref="P464:P465"/>
    <mergeCell ref="Q464:Q465"/>
    <mergeCell ref="N466:N467"/>
    <mergeCell ref="O466:O467"/>
    <mergeCell ref="P466:P467"/>
    <mergeCell ref="Q466:Q467"/>
    <mergeCell ref="N468:N469"/>
    <mergeCell ref="O468:O469"/>
    <mergeCell ref="P468:P469"/>
    <mergeCell ref="Q468:Q469"/>
    <mergeCell ref="N470:N471"/>
    <mergeCell ref="O470:O471"/>
    <mergeCell ref="P470:P471"/>
    <mergeCell ref="Q470:Q471"/>
    <mergeCell ref="N472:N473"/>
    <mergeCell ref="O472:O473"/>
    <mergeCell ref="P472:P473"/>
    <mergeCell ref="Q472:Q473"/>
    <mergeCell ref="N474:N475"/>
    <mergeCell ref="O474:O475"/>
    <mergeCell ref="P474:P475"/>
    <mergeCell ref="Q474:Q475"/>
    <mergeCell ref="N476:N477"/>
    <mergeCell ref="O476:O477"/>
    <mergeCell ref="P476:P477"/>
    <mergeCell ref="Q476:Q477"/>
    <mergeCell ref="N478:N479"/>
    <mergeCell ref="O478:O479"/>
    <mergeCell ref="P478:P479"/>
    <mergeCell ref="Q478:Q479"/>
    <mergeCell ref="N480:N481"/>
    <mergeCell ref="O480:O481"/>
    <mergeCell ref="P480:P481"/>
    <mergeCell ref="Q480:Q481"/>
    <mergeCell ref="O482:O483"/>
    <mergeCell ref="P482:P483"/>
    <mergeCell ref="Q482:Q483"/>
    <mergeCell ref="N484:N485"/>
    <mergeCell ref="O484:O485"/>
    <mergeCell ref="P484:P485"/>
    <mergeCell ref="Q484:Q485"/>
    <mergeCell ref="N486:N487"/>
    <mergeCell ref="O486:O487"/>
    <mergeCell ref="P486:P487"/>
    <mergeCell ref="Q486:Q487"/>
    <mergeCell ref="N488:N489"/>
    <mergeCell ref="O488:O489"/>
    <mergeCell ref="P488:P489"/>
    <mergeCell ref="Q488:Q489"/>
    <mergeCell ref="N490:N491"/>
    <mergeCell ref="O490:O491"/>
    <mergeCell ref="P490:P491"/>
    <mergeCell ref="Q490:Q491"/>
    <mergeCell ref="N492:N493"/>
    <mergeCell ref="O492:O493"/>
    <mergeCell ref="P492:P493"/>
    <mergeCell ref="Q492:Q493"/>
    <mergeCell ref="N494:N495"/>
    <mergeCell ref="O494:O495"/>
    <mergeCell ref="P494:P495"/>
    <mergeCell ref="Q494:Q495"/>
    <mergeCell ref="N496:N497"/>
    <mergeCell ref="O496:O497"/>
    <mergeCell ref="P496:P497"/>
    <mergeCell ref="Q496:Q497"/>
    <mergeCell ref="N498:N499"/>
    <mergeCell ref="O498:O499"/>
    <mergeCell ref="P498:P499"/>
    <mergeCell ref="Q498:Q499"/>
    <mergeCell ref="N500:N501"/>
    <mergeCell ref="O500:O501"/>
    <mergeCell ref="P500:P501"/>
    <mergeCell ref="Q500:Q501"/>
    <mergeCell ref="N502:N503"/>
    <mergeCell ref="O502:O503"/>
    <mergeCell ref="P502:P503"/>
    <mergeCell ref="Q502:Q503"/>
    <mergeCell ref="N504:N505"/>
    <mergeCell ref="O504:O505"/>
    <mergeCell ref="P504:P505"/>
    <mergeCell ref="Q504:Q505"/>
    <mergeCell ref="N506:N507"/>
    <mergeCell ref="O506:O507"/>
    <mergeCell ref="P506:P507"/>
    <mergeCell ref="Q506:Q507"/>
    <mergeCell ref="N508:N509"/>
    <mergeCell ref="O508:O509"/>
    <mergeCell ref="P508:P509"/>
    <mergeCell ref="Q508:Q509"/>
    <mergeCell ref="N510:N511"/>
    <mergeCell ref="O510:O511"/>
    <mergeCell ref="P510:P511"/>
    <mergeCell ref="Q510:Q511"/>
    <mergeCell ref="N512:N513"/>
    <mergeCell ref="O512:O513"/>
    <mergeCell ref="P512:P513"/>
    <mergeCell ref="Q512:Q513"/>
    <mergeCell ref="N514:N515"/>
    <mergeCell ref="O514:O515"/>
    <mergeCell ref="P514:P515"/>
    <mergeCell ref="Q514:Q515"/>
    <mergeCell ref="N516:N517"/>
    <mergeCell ref="O516:O517"/>
    <mergeCell ref="P516:P517"/>
    <mergeCell ref="Q516:Q517"/>
    <mergeCell ref="N520:N521"/>
    <mergeCell ref="O520:O521"/>
    <mergeCell ref="P520:P521"/>
    <mergeCell ref="Q520:Q521"/>
    <mergeCell ref="N522:N523"/>
    <mergeCell ref="O522:O523"/>
    <mergeCell ref="P522:P523"/>
    <mergeCell ref="Q522:Q523"/>
    <mergeCell ref="N524:N525"/>
    <mergeCell ref="O524:O525"/>
    <mergeCell ref="P524:P525"/>
    <mergeCell ref="Q524:Q525"/>
    <mergeCell ref="N526:N527"/>
    <mergeCell ref="O526:O527"/>
    <mergeCell ref="P526:P527"/>
    <mergeCell ref="Q526:Q527"/>
    <mergeCell ref="N528:N529"/>
    <mergeCell ref="O528:O529"/>
    <mergeCell ref="P528:P529"/>
    <mergeCell ref="Q528:Q529"/>
    <mergeCell ref="N530:N531"/>
    <mergeCell ref="O530:O531"/>
    <mergeCell ref="P530:P531"/>
    <mergeCell ref="Q530:Q531"/>
    <mergeCell ref="N532:N533"/>
    <mergeCell ref="O532:O533"/>
    <mergeCell ref="P532:P533"/>
    <mergeCell ref="Q532:Q533"/>
    <mergeCell ref="N534:N535"/>
    <mergeCell ref="O534:O535"/>
    <mergeCell ref="P534:P535"/>
    <mergeCell ref="Q534:Q535"/>
    <mergeCell ref="N536:N537"/>
    <mergeCell ref="O536:O537"/>
    <mergeCell ref="P536:P537"/>
    <mergeCell ref="Q536:Q537"/>
    <mergeCell ref="N540:N541"/>
    <mergeCell ref="O540:O541"/>
    <mergeCell ref="P540:P541"/>
    <mergeCell ref="Q540:Q541"/>
    <mergeCell ref="N542:N543"/>
    <mergeCell ref="O542:O543"/>
    <mergeCell ref="P542:P543"/>
    <mergeCell ref="Q542:Q543"/>
    <mergeCell ref="N544:N545"/>
    <mergeCell ref="O544:O545"/>
    <mergeCell ref="P544:P545"/>
    <mergeCell ref="Q544:Q545"/>
    <mergeCell ref="N546:N547"/>
    <mergeCell ref="O546:O547"/>
    <mergeCell ref="P546:P547"/>
    <mergeCell ref="Q546:Q547"/>
    <mergeCell ref="N548:N549"/>
    <mergeCell ref="O548:O549"/>
    <mergeCell ref="P548:P549"/>
    <mergeCell ref="Q548:Q549"/>
    <mergeCell ref="N550:N551"/>
    <mergeCell ref="O550:O551"/>
    <mergeCell ref="P550:P551"/>
    <mergeCell ref="Q550:Q551"/>
    <mergeCell ref="N552:N553"/>
    <mergeCell ref="O552:O553"/>
    <mergeCell ref="P552:P553"/>
    <mergeCell ref="Q552:Q553"/>
    <mergeCell ref="N554:N555"/>
    <mergeCell ref="O554:O555"/>
    <mergeCell ref="P554:P555"/>
    <mergeCell ref="Q554:Q555"/>
    <mergeCell ref="N556:N557"/>
    <mergeCell ref="O556:O557"/>
    <mergeCell ref="P556:P557"/>
    <mergeCell ref="Q556:Q557"/>
    <mergeCell ref="N558:N559"/>
    <mergeCell ref="O558:O559"/>
    <mergeCell ref="P558:P559"/>
    <mergeCell ref="Q558:Q559"/>
    <mergeCell ref="N560:N561"/>
    <mergeCell ref="O560:O561"/>
    <mergeCell ref="P560:P561"/>
    <mergeCell ref="Q560:Q561"/>
    <mergeCell ref="N562:N563"/>
    <mergeCell ref="O562:O563"/>
    <mergeCell ref="P562:P563"/>
    <mergeCell ref="Q562:Q563"/>
    <mergeCell ref="N564:N565"/>
    <mergeCell ref="O564:O565"/>
    <mergeCell ref="P564:P565"/>
    <mergeCell ref="Q564:Q565"/>
    <mergeCell ref="N566:N567"/>
    <mergeCell ref="O566:O567"/>
    <mergeCell ref="P566:P567"/>
    <mergeCell ref="Q566:Q567"/>
    <mergeCell ref="N568:N569"/>
    <mergeCell ref="O568:O569"/>
    <mergeCell ref="P568:P569"/>
    <mergeCell ref="Q568:Q569"/>
    <mergeCell ref="N570:N571"/>
    <mergeCell ref="O570:O571"/>
    <mergeCell ref="P570:P571"/>
    <mergeCell ref="Q570:Q571"/>
    <mergeCell ref="N572:N573"/>
    <mergeCell ref="O572:O573"/>
    <mergeCell ref="P572:P573"/>
    <mergeCell ref="Q572:Q573"/>
    <mergeCell ref="N574:N575"/>
    <mergeCell ref="O574:O575"/>
    <mergeCell ref="P574:P575"/>
    <mergeCell ref="Q574:Q575"/>
    <mergeCell ref="N576:N577"/>
    <mergeCell ref="O576:O577"/>
    <mergeCell ref="P576:P577"/>
    <mergeCell ref="Q576:Q577"/>
    <mergeCell ref="N578:N579"/>
    <mergeCell ref="O578:O579"/>
    <mergeCell ref="P578:P579"/>
    <mergeCell ref="Q578:Q579"/>
    <mergeCell ref="N580:N581"/>
    <mergeCell ref="O580:O581"/>
    <mergeCell ref="P580:P581"/>
    <mergeCell ref="Q580:Q581"/>
    <mergeCell ref="N582:N583"/>
    <mergeCell ref="O582:O583"/>
    <mergeCell ref="P582:P583"/>
    <mergeCell ref="Q582:Q583"/>
    <mergeCell ref="N584:N585"/>
    <mergeCell ref="O584:O585"/>
    <mergeCell ref="P584:P585"/>
    <mergeCell ref="Q584:Q585"/>
    <mergeCell ref="N586:N587"/>
    <mergeCell ref="O586:O587"/>
    <mergeCell ref="P586:P587"/>
    <mergeCell ref="Q586:Q587"/>
    <mergeCell ref="N588:N589"/>
    <mergeCell ref="O588:O589"/>
    <mergeCell ref="P588:P589"/>
    <mergeCell ref="Q588:Q589"/>
    <mergeCell ref="N590:N591"/>
    <mergeCell ref="O590:O591"/>
    <mergeCell ref="P590:P591"/>
    <mergeCell ref="Q590:Q591"/>
    <mergeCell ref="N592:N593"/>
    <mergeCell ref="O592:O593"/>
    <mergeCell ref="P592:P593"/>
    <mergeCell ref="Q592:Q593"/>
    <mergeCell ref="N596:N597"/>
    <mergeCell ref="O596:O597"/>
    <mergeCell ref="P596:P597"/>
    <mergeCell ref="Q596:Q597"/>
    <mergeCell ref="N598:N599"/>
    <mergeCell ref="O598:O599"/>
    <mergeCell ref="P598:P599"/>
    <mergeCell ref="Q598:Q599"/>
    <mergeCell ref="N600:N601"/>
    <mergeCell ref="O600:O601"/>
    <mergeCell ref="P600:P601"/>
    <mergeCell ref="Q600:Q601"/>
    <mergeCell ref="N602:N603"/>
    <mergeCell ref="O602:O603"/>
    <mergeCell ref="P602:P603"/>
    <mergeCell ref="Q602:Q603"/>
    <mergeCell ref="N604:N605"/>
    <mergeCell ref="O604:O605"/>
    <mergeCell ref="P604:P605"/>
    <mergeCell ref="Q604:Q605"/>
    <mergeCell ref="N606:N607"/>
    <mergeCell ref="O606:O607"/>
    <mergeCell ref="P606:P607"/>
    <mergeCell ref="Q606:Q607"/>
    <mergeCell ref="N608:N609"/>
    <mergeCell ref="O608:O609"/>
    <mergeCell ref="P608:P609"/>
    <mergeCell ref="Q608:Q609"/>
    <mergeCell ref="N610:N611"/>
    <mergeCell ref="O610:O611"/>
    <mergeCell ref="P610:P611"/>
    <mergeCell ref="Q610:Q611"/>
    <mergeCell ref="N612:N613"/>
    <mergeCell ref="O612:O613"/>
    <mergeCell ref="P612:P613"/>
    <mergeCell ref="Q612:Q613"/>
    <mergeCell ref="N616:N617"/>
    <mergeCell ref="O616:O617"/>
    <mergeCell ref="P616:P617"/>
    <mergeCell ref="Q616:Q617"/>
    <mergeCell ref="P620:P621"/>
    <mergeCell ref="Q620:Q621"/>
    <mergeCell ref="N622:N623"/>
    <mergeCell ref="O622:O623"/>
    <mergeCell ref="P622:P623"/>
    <mergeCell ref="Q622:Q623"/>
    <mergeCell ref="N624:N625"/>
    <mergeCell ref="O624:O625"/>
    <mergeCell ref="P624:P625"/>
    <mergeCell ref="Q624:Q625"/>
    <mergeCell ref="N626:N627"/>
    <mergeCell ref="O626:O627"/>
    <mergeCell ref="P626:P627"/>
    <mergeCell ref="Q626:Q627"/>
    <mergeCell ref="N628:N629"/>
    <mergeCell ref="O628:O629"/>
    <mergeCell ref="P628:P629"/>
    <mergeCell ref="Q628:Q629"/>
    <mergeCell ref="N630:N631"/>
    <mergeCell ref="O630:O631"/>
    <mergeCell ref="P630:P631"/>
    <mergeCell ref="Q630:Q631"/>
    <mergeCell ref="N632:N633"/>
    <mergeCell ref="O632:O633"/>
    <mergeCell ref="P632:P633"/>
    <mergeCell ref="Q632:Q633"/>
    <mergeCell ref="N634:N635"/>
    <mergeCell ref="O634:O635"/>
    <mergeCell ref="P634:P635"/>
    <mergeCell ref="Q634:Q635"/>
    <mergeCell ref="N636:N637"/>
    <mergeCell ref="O636:O637"/>
    <mergeCell ref="P636:P637"/>
    <mergeCell ref="Q636:Q637"/>
    <mergeCell ref="N638:N639"/>
    <mergeCell ref="O638:O639"/>
    <mergeCell ref="P638:P639"/>
    <mergeCell ref="Q638:Q639"/>
    <mergeCell ref="N640:N641"/>
    <mergeCell ref="O640:O641"/>
    <mergeCell ref="P640:P641"/>
    <mergeCell ref="Q640:Q641"/>
    <mergeCell ref="N648:N649"/>
    <mergeCell ref="O648:O649"/>
    <mergeCell ref="P648:P649"/>
    <mergeCell ref="Q648:Q649"/>
    <mergeCell ref="N646:N647"/>
    <mergeCell ref="O646:O647"/>
    <mergeCell ref="P650:P651"/>
    <mergeCell ref="Q650:Q651"/>
    <mergeCell ref="N654:N655"/>
    <mergeCell ref="O654:O655"/>
    <mergeCell ref="P654:P655"/>
    <mergeCell ref="Q654:Q655"/>
    <mergeCell ref="N656:N657"/>
    <mergeCell ref="O656:O657"/>
    <mergeCell ref="P656:P657"/>
    <mergeCell ref="Q656:Q657"/>
    <mergeCell ref="N658:N659"/>
    <mergeCell ref="O658:O659"/>
    <mergeCell ref="P658:P659"/>
    <mergeCell ref="Q658:Q659"/>
    <mergeCell ref="Q652:Q653"/>
    <mergeCell ref="P670:P671"/>
    <mergeCell ref="Q670:Q671"/>
    <mergeCell ref="N672:N673"/>
    <mergeCell ref="O672:O673"/>
    <mergeCell ref="P672:P673"/>
    <mergeCell ref="Q672:Q673"/>
    <mergeCell ref="N676:N677"/>
    <mergeCell ref="O676:O677"/>
    <mergeCell ref="P676:P677"/>
    <mergeCell ref="Q676:Q677"/>
    <mergeCell ref="N678:N679"/>
    <mergeCell ref="O678:O679"/>
    <mergeCell ref="P678:P679"/>
    <mergeCell ref="Q678:Q679"/>
    <mergeCell ref="N680:N681"/>
    <mergeCell ref="O680:O681"/>
    <mergeCell ref="P680:P681"/>
    <mergeCell ref="Q680:Q681"/>
    <mergeCell ref="N682:N683"/>
    <mergeCell ref="O682:O683"/>
    <mergeCell ref="P682:P683"/>
    <mergeCell ref="Q682:Q683"/>
    <mergeCell ref="N684:N685"/>
    <mergeCell ref="O684:O685"/>
    <mergeCell ref="P684:P685"/>
    <mergeCell ref="Q684:Q685"/>
    <mergeCell ref="N686:N687"/>
    <mergeCell ref="O686:O687"/>
    <mergeCell ref="P686:P687"/>
    <mergeCell ref="Q686:Q687"/>
    <mergeCell ref="Q692:Q693"/>
    <mergeCell ref="N694:N695"/>
    <mergeCell ref="O694:O695"/>
    <mergeCell ref="P694:P695"/>
    <mergeCell ref="Q694:Q695"/>
    <mergeCell ref="N696:N697"/>
    <mergeCell ref="O696:O697"/>
    <mergeCell ref="P696:P697"/>
    <mergeCell ref="Q696:Q697"/>
    <mergeCell ref="Q698:Q699"/>
    <mergeCell ref="N700:N701"/>
    <mergeCell ref="O700:O701"/>
    <mergeCell ref="P700:P701"/>
    <mergeCell ref="Q700:Q701"/>
    <mergeCell ref="N702:N703"/>
    <mergeCell ref="O702:O703"/>
    <mergeCell ref="P702:P703"/>
    <mergeCell ref="Q702:Q703"/>
    <mergeCell ref="N704:N705"/>
    <mergeCell ref="O704:O705"/>
    <mergeCell ref="P704:P705"/>
    <mergeCell ref="Q704:Q705"/>
    <mergeCell ref="N706:N707"/>
    <mergeCell ref="O706:O707"/>
    <mergeCell ref="P706:P707"/>
    <mergeCell ref="Q706:Q707"/>
    <mergeCell ref="N708:N709"/>
    <mergeCell ref="O708:O709"/>
    <mergeCell ref="P708:P709"/>
    <mergeCell ref="Q708:Q709"/>
    <mergeCell ref="N710:N711"/>
    <mergeCell ref="O710:O711"/>
    <mergeCell ref="P710:P711"/>
    <mergeCell ref="Q710:Q711"/>
    <mergeCell ref="N712:N713"/>
    <mergeCell ref="O712:O713"/>
    <mergeCell ref="P712:P713"/>
    <mergeCell ref="Q712:Q713"/>
    <mergeCell ref="N714:N715"/>
    <mergeCell ref="O714:O715"/>
    <mergeCell ref="P714:P715"/>
    <mergeCell ref="Q714:Q715"/>
    <mergeCell ref="N716:N717"/>
    <mergeCell ref="O716:O717"/>
    <mergeCell ref="P716:P717"/>
    <mergeCell ref="Q716:Q717"/>
    <mergeCell ref="N718:N719"/>
    <mergeCell ref="O718:O719"/>
    <mergeCell ref="P718:P719"/>
    <mergeCell ref="Q718:Q719"/>
    <mergeCell ref="N720:N721"/>
    <mergeCell ref="O720:O721"/>
    <mergeCell ref="P720:P721"/>
    <mergeCell ref="Q720:Q721"/>
    <mergeCell ref="N722:N723"/>
    <mergeCell ref="O722:O723"/>
    <mergeCell ref="P722:P723"/>
    <mergeCell ref="Q722:Q723"/>
    <mergeCell ref="N724:N725"/>
    <mergeCell ref="O724:O725"/>
    <mergeCell ref="P724:P725"/>
    <mergeCell ref="Q724:Q725"/>
    <mergeCell ref="N726:N727"/>
    <mergeCell ref="O726:O727"/>
    <mergeCell ref="P726:P727"/>
    <mergeCell ref="Q726:Q727"/>
    <mergeCell ref="N730:N731"/>
    <mergeCell ref="O730:O731"/>
    <mergeCell ref="P730:P731"/>
    <mergeCell ref="Q730:Q731"/>
    <mergeCell ref="N732:N733"/>
    <mergeCell ref="O732:O733"/>
    <mergeCell ref="P732:P733"/>
    <mergeCell ref="Q732:Q733"/>
    <mergeCell ref="N734:N735"/>
    <mergeCell ref="O734:O735"/>
    <mergeCell ref="P734:P735"/>
    <mergeCell ref="Q734:Q735"/>
    <mergeCell ref="N736:N737"/>
    <mergeCell ref="O736:O737"/>
    <mergeCell ref="P736:P737"/>
    <mergeCell ref="Q736:Q737"/>
    <mergeCell ref="N738:N739"/>
    <mergeCell ref="O738:O739"/>
    <mergeCell ref="P738:P739"/>
    <mergeCell ref="Q738:Q739"/>
    <mergeCell ref="N740:N741"/>
    <mergeCell ref="O740:O741"/>
    <mergeCell ref="P740:P741"/>
    <mergeCell ref="Q740:Q741"/>
    <mergeCell ref="N742:N743"/>
    <mergeCell ref="O742:O743"/>
    <mergeCell ref="P742:P743"/>
    <mergeCell ref="Q742:Q743"/>
    <mergeCell ref="N744:N745"/>
    <mergeCell ref="O744:O745"/>
    <mergeCell ref="P744:P745"/>
    <mergeCell ref="Q744:Q745"/>
    <mergeCell ref="N746:N747"/>
    <mergeCell ref="O746:O747"/>
    <mergeCell ref="P746:P747"/>
    <mergeCell ref="Q746:Q747"/>
    <mergeCell ref="N752:N753"/>
    <mergeCell ref="O752:O753"/>
    <mergeCell ref="P752:P753"/>
    <mergeCell ref="Q752:Q753"/>
    <mergeCell ref="N754:N755"/>
    <mergeCell ref="O754:O755"/>
    <mergeCell ref="P754:P755"/>
    <mergeCell ref="Q754:Q755"/>
    <mergeCell ref="N756:N757"/>
    <mergeCell ref="O756:O757"/>
    <mergeCell ref="P756:P757"/>
    <mergeCell ref="Q756:Q757"/>
    <mergeCell ref="N758:N759"/>
    <mergeCell ref="O758:O759"/>
    <mergeCell ref="P758:P759"/>
    <mergeCell ref="Q758:Q759"/>
    <mergeCell ref="N760:N761"/>
    <mergeCell ref="O760:O761"/>
    <mergeCell ref="P760:P761"/>
    <mergeCell ref="Q760:Q761"/>
    <mergeCell ref="N762:N763"/>
    <mergeCell ref="O762:O763"/>
    <mergeCell ref="P762:P763"/>
    <mergeCell ref="Q762:Q763"/>
    <mergeCell ref="N764:N765"/>
    <mergeCell ref="O764:O765"/>
    <mergeCell ref="P764:P765"/>
    <mergeCell ref="Q764:Q765"/>
    <mergeCell ref="N766:N767"/>
    <mergeCell ref="O766:O767"/>
    <mergeCell ref="P766:P767"/>
    <mergeCell ref="Q766:Q767"/>
    <mergeCell ref="N768:N769"/>
    <mergeCell ref="O768:O769"/>
    <mergeCell ref="P768:P769"/>
    <mergeCell ref="Q768:Q769"/>
    <mergeCell ref="P770:P771"/>
    <mergeCell ref="Q770:Q771"/>
    <mergeCell ref="N772:N773"/>
    <mergeCell ref="O772:O773"/>
    <mergeCell ref="P772:P773"/>
    <mergeCell ref="Q772:Q773"/>
    <mergeCell ref="N774:N775"/>
    <mergeCell ref="O774:O775"/>
    <mergeCell ref="P774:P775"/>
    <mergeCell ref="Q774:Q775"/>
    <mergeCell ref="N776:N777"/>
    <mergeCell ref="O776:O777"/>
    <mergeCell ref="P776:P777"/>
    <mergeCell ref="Q776:Q777"/>
    <mergeCell ref="N778:N779"/>
    <mergeCell ref="O778:O779"/>
    <mergeCell ref="P778:P779"/>
    <mergeCell ref="Q778:Q779"/>
    <mergeCell ref="N780:N781"/>
    <mergeCell ref="O780:O781"/>
    <mergeCell ref="P780:P781"/>
    <mergeCell ref="Q780:Q781"/>
    <mergeCell ref="N782:N783"/>
    <mergeCell ref="O782:O783"/>
    <mergeCell ref="P782:P783"/>
    <mergeCell ref="Q782:Q783"/>
    <mergeCell ref="N784:N785"/>
    <mergeCell ref="O784:O785"/>
    <mergeCell ref="P784:P785"/>
    <mergeCell ref="Q784:Q785"/>
    <mergeCell ref="N786:N787"/>
    <mergeCell ref="O786:O787"/>
    <mergeCell ref="P786:P787"/>
    <mergeCell ref="Q786:Q787"/>
    <mergeCell ref="N788:N789"/>
    <mergeCell ref="O788:O789"/>
    <mergeCell ref="P788:P789"/>
    <mergeCell ref="Q788:Q789"/>
    <mergeCell ref="N790:N791"/>
    <mergeCell ref="O790:O791"/>
    <mergeCell ref="P790:P791"/>
    <mergeCell ref="Q790:Q791"/>
    <mergeCell ref="N792:N793"/>
    <mergeCell ref="O792:O793"/>
    <mergeCell ref="P792:P793"/>
    <mergeCell ref="Q792:Q793"/>
    <mergeCell ref="N794:N795"/>
    <mergeCell ref="O794:O795"/>
    <mergeCell ref="P794:P795"/>
    <mergeCell ref="Q794:Q795"/>
    <mergeCell ref="N796:N797"/>
    <mergeCell ref="O796:O797"/>
    <mergeCell ref="P796:P797"/>
    <mergeCell ref="Q796:Q797"/>
    <mergeCell ref="N798:N799"/>
    <mergeCell ref="O798:O799"/>
    <mergeCell ref="P798:P799"/>
    <mergeCell ref="Q798:Q799"/>
    <mergeCell ref="N800:N801"/>
    <mergeCell ref="O800:O801"/>
    <mergeCell ref="P800:P801"/>
    <mergeCell ref="Q800:Q801"/>
    <mergeCell ref="N802:N803"/>
    <mergeCell ref="O802:O803"/>
    <mergeCell ref="P802:P803"/>
    <mergeCell ref="Q802:Q803"/>
    <mergeCell ref="N804:N805"/>
    <mergeCell ref="O804:O805"/>
    <mergeCell ref="P804:P805"/>
    <mergeCell ref="Q804:Q805"/>
    <mergeCell ref="N808:N809"/>
    <mergeCell ref="O808:O809"/>
    <mergeCell ref="P808:P809"/>
    <mergeCell ref="Q808:Q809"/>
    <mergeCell ref="N810:N811"/>
    <mergeCell ref="O810:O811"/>
    <mergeCell ref="P810:P811"/>
    <mergeCell ref="Q810:Q811"/>
    <mergeCell ref="N812:N813"/>
    <mergeCell ref="O812:O813"/>
    <mergeCell ref="P812:P813"/>
    <mergeCell ref="Q812:Q813"/>
    <mergeCell ref="N816:N817"/>
    <mergeCell ref="O816:O817"/>
    <mergeCell ref="P816:P817"/>
    <mergeCell ref="Q816:Q817"/>
    <mergeCell ref="N818:N819"/>
    <mergeCell ref="O818:O819"/>
    <mergeCell ref="P818:P819"/>
    <mergeCell ref="Q818:Q819"/>
    <mergeCell ref="N820:N821"/>
    <mergeCell ref="O820:O821"/>
    <mergeCell ref="P820:P821"/>
    <mergeCell ref="Q820:Q821"/>
    <mergeCell ref="N822:N823"/>
    <mergeCell ref="O822:O823"/>
    <mergeCell ref="P822:P823"/>
    <mergeCell ref="Q822:Q823"/>
    <mergeCell ref="N824:N825"/>
    <mergeCell ref="O824:O825"/>
    <mergeCell ref="P824:P825"/>
    <mergeCell ref="Q824:Q825"/>
    <mergeCell ref="N828:N829"/>
    <mergeCell ref="O828:O829"/>
    <mergeCell ref="P828:P829"/>
    <mergeCell ref="Q828:Q829"/>
    <mergeCell ref="N830:N831"/>
    <mergeCell ref="O830:O831"/>
    <mergeCell ref="P830:P831"/>
    <mergeCell ref="Q830:Q831"/>
    <mergeCell ref="N832:N833"/>
    <mergeCell ref="O832:O833"/>
    <mergeCell ref="P832:P833"/>
    <mergeCell ref="Q832:Q833"/>
    <mergeCell ref="N834:N835"/>
    <mergeCell ref="O834:O835"/>
    <mergeCell ref="P834:P835"/>
    <mergeCell ref="Q834:Q835"/>
    <mergeCell ref="O836:O837"/>
    <mergeCell ref="P836:P837"/>
    <mergeCell ref="Q836:Q837"/>
    <mergeCell ref="N838:N839"/>
    <mergeCell ref="O838:O839"/>
    <mergeCell ref="P838:P839"/>
    <mergeCell ref="Q838:Q839"/>
    <mergeCell ref="N840:N841"/>
    <mergeCell ref="O840:O841"/>
    <mergeCell ref="P840:P841"/>
    <mergeCell ref="Q840:Q841"/>
    <mergeCell ref="N842:N843"/>
    <mergeCell ref="O842:O843"/>
    <mergeCell ref="P842:P843"/>
    <mergeCell ref="Q842:Q843"/>
    <mergeCell ref="N844:N845"/>
    <mergeCell ref="O844:O845"/>
    <mergeCell ref="P844:P845"/>
    <mergeCell ref="Q844:Q845"/>
    <mergeCell ref="N846:N847"/>
    <mergeCell ref="O846:O847"/>
    <mergeCell ref="P846:P847"/>
    <mergeCell ref="Q846:Q847"/>
    <mergeCell ref="N848:N849"/>
    <mergeCell ref="O848:O849"/>
    <mergeCell ref="P848:P849"/>
    <mergeCell ref="Q848:Q849"/>
    <mergeCell ref="N850:N851"/>
    <mergeCell ref="O850:O851"/>
    <mergeCell ref="P850:P851"/>
    <mergeCell ref="Q850:Q851"/>
    <mergeCell ref="N852:N853"/>
    <mergeCell ref="O852:O853"/>
    <mergeCell ref="P852:P853"/>
    <mergeCell ref="Q852:Q853"/>
    <mergeCell ref="N854:N855"/>
    <mergeCell ref="O854:O855"/>
    <mergeCell ref="P854:P855"/>
    <mergeCell ref="Q854:Q855"/>
    <mergeCell ref="N856:N857"/>
    <mergeCell ref="O856:O857"/>
    <mergeCell ref="P856:P857"/>
    <mergeCell ref="Q856:Q857"/>
    <mergeCell ref="N858:N859"/>
    <mergeCell ref="O858:O859"/>
    <mergeCell ref="P858:P859"/>
    <mergeCell ref="Q858:Q859"/>
    <mergeCell ref="N860:N861"/>
    <mergeCell ref="O860:O861"/>
    <mergeCell ref="P860:P861"/>
    <mergeCell ref="Q860:Q861"/>
    <mergeCell ref="N868:N869"/>
    <mergeCell ref="O868:O869"/>
    <mergeCell ref="P868:P869"/>
    <mergeCell ref="Q868:Q869"/>
    <mergeCell ref="N870:N871"/>
    <mergeCell ref="O870:O871"/>
    <mergeCell ref="P870:P871"/>
    <mergeCell ref="Q870:Q871"/>
    <mergeCell ref="N872:N873"/>
    <mergeCell ref="O872:O873"/>
    <mergeCell ref="P872:P873"/>
    <mergeCell ref="Q872:Q873"/>
    <mergeCell ref="Q874:Q875"/>
    <mergeCell ref="N876:N877"/>
    <mergeCell ref="O876:O877"/>
    <mergeCell ref="P876:P877"/>
    <mergeCell ref="Q876:Q877"/>
    <mergeCell ref="N878:N879"/>
    <mergeCell ref="O878:O879"/>
    <mergeCell ref="P878:P879"/>
    <mergeCell ref="Q878:Q879"/>
    <mergeCell ref="N880:N881"/>
    <mergeCell ref="O880:O881"/>
    <mergeCell ref="P880:P881"/>
    <mergeCell ref="Q880:Q881"/>
    <mergeCell ref="N882:N883"/>
    <mergeCell ref="O882:O883"/>
    <mergeCell ref="P882:P883"/>
    <mergeCell ref="Q882:Q883"/>
    <mergeCell ref="N884:N885"/>
    <mergeCell ref="O884:O885"/>
    <mergeCell ref="P884:P885"/>
    <mergeCell ref="Q884:Q885"/>
    <mergeCell ref="N886:N887"/>
    <mergeCell ref="O886:O887"/>
    <mergeCell ref="P886:P887"/>
    <mergeCell ref="Q886:Q887"/>
    <mergeCell ref="P896:P897"/>
    <mergeCell ref="Q896:Q897"/>
    <mergeCell ref="N898:N899"/>
    <mergeCell ref="O898:O899"/>
    <mergeCell ref="P898:P899"/>
    <mergeCell ref="Q898:Q899"/>
    <mergeCell ref="N900:N901"/>
    <mergeCell ref="O900:O901"/>
    <mergeCell ref="P900:P901"/>
    <mergeCell ref="Q900:Q901"/>
    <mergeCell ref="N902:N903"/>
    <mergeCell ref="O902:O903"/>
    <mergeCell ref="P902:P903"/>
    <mergeCell ref="Q902:Q903"/>
    <mergeCell ref="Q904:Q905"/>
    <mergeCell ref="N906:N907"/>
    <mergeCell ref="O906:O907"/>
    <mergeCell ref="P906:P907"/>
    <mergeCell ref="Q906:Q907"/>
    <mergeCell ref="N908:N909"/>
    <mergeCell ref="O908:O909"/>
    <mergeCell ref="P908:P909"/>
    <mergeCell ref="Q908:Q909"/>
    <mergeCell ref="N910:N911"/>
    <mergeCell ref="O910:O911"/>
    <mergeCell ref="P910:P911"/>
    <mergeCell ref="Q910:Q911"/>
    <mergeCell ref="N912:N913"/>
    <mergeCell ref="O912:O913"/>
    <mergeCell ref="P912:P913"/>
    <mergeCell ref="Q912:Q913"/>
    <mergeCell ref="N914:N915"/>
    <mergeCell ref="O914:O915"/>
    <mergeCell ref="P914:P915"/>
    <mergeCell ref="Q914:Q915"/>
    <mergeCell ref="Q922:Q923"/>
    <mergeCell ref="N924:N925"/>
    <mergeCell ref="O924:O925"/>
    <mergeCell ref="P924:P925"/>
    <mergeCell ref="Q924:Q925"/>
    <mergeCell ref="N926:N927"/>
    <mergeCell ref="O926:O927"/>
    <mergeCell ref="P926:P927"/>
    <mergeCell ref="Q926:Q927"/>
    <mergeCell ref="N928:N929"/>
    <mergeCell ref="O928:O929"/>
    <mergeCell ref="P928:P929"/>
    <mergeCell ref="Q928:Q929"/>
    <mergeCell ref="N930:N931"/>
    <mergeCell ref="O930:O931"/>
    <mergeCell ref="P930:P931"/>
    <mergeCell ref="Q930:Q931"/>
    <mergeCell ref="N932:N933"/>
    <mergeCell ref="O932:O933"/>
    <mergeCell ref="P932:P933"/>
    <mergeCell ref="Q932:Q933"/>
    <mergeCell ref="N934:N935"/>
    <mergeCell ref="O934:O935"/>
    <mergeCell ref="P934:P935"/>
    <mergeCell ref="Q934:Q935"/>
    <mergeCell ref="N936:N937"/>
    <mergeCell ref="O936:O937"/>
    <mergeCell ref="P936:P937"/>
    <mergeCell ref="Q936:Q937"/>
    <mergeCell ref="N938:N939"/>
    <mergeCell ref="O938:O939"/>
    <mergeCell ref="P938:P939"/>
    <mergeCell ref="Q938:Q939"/>
    <mergeCell ref="Q940:Q941"/>
    <mergeCell ref="N942:N943"/>
    <mergeCell ref="O942:O943"/>
    <mergeCell ref="P942:P943"/>
    <mergeCell ref="Q942:Q943"/>
    <mergeCell ref="N944:N945"/>
    <mergeCell ref="O944:O945"/>
    <mergeCell ref="P944:P945"/>
    <mergeCell ref="Q944:Q945"/>
    <mergeCell ref="N946:N947"/>
    <mergeCell ref="O946:O947"/>
    <mergeCell ref="P946:P947"/>
    <mergeCell ref="Q946:Q947"/>
    <mergeCell ref="N948:N949"/>
    <mergeCell ref="O948:O949"/>
    <mergeCell ref="P948:P949"/>
    <mergeCell ref="Q948:Q949"/>
    <mergeCell ref="N950:N951"/>
    <mergeCell ref="O950:O951"/>
    <mergeCell ref="P950:P951"/>
    <mergeCell ref="Q950:Q951"/>
    <mergeCell ref="N952:N953"/>
    <mergeCell ref="O952:O953"/>
    <mergeCell ref="P952:P953"/>
    <mergeCell ref="Q952:Q953"/>
    <mergeCell ref="N954:N955"/>
    <mergeCell ref="O954:O955"/>
    <mergeCell ref="P954:P955"/>
    <mergeCell ref="Q954:Q955"/>
    <mergeCell ref="N956:N957"/>
    <mergeCell ref="O956:O957"/>
    <mergeCell ref="P956:P957"/>
    <mergeCell ref="Q956:Q957"/>
    <mergeCell ref="N960:N961"/>
    <mergeCell ref="O960:O961"/>
    <mergeCell ref="P960:P961"/>
    <mergeCell ref="Q960:Q961"/>
    <mergeCell ref="N962:N963"/>
    <mergeCell ref="O962:O963"/>
    <mergeCell ref="P962:P963"/>
    <mergeCell ref="Q962:Q963"/>
    <mergeCell ref="N964:N965"/>
    <mergeCell ref="O964:O965"/>
    <mergeCell ref="P964:P965"/>
    <mergeCell ref="Q964:Q965"/>
    <mergeCell ref="N966:N967"/>
    <mergeCell ref="O966:O967"/>
    <mergeCell ref="P966:P967"/>
    <mergeCell ref="Q966:Q967"/>
    <mergeCell ref="N970:N971"/>
    <mergeCell ref="O970:O971"/>
    <mergeCell ref="P970:P971"/>
    <mergeCell ref="Q970:Q971"/>
    <mergeCell ref="N972:N973"/>
    <mergeCell ref="O972:O973"/>
    <mergeCell ref="P972:P973"/>
    <mergeCell ref="Q972:Q973"/>
    <mergeCell ref="N974:N975"/>
    <mergeCell ref="O974:O975"/>
    <mergeCell ref="P974:P975"/>
    <mergeCell ref="Q974:Q975"/>
    <mergeCell ref="N976:N977"/>
    <mergeCell ref="O976:O977"/>
    <mergeCell ref="P976:P977"/>
    <mergeCell ref="Q976:Q977"/>
    <mergeCell ref="N980:N981"/>
    <mergeCell ref="O980:O981"/>
    <mergeCell ref="P980:P981"/>
    <mergeCell ref="Q980:Q981"/>
    <mergeCell ref="N982:N983"/>
    <mergeCell ref="O982:O983"/>
    <mergeCell ref="P982:P983"/>
    <mergeCell ref="Q982:Q983"/>
    <mergeCell ref="N984:N985"/>
    <mergeCell ref="O984:O985"/>
    <mergeCell ref="P984:P985"/>
    <mergeCell ref="Q984:Q985"/>
    <mergeCell ref="N986:N987"/>
    <mergeCell ref="O986:O987"/>
    <mergeCell ref="P986:P987"/>
    <mergeCell ref="Q986:Q987"/>
    <mergeCell ref="N988:N989"/>
    <mergeCell ref="O988:O989"/>
    <mergeCell ref="P988:P989"/>
    <mergeCell ref="Q988:Q989"/>
    <mergeCell ref="N990:N991"/>
    <mergeCell ref="O990:O991"/>
    <mergeCell ref="P990:P991"/>
    <mergeCell ref="Q990:Q991"/>
    <mergeCell ref="N992:N993"/>
    <mergeCell ref="O992:O993"/>
    <mergeCell ref="P992:P993"/>
    <mergeCell ref="Q992:Q993"/>
    <mergeCell ref="N994:N995"/>
    <mergeCell ref="O994:O995"/>
    <mergeCell ref="P994:P995"/>
    <mergeCell ref="Q994:Q995"/>
    <mergeCell ref="N996:N997"/>
    <mergeCell ref="O996:O997"/>
    <mergeCell ref="P996:P997"/>
    <mergeCell ref="Q996:Q997"/>
    <mergeCell ref="N1000:N1001"/>
    <mergeCell ref="O1000:O1001"/>
    <mergeCell ref="P1000:P1001"/>
    <mergeCell ref="Q1000:Q1001"/>
    <mergeCell ref="N1002:N1003"/>
    <mergeCell ref="O1002:O1003"/>
    <mergeCell ref="P1002:P1003"/>
    <mergeCell ref="Q1002:Q1003"/>
    <mergeCell ref="N1004:N1005"/>
    <mergeCell ref="O1004:O1005"/>
    <mergeCell ref="P1004:P1005"/>
    <mergeCell ref="Q1004:Q1005"/>
    <mergeCell ref="N1006:N1007"/>
    <mergeCell ref="O1006:O1007"/>
    <mergeCell ref="P1006:P1007"/>
    <mergeCell ref="Q1006:Q1007"/>
    <mergeCell ref="N1008:N1009"/>
    <mergeCell ref="O1008:O1009"/>
    <mergeCell ref="P1008:P1009"/>
    <mergeCell ref="Q1008:Q1009"/>
    <mergeCell ref="P1012:P1013"/>
    <mergeCell ref="Q1012:Q1013"/>
    <mergeCell ref="O1018:O1019"/>
    <mergeCell ref="P1018:P1019"/>
    <mergeCell ref="Q1018:Q1019"/>
    <mergeCell ref="N1020:N1021"/>
    <mergeCell ref="O1020:O1021"/>
    <mergeCell ref="P1020:P1021"/>
    <mergeCell ref="Q1020:Q1021"/>
    <mergeCell ref="N1024:N1025"/>
    <mergeCell ref="O1024:O1025"/>
    <mergeCell ref="P1024:P1025"/>
    <mergeCell ref="Q1024:Q1025"/>
    <mergeCell ref="N1026:N1027"/>
    <mergeCell ref="O1026:O1027"/>
    <mergeCell ref="P1026:P1027"/>
    <mergeCell ref="Q1026:Q1027"/>
    <mergeCell ref="N1028:N1029"/>
    <mergeCell ref="O1028:O1029"/>
    <mergeCell ref="P1028:P1029"/>
    <mergeCell ref="Q1028:Q1029"/>
    <mergeCell ref="N1030:N1031"/>
    <mergeCell ref="O1030:O1031"/>
    <mergeCell ref="P1030:P1031"/>
    <mergeCell ref="Q1030:Q1031"/>
    <mergeCell ref="N1032:N1033"/>
    <mergeCell ref="O1032:O1033"/>
    <mergeCell ref="P1032:P1033"/>
    <mergeCell ref="Q1032:Q1033"/>
    <mergeCell ref="N1034:N1035"/>
    <mergeCell ref="O1034:O1035"/>
    <mergeCell ref="P1034:P1035"/>
    <mergeCell ref="Q1034:Q1035"/>
    <mergeCell ref="N1036:N1037"/>
    <mergeCell ref="O1036:O1037"/>
    <mergeCell ref="P1036:P1037"/>
    <mergeCell ref="Q1036:Q1037"/>
    <mergeCell ref="N1058:N1059"/>
    <mergeCell ref="O1058:O1059"/>
    <mergeCell ref="P1058:P1059"/>
    <mergeCell ref="Q1058:Q1059"/>
    <mergeCell ref="N1038:N1039"/>
    <mergeCell ref="O1038:O1039"/>
    <mergeCell ref="P1038:P1039"/>
    <mergeCell ref="Q1038:Q1039"/>
    <mergeCell ref="N1040:N1041"/>
    <mergeCell ref="O1040:O1041"/>
    <mergeCell ref="P1040:P1041"/>
    <mergeCell ref="Q1040:Q1041"/>
    <mergeCell ref="N1042:N1043"/>
    <mergeCell ref="O1042:O1043"/>
    <mergeCell ref="P1042:P1043"/>
    <mergeCell ref="Q1042:Q1043"/>
    <mergeCell ref="N1044:N1045"/>
    <mergeCell ref="O1044:O1045"/>
    <mergeCell ref="P1044:P1045"/>
    <mergeCell ref="Q1044:Q1045"/>
    <mergeCell ref="N1046:N1047"/>
    <mergeCell ref="O1046:O1047"/>
    <mergeCell ref="P1046:P1047"/>
    <mergeCell ref="Q1046:Q1047"/>
    <mergeCell ref="N1048:N1049"/>
    <mergeCell ref="O1048:O1049"/>
    <mergeCell ref="P1048:P1049"/>
    <mergeCell ref="Q1048:Q1049"/>
    <mergeCell ref="N1050:N1051"/>
    <mergeCell ref="O1050:O1051"/>
    <mergeCell ref="P1050:P1051"/>
    <mergeCell ref="Q1050:Q1051"/>
    <mergeCell ref="N1052:N1053"/>
    <mergeCell ref="O1052:O1053"/>
    <mergeCell ref="P1052:P1053"/>
    <mergeCell ref="Q1052:Q1053"/>
    <mergeCell ref="N1088:N1089"/>
    <mergeCell ref="O1088:O1089"/>
    <mergeCell ref="P1088:P1089"/>
    <mergeCell ref="Q1088:Q1089"/>
    <mergeCell ref="N1104:N1105"/>
    <mergeCell ref="O1104:O1105"/>
    <mergeCell ref="P1104:P1105"/>
    <mergeCell ref="Q1104:Q1105"/>
    <mergeCell ref="N1090:N1091"/>
    <mergeCell ref="O1090:O1091"/>
    <mergeCell ref="P1090:P1091"/>
    <mergeCell ref="Q1090:Q1091"/>
    <mergeCell ref="N1092:N1093"/>
    <mergeCell ref="O1092:O1093"/>
    <mergeCell ref="P1092:P1093"/>
    <mergeCell ref="Q1092:Q1093"/>
    <mergeCell ref="N1106:N1107"/>
    <mergeCell ref="O1106:O1107"/>
    <mergeCell ref="P1106:P1107"/>
    <mergeCell ref="Q1106:Q1107"/>
    <mergeCell ref="N1108:N1109"/>
    <mergeCell ref="O1108:O1109"/>
    <mergeCell ref="P1108:P1109"/>
    <mergeCell ref="Q1108:Q1109"/>
    <mergeCell ref="N1094:N1095"/>
    <mergeCell ref="O1094:O1095"/>
    <mergeCell ref="P1094:P1095"/>
    <mergeCell ref="Q1094:Q1095"/>
    <mergeCell ref="N1096:N1097"/>
    <mergeCell ref="O1096:O1097"/>
    <mergeCell ref="P1096:P1097"/>
    <mergeCell ref="Q1096:Q1097"/>
    <mergeCell ref="N1098:N1099"/>
    <mergeCell ref="O1098:O1099"/>
    <mergeCell ref="P1098:P1099"/>
    <mergeCell ref="Q1098:Q1099"/>
    <mergeCell ref="N1100:N1101"/>
    <mergeCell ref="O1100:O1101"/>
    <mergeCell ref="P1100:P1101"/>
    <mergeCell ref="Q1100:Q1101"/>
    <mergeCell ref="N1102:N1103"/>
    <mergeCell ref="O1102:O1103"/>
    <mergeCell ref="P1102:P1103"/>
    <mergeCell ref="Q1102:Q1103"/>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76:C177"/>
    <mergeCell ref="C178:C179"/>
    <mergeCell ref="C180:C181"/>
    <mergeCell ref="C182:C183"/>
    <mergeCell ref="C184:C185"/>
    <mergeCell ref="C186:C187"/>
    <mergeCell ref="C188:C189"/>
    <mergeCell ref="C190:C191"/>
    <mergeCell ref="C192:C193"/>
    <mergeCell ref="C194:C195"/>
    <mergeCell ref="C196:C197"/>
    <mergeCell ref="C198:C199"/>
    <mergeCell ref="C200:C201"/>
    <mergeCell ref="C202:C203"/>
    <mergeCell ref="C204:C205"/>
    <mergeCell ref="C206:C207"/>
    <mergeCell ref="C208:C209"/>
    <mergeCell ref="C210:C211"/>
    <mergeCell ref="C212:C213"/>
    <mergeCell ref="C214:C215"/>
    <mergeCell ref="C216:C217"/>
    <mergeCell ref="C218:C219"/>
    <mergeCell ref="C220:C221"/>
    <mergeCell ref="C222:C223"/>
    <mergeCell ref="C224:C225"/>
    <mergeCell ref="C226:C227"/>
    <mergeCell ref="C228:C229"/>
    <mergeCell ref="C230:C231"/>
    <mergeCell ref="C232:C233"/>
    <mergeCell ref="C234:C235"/>
    <mergeCell ref="C236:C237"/>
    <mergeCell ref="C238:C239"/>
    <mergeCell ref="C240:C241"/>
    <mergeCell ref="C242:C243"/>
    <mergeCell ref="C244:C245"/>
    <mergeCell ref="C246:C247"/>
    <mergeCell ref="C248:C249"/>
    <mergeCell ref="C250:C251"/>
    <mergeCell ref="C252:C253"/>
    <mergeCell ref="C254:C255"/>
    <mergeCell ref="C256:C257"/>
    <mergeCell ref="C258:C259"/>
    <mergeCell ref="C260:C261"/>
    <mergeCell ref="C262:C263"/>
    <mergeCell ref="C264:C265"/>
    <mergeCell ref="C266:C267"/>
    <mergeCell ref="C268:C269"/>
    <mergeCell ref="C270:C271"/>
    <mergeCell ref="C272:C273"/>
    <mergeCell ref="C274:C275"/>
    <mergeCell ref="C276:C277"/>
    <mergeCell ref="C278:C279"/>
    <mergeCell ref="C280:C281"/>
    <mergeCell ref="C282:C283"/>
    <mergeCell ref="C284:C285"/>
    <mergeCell ref="C286:C287"/>
    <mergeCell ref="C288:C289"/>
    <mergeCell ref="C290:C291"/>
    <mergeCell ref="C292:C293"/>
    <mergeCell ref="C294:C295"/>
    <mergeCell ref="C296:C297"/>
    <mergeCell ref="C298:C299"/>
    <mergeCell ref="C300:C301"/>
    <mergeCell ref="C302:C303"/>
    <mergeCell ref="C304:C305"/>
    <mergeCell ref="C306:C307"/>
    <mergeCell ref="C308:C309"/>
    <mergeCell ref="C310:C311"/>
    <mergeCell ref="C312:C313"/>
    <mergeCell ref="C314:C315"/>
    <mergeCell ref="C316:C317"/>
    <mergeCell ref="C318:C319"/>
    <mergeCell ref="C320:C321"/>
    <mergeCell ref="C322:C323"/>
    <mergeCell ref="C324:C325"/>
    <mergeCell ref="C326:C327"/>
    <mergeCell ref="C328:C329"/>
    <mergeCell ref="C330:C331"/>
    <mergeCell ref="C332:C333"/>
    <mergeCell ref="C334:C335"/>
    <mergeCell ref="C336:C337"/>
    <mergeCell ref="C338:C339"/>
    <mergeCell ref="C340:C341"/>
    <mergeCell ref="C342:C343"/>
    <mergeCell ref="C344:C345"/>
    <mergeCell ref="C346:C347"/>
    <mergeCell ref="C348:C349"/>
    <mergeCell ref="C350:C351"/>
    <mergeCell ref="C352:C353"/>
    <mergeCell ref="C354:C355"/>
    <mergeCell ref="C356:C357"/>
    <mergeCell ref="C358:C359"/>
    <mergeCell ref="C360:C361"/>
    <mergeCell ref="C362:C363"/>
    <mergeCell ref="C364:C365"/>
    <mergeCell ref="C366:C367"/>
    <mergeCell ref="C368:C369"/>
    <mergeCell ref="C370:C371"/>
    <mergeCell ref="C372:C373"/>
    <mergeCell ref="C374:C375"/>
    <mergeCell ref="C376:C377"/>
    <mergeCell ref="C378:C379"/>
    <mergeCell ref="C380:C381"/>
    <mergeCell ref="C382:C383"/>
    <mergeCell ref="C384:C385"/>
    <mergeCell ref="C386:C387"/>
    <mergeCell ref="C388:C389"/>
    <mergeCell ref="C390:C391"/>
    <mergeCell ref="C392:C393"/>
    <mergeCell ref="C394:C395"/>
    <mergeCell ref="C396:C397"/>
    <mergeCell ref="C398:C399"/>
    <mergeCell ref="C400:C401"/>
    <mergeCell ref="C402:C403"/>
    <mergeCell ref="C404:C405"/>
    <mergeCell ref="C406:C407"/>
    <mergeCell ref="C408:C409"/>
    <mergeCell ref="C410:C411"/>
    <mergeCell ref="C412:C413"/>
    <mergeCell ref="C414:C415"/>
    <mergeCell ref="C416:C417"/>
    <mergeCell ref="C418:C419"/>
    <mergeCell ref="C420:C421"/>
    <mergeCell ref="C422:C423"/>
    <mergeCell ref="C424:C425"/>
    <mergeCell ref="C426:C427"/>
    <mergeCell ref="C428:C429"/>
    <mergeCell ref="C430:C431"/>
    <mergeCell ref="C432:C433"/>
    <mergeCell ref="C434:C435"/>
    <mergeCell ref="C436:C437"/>
    <mergeCell ref="C438:C439"/>
    <mergeCell ref="C440:C441"/>
    <mergeCell ref="C442:C443"/>
    <mergeCell ref="C444:C445"/>
    <mergeCell ref="C446:C447"/>
    <mergeCell ref="C448:C449"/>
    <mergeCell ref="C450:C451"/>
    <mergeCell ref="C452:C453"/>
    <mergeCell ref="C454:C455"/>
    <mergeCell ref="C456:C457"/>
    <mergeCell ref="C458:C459"/>
    <mergeCell ref="C460:C461"/>
    <mergeCell ref="C462:C463"/>
    <mergeCell ref="C464:C465"/>
    <mergeCell ref="C466:C467"/>
    <mergeCell ref="C468:C469"/>
    <mergeCell ref="C470:C471"/>
    <mergeCell ref="C472:C473"/>
    <mergeCell ref="C474:C475"/>
    <mergeCell ref="C476:C477"/>
    <mergeCell ref="C478:C479"/>
    <mergeCell ref="C480:C481"/>
    <mergeCell ref="C482:C483"/>
    <mergeCell ref="C484:C485"/>
    <mergeCell ref="C486:C487"/>
    <mergeCell ref="C488:C489"/>
    <mergeCell ref="C490:C491"/>
    <mergeCell ref="C492:C493"/>
    <mergeCell ref="C494:C495"/>
    <mergeCell ref="C496:C497"/>
    <mergeCell ref="C498:C499"/>
    <mergeCell ref="C500:C501"/>
    <mergeCell ref="C502:C503"/>
    <mergeCell ref="C504:C505"/>
    <mergeCell ref="C506:C507"/>
    <mergeCell ref="C508:C509"/>
    <mergeCell ref="C510:C511"/>
    <mergeCell ref="C512:C513"/>
    <mergeCell ref="C514:C515"/>
    <mergeCell ref="C516:C517"/>
    <mergeCell ref="C518:C519"/>
    <mergeCell ref="C520:C521"/>
    <mergeCell ref="C522:C523"/>
    <mergeCell ref="C524:C525"/>
    <mergeCell ref="C526:C527"/>
    <mergeCell ref="C528:C529"/>
    <mergeCell ref="C530:C531"/>
    <mergeCell ref="C532:C533"/>
    <mergeCell ref="C534:C535"/>
    <mergeCell ref="C536:C537"/>
    <mergeCell ref="C538:C539"/>
    <mergeCell ref="C540:C541"/>
    <mergeCell ref="C542:C543"/>
    <mergeCell ref="C544:C545"/>
    <mergeCell ref="C546:C547"/>
    <mergeCell ref="C548:C549"/>
    <mergeCell ref="C550:C551"/>
    <mergeCell ref="C552:C553"/>
    <mergeCell ref="C554:C555"/>
    <mergeCell ref="C556:C557"/>
    <mergeCell ref="C558:C559"/>
    <mergeCell ref="C560:C561"/>
    <mergeCell ref="C562:C563"/>
    <mergeCell ref="C564:C565"/>
    <mergeCell ref="C566:C567"/>
    <mergeCell ref="C568:C569"/>
    <mergeCell ref="C570:C571"/>
    <mergeCell ref="C572:C573"/>
    <mergeCell ref="C574:C575"/>
    <mergeCell ref="C576:C577"/>
    <mergeCell ref="C578:C579"/>
    <mergeCell ref="C580:C581"/>
    <mergeCell ref="C582:C583"/>
    <mergeCell ref="C584:C585"/>
    <mergeCell ref="C586:C587"/>
    <mergeCell ref="C588:C589"/>
    <mergeCell ref="C590:C591"/>
    <mergeCell ref="C592:C593"/>
    <mergeCell ref="C594:C595"/>
    <mergeCell ref="C596:C597"/>
    <mergeCell ref="C598:C599"/>
    <mergeCell ref="C600:C601"/>
    <mergeCell ref="C602:C603"/>
    <mergeCell ref="C604:C605"/>
    <mergeCell ref="C606:C607"/>
    <mergeCell ref="C608:C609"/>
    <mergeCell ref="C610:C611"/>
    <mergeCell ref="C612:C613"/>
    <mergeCell ref="C614:C615"/>
    <mergeCell ref="C616:C617"/>
    <mergeCell ref="C618:C619"/>
    <mergeCell ref="C620:C621"/>
    <mergeCell ref="C622:C623"/>
    <mergeCell ref="C624:C625"/>
    <mergeCell ref="C626:C627"/>
    <mergeCell ref="C628:C629"/>
    <mergeCell ref="C630:C631"/>
    <mergeCell ref="C632:C633"/>
    <mergeCell ref="C634:C635"/>
    <mergeCell ref="C636:C637"/>
    <mergeCell ref="C638:C639"/>
    <mergeCell ref="C640:C641"/>
    <mergeCell ref="C642:C643"/>
    <mergeCell ref="C644:C645"/>
    <mergeCell ref="C646:C647"/>
    <mergeCell ref="C648:C649"/>
    <mergeCell ref="C650:C651"/>
    <mergeCell ref="C652:C653"/>
    <mergeCell ref="C654:C655"/>
    <mergeCell ref="C656:C657"/>
    <mergeCell ref="C658:C659"/>
    <mergeCell ref="C660:C661"/>
    <mergeCell ref="C662:C663"/>
    <mergeCell ref="C664:C665"/>
    <mergeCell ref="C666:C667"/>
    <mergeCell ref="C668:C669"/>
    <mergeCell ref="C670:C671"/>
    <mergeCell ref="C672:C673"/>
    <mergeCell ref="C674:C675"/>
    <mergeCell ref="C676:C677"/>
    <mergeCell ref="C678:C679"/>
    <mergeCell ref="C680:C681"/>
    <mergeCell ref="C682:C683"/>
    <mergeCell ref="C684:C685"/>
    <mergeCell ref="C686:C687"/>
    <mergeCell ref="C688:C689"/>
    <mergeCell ref="C690:C691"/>
    <mergeCell ref="C692:C693"/>
    <mergeCell ref="C694:C695"/>
    <mergeCell ref="C696:C697"/>
    <mergeCell ref="C698:C699"/>
    <mergeCell ref="C700:C701"/>
    <mergeCell ref="C702:C703"/>
    <mergeCell ref="C704:C705"/>
    <mergeCell ref="C706:C707"/>
    <mergeCell ref="C708:C709"/>
    <mergeCell ref="C710:C711"/>
    <mergeCell ref="C712:C713"/>
    <mergeCell ref="C714:C715"/>
    <mergeCell ref="C716:C717"/>
    <mergeCell ref="C718:C719"/>
    <mergeCell ref="C720:C721"/>
    <mergeCell ref="C722:C723"/>
    <mergeCell ref="C724:C725"/>
    <mergeCell ref="C726:C727"/>
    <mergeCell ref="C728:C729"/>
    <mergeCell ref="C730:C731"/>
    <mergeCell ref="C732:C733"/>
    <mergeCell ref="C734:C735"/>
    <mergeCell ref="C736:C737"/>
    <mergeCell ref="C738:C739"/>
    <mergeCell ref="C740:C741"/>
    <mergeCell ref="C742:C743"/>
    <mergeCell ref="C744:C745"/>
    <mergeCell ref="C746:C747"/>
    <mergeCell ref="C748:C749"/>
    <mergeCell ref="C750:C751"/>
    <mergeCell ref="C752:C753"/>
    <mergeCell ref="C754:C755"/>
    <mergeCell ref="C756:C757"/>
    <mergeCell ref="C758:C759"/>
    <mergeCell ref="C760:C761"/>
    <mergeCell ref="C762:C763"/>
    <mergeCell ref="C764:C765"/>
    <mergeCell ref="C766:C767"/>
    <mergeCell ref="C768:C769"/>
    <mergeCell ref="C770:C771"/>
    <mergeCell ref="C772:C773"/>
    <mergeCell ref="C774:C775"/>
    <mergeCell ref="C776:C777"/>
    <mergeCell ref="C778:C779"/>
    <mergeCell ref="C780:C781"/>
    <mergeCell ref="C782:C783"/>
    <mergeCell ref="C784:C785"/>
    <mergeCell ref="C786:C787"/>
    <mergeCell ref="C788:C789"/>
    <mergeCell ref="C790:C791"/>
    <mergeCell ref="C792:C793"/>
    <mergeCell ref="C794:C795"/>
    <mergeCell ref="C796:C797"/>
    <mergeCell ref="C798:C799"/>
    <mergeCell ref="C800:C801"/>
    <mergeCell ref="C802:C803"/>
    <mergeCell ref="C804:C805"/>
    <mergeCell ref="C806:C807"/>
    <mergeCell ref="C808:C809"/>
    <mergeCell ref="C810:C811"/>
    <mergeCell ref="C812:C813"/>
    <mergeCell ref="C814:C815"/>
    <mergeCell ref="C816:C817"/>
    <mergeCell ref="C818:C819"/>
    <mergeCell ref="C820:C821"/>
    <mergeCell ref="C822:C823"/>
    <mergeCell ref="C824:C825"/>
    <mergeCell ref="C826:C827"/>
    <mergeCell ref="C828:C829"/>
    <mergeCell ref="C830:C831"/>
    <mergeCell ref="C832:C833"/>
    <mergeCell ref="C834:C835"/>
    <mergeCell ref="C836:C837"/>
    <mergeCell ref="C838:C839"/>
    <mergeCell ref="C840:C841"/>
    <mergeCell ref="C842:C843"/>
    <mergeCell ref="C844:C845"/>
    <mergeCell ref="C846:C847"/>
    <mergeCell ref="C848:C849"/>
    <mergeCell ref="C850:C851"/>
    <mergeCell ref="C852:C853"/>
    <mergeCell ref="C854:C855"/>
    <mergeCell ref="C856:C857"/>
    <mergeCell ref="C858:C859"/>
    <mergeCell ref="C860:C861"/>
    <mergeCell ref="C862:C863"/>
    <mergeCell ref="C864:C865"/>
    <mergeCell ref="C866:C867"/>
    <mergeCell ref="C868:C869"/>
    <mergeCell ref="C870:C871"/>
    <mergeCell ref="C872:C873"/>
    <mergeCell ref="C874:C875"/>
    <mergeCell ref="C876:C877"/>
    <mergeCell ref="C878:C879"/>
    <mergeCell ref="C880:C881"/>
    <mergeCell ref="C882:C883"/>
    <mergeCell ref="C884:C885"/>
    <mergeCell ref="C886:C887"/>
    <mergeCell ref="C888:C889"/>
    <mergeCell ref="C890:C891"/>
    <mergeCell ref="C892:C893"/>
    <mergeCell ref="C894:C895"/>
    <mergeCell ref="C896:C897"/>
    <mergeCell ref="C898:C899"/>
    <mergeCell ref="C900:C901"/>
    <mergeCell ref="C902:C903"/>
    <mergeCell ref="C904:C905"/>
    <mergeCell ref="C906:C907"/>
    <mergeCell ref="C908:C909"/>
    <mergeCell ref="C910:C911"/>
    <mergeCell ref="C912:C913"/>
    <mergeCell ref="C914:C915"/>
    <mergeCell ref="C916:C917"/>
    <mergeCell ref="C918:C919"/>
    <mergeCell ref="C920:C921"/>
    <mergeCell ref="C922:C923"/>
    <mergeCell ref="C924:C925"/>
    <mergeCell ref="C926:C927"/>
    <mergeCell ref="C928:C929"/>
    <mergeCell ref="C930:C931"/>
    <mergeCell ref="C932:C933"/>
    <mergeCell ref="C934:C935"/>
    <mergeCell ref="C936:C937"/>
    <mergeCell ref="C938:C939"/>
    <mergeCell ref="C940:C941"/>
    <mergeCell ref="C942:C943"/>
    <mergeCell ref="C944:C945"/>
    <mergeCell ref="C946:C947"/>
    <mergeCell ref="C948:C949"/>
    <mergeCell ref="C950:C951"/>
    <mergeCell ref="C952:C953"/>
    <mergeCell ref="C954:C955"/>
    <mergeCell ref="C956:C957"/>
    <mergeCell ref="C958:C959"/>
    <mergeCell ref="C960:C961"/>
    <mergeCell ref="C962:C963"/>
    <mergeCell ref="C964:C965"/>
    <mergeCell ref="C966:C967"/>
    <mergeCell ref="C968:C969"/>
    <mergeCell ref="C970:C971"/>
    <mergeCell ref="C972:C973"/>
    <mergeCell ref="C974:C975"/>
    <mergeCell ref="C976:C977"/>
    <mergeCell ref="C978:C979"/>
    <mergeCell ref="C980:C981"/>
    <mergeCell ref="C982:C983"/>
    <mergeCell ref="C984:C985"/>
    <mergeCell ref="C986:C987"/>
    <mergeCell ref="C988:C989"/>
    <mergeCell ref="C990:C991"/>
    <mergeCell ref="C992:C993"/>
    <mergeCell ref="C994:C995"/>
    <mergeCell ref="C996:C997"/>
    <mergeCell ref="C998:C999"/>
    <mergeCell ref="C1000:C1001"/>
    <mergeCell ref="C1002:C1003"/>
    <mergeCell ref="C1004:C1005"/>
    <mergeCell ref="C1006:C1007"/>
    <mergeCell ref="C1008:C1009"/>
    <mergeCell ref="C1010:C1011"/>
    <mergeCell ref="C1012:C1013"/>
    <mergeCell ref="C1014:C1015"/>
    <mergeCell ref="C1016:C1017"/>
    <mergeCell ref="C1018:C1019"/>
    <mergeCell ref="C1020:C1021"/>
    <mergeCell ref="C1022:C1023"/>
    <mergeCell ref="C1024:C1025"/>
    <mergeCell ref="C1026:C1027"/>
    <mergeCell ref="C1028:C1029"/>
    <mergeCell ref="C1030:C1031"/>
    <mergeCell ref="C1032:C1033"/>
    <mergeCell ref="C1034:C1035"/>
    <mergeCell ref="C1036:C1037"/>
    <mergeCell ref="C1038:C1039"/>
    <mergeCell ref="C1040:C1041"/>
    <mergeCell ref="C1042:C1043"/>
    <mergeCell ref="C1044:C1045"/>
    <mergeCell ref="C1046:C1047"/>
    <mergeCell ref="C1048:C1049"/>
    <mergeCell ref="C1050:C1051"/>
    <mergeCell ref="C1052:C1053"/>
    <mergeCell ref="C1054:C1055"/>
    <mergeCell ref="C1056:C1057"/>
    <mergeCell ref="C1058:C1059"/>
    <mergeCell ref="C1060:C1061"/>
    <mergeCell ref="C1062:C1063"/>
    <mergeCell ref="C1064:C1065"/>
    <mergeCell ref="C1066:C1067"/>
    <mergeCell ref="C1068:C1069"/>
    <mergeCell ref="C1070:C1071"/>
    <mergeCell ref="C1072:C1073"/>
    <mergeCell ref="C1074:C1075"/>
    <mergeCell ref="C1076:C1077"/>
    <mergeCell ref="C1078:C1079"/>
    <mergeCell ref="C1080:C1081"/>
    <mergeCell ref="C1082:C1083"/>
    <mergeCell ref="C1084:C1085"/>
    <mergeCell ref="C1086:C1087"/>
    <mergeCell ref="C1088:C1089"/>
    <mergeCell ref="C1090:C1091"/>
    <mergeCell ref="C1092:C1093"/>
    <mergeCell ref="C1094:C1095"/>
    <mergeCell ref="C1096:C1097"/>
    <mergeCell ref="C1098:C1099"/>
    <mergeCell ref="C1100:C1101"/>
    <mergeCell ref="C1102:C1103"/>
    <mergeCell ref="C1104:C1105"/>
    <mergeCell ref="C1106:C1107"/>
    <mergeCell ref="C1108:C1109"/>
    <mergeCell ref="C1110:C1111"/>
    <mergeCell ref="C1112:C1113"/>
    <mergeCell ref="C1114:C1115"/>
    <mergeCell ref="C1116:C1117"/>
    <mergeCell ref="C1118:C1119"/>
    <mergeCell ref="C1120:C1121"/>
    <mergeCell ref="C1122:C1123"/>
    <mergeCell ref="C1124:C1125"/>
    <mergeCell ref="C1126:C1127"/>
    <mergeCell ref="C1128:C1129"/>
    <mergeCell ref="C1130:C1131"/>
  </mergeCells>
  <phoneticPr fontId="11"/>
  <dataValidations count="7">
    <dataValidation type="list" allowBlank="1" showInputMessage="1" showErrorMessage="1" sqref="D5 H5:T5" xr:uid="{5CBCFD86-C769-4E6B-8CB0-17FF3215C454}">
      <formula1>#REF!</formula1>
    </dataValidation>
    <dataValidation type="list" allowBlank="1" showInputMessage="1" showErrorMessage="1" sqref="N10:N1209 R10:R1209" xr:uid="{DB099433-4621-4272-B9A3-2282B8BEA1AE}">
      <formula1>"１．実施している,２．実施していない"</formula1>
    </dataValidation>
    <dataValidation type="list" allowBlank="1" showInputMessage="1" showErrorMessage="1" sqref="O10:O1209 S10:S1209" xr:uid="{256AC6F2-FB7C-410C-9F19-B9BE6261A11B}">
      <formula1>"１．公表している,２．公表していない"</formula1>
    </dataValidation>
    <dataValidation type="list" allowBlank="1" showInputMessage="1" showErrorMessage="1" sqref="Q10:Q1209 U10:U1209" xr:uid="{ABDB38EC-39F5-47B2-9BA8-7BA11C330B8D}">
      <formula1>"１．報告している,２．報告していない"</formula1>
    </dataValidation>
    <dataValidation type="list" allowBlank="1" showInputMessage="1" showErrorMessage="1" sqref="W10:AB10 W12:AB12 W14:AB14 W16:AB16 W18:AB18 W20:AB20 W22:AB22 W24:AB24 W26:AB26 W28:AB28 W30:AB30 W32:AB32 W34:AB34 W36:AB36 W38:AB38 W40:AB40 W42:AB42 W44:AB44 W46:AB46 W48:AB48 W50:AB50 W52:AB52 W54:AB54 W56:AB56 W58:AB58 W60:AB60 W62:AB62 W64:AB64 W66:AB66 W68:AB68 W70:AB70 W72:AB72 W74:AB74 W76:AB76 W78:AB78 W80:AB80 W82:AB82 W84:AB84 W86:AB86 W88:AB88 W90:AB90 W92:AB92 W94:AB94 W96:AB96 W98:AB98 W100:AB100 W102:AB102 W104:AB104 W106:AB106 W108:AB108 W110:AB110 W112:AB112 W114:AB114 W116:AB116 W118:AB118 W120:AB120 W122:AB122 W124:AB124 W126:AB126 W128:AB128 W130:AB130 W132:AB132 W134:AB134 W136:AB136 W138:AB138 W140:AB140 W142:AB142 W144:AB144 W146:AB146 W148:AB148 W150:AB150 W152:AB152 W154:AB154 W156:AB156 W158:AB158 W160:AB160 W162:AB162 W164:AB164 W166:AB166 W168:AB168 W170:AB170 W172:AB172 W174:AB174 W176:AB176 W178:AB178 W180:AB180 W182:AB182 W184:AB184 W186:AB186 W188:AB188 W190:AB190 W192:AB192 W194:AB194 W196:AB196 W198:AB198 W200:AB200 W202:AB202 W204:AB204 W206:AB206 W208:AB208 W210:AB210 W212:AB212 W214:AB214 W216:AB216 W218:AB218 W220:AB220 W222:AB222 W224:AB224 W226:AB226 W228:AB228 W230:AB230 W232:AB232 W234:AB234 W236:AB236 W238:AB238 W240:AB240 W242:AB242 W244:AB244 W246:AB246 W248:AB248 W250:AB250 W252:AB252 W254:AB254 W256:AB256 W258:AB258 W260:AB260 W262:AB262 W264:AB264 W266:AB266 W268:AB268 W270:AB270 W272:AB272 W274:AB274 W276:AB276 W278:AB278 W280:AB280 W282:AB282 W284:AB284 W286:AB286 W288:AB288 W290:AB290 W292:AB292 W294:AB294 W296:AB296 W298:AB298 W300:AB300 W302:AB302 W304:AB304 W306:AB306 W308:AB308 W310:AB310 W312:AB312 W314:AB314 W316:AB316 W318:AB318 W320:AB320 W322:AB322 W324:AB324 W326:AB326 W328:AB328 W330:AB330 W332:AB332 W334:AB334 W336:AB336 W338:AB338 W340:AB340 W342:AB342 W344:AB344 W346:AB346 W348:AB348 W350:AB350 W352:AB352 W354:AB354 W356:AB356 W358:AB358 W360:AB360 W362:AB362 W364:AB364 W366:AB366 W368:AB368 W370:AB370 W372:AB372 W374:AB374 W376:AB376 W378:AB378 W380:AB380 W382:AB382 W384:AB384 W386:AB386 W388:AB388 W390:AB390 W392:AB392 W394:AB394 W396:AB396 W398:AB398 W400:AB400 W402:AB402 W404:AB404 W406:AB406 W408:AB408 W410:AB410 W412:AB412 W414:AB414 W416:AB416 W418:AB418 W420:AB420 W422:AB422 W424:AB424 W426:AB426 W428:AB428 W430:AB430 W432:AB432 W434:AB434 W436:AB436 W438:AB438 W440:AB440 W442:AB442 W444:AB444 W446:AB446 W448:AB448 W450:AB450 W452:AB452 W454:AB454 W456:AB456 W458:AB458 W460:AB460 W462:AB462 W464:AB464 W466:AB466 W468:AB468 W470:AB470 W472:AB472 W474:AB474 W476:AB476 W478:AB478 W480:AB480 W482:AB482 W484:AB484 W486:AB486 W488:AB488 W490:AB490 W492:AB492 W494:AB494 W496:AB496 W498:AB498 W500:AB500 W502:AB502 W504:AB504 W506:AB506 W508:AB508 W510:AB510 W512:AB512 W514:AB514 W516:AB516 W518:AB518 W520:AB520 W522:AB522 W524:AB524 W526:AB526 W528:AB528 W530:AB530 W532:AB532 W534:AB534 W536:AB536 W538:AB538 W540:AB540 W542:AB542 W544:AB544 W546:AB546 W548:AB548 W550:AB550 W552:AB552 W554:AB554 W556:AB556 W558:AB558 W560:AB560 W562:AB562 W564:AB564 W566:AB566 W568:AB568 W570:AB570 W572:AB572 W574:AB574 W576:AB576 W578:AB578 W580:AB580 W582:AB582 W584:AB584 W586:AB586 W588:AB588 W590:AB590 W592:AB592 W594:AB594 W596:AB596 W598:AB598 W600:AB600 W602:AB602 W604:AB604 W606:AB606 W608:AB608 W610:AB610 W612:AB612 W614:AB614 W616:AB616 W618:AB618 W620:AB620 W622:AB622 W624:AB624 W626:AB626 W628:AB628 W630:AB630 W632:AB632 W634:AB634 W636:AB636 W638:AB638 W640:AB640 W642:AB642 W644:AB644 W646:AB646 W648:AB648 W650:AB650 W652:AB652 W654:AB654 W656:AB656 W658:AB658 W660:AB660 W662:AB662 W664:AB664 W666:AB666 W668:AB668 W670:AB670 W672:AB672 W674:AB674 W676:AB676 W678:AB678 W680:AB680 W682:AB682 W684:AB684 W686:AB686 W688:AB688 W690:AB690 W692:AB692 W694:AB694 W696:AB696 W698:AB698 W700:AB700 W702:AB702 W704:AB704 W706:AB706 W708:AB708 W710:AB710 W712:AB712 W714:AB714 W716:AB716 W718:AB718 W720:AB720 W722:AB722 W724:AB724 W726:AB726 W728:AB728 W730:AB730 W732:AB732 W734:AB734 W736:AB736 W738:AB738 W740:AB740 W742:AB742 W744:AB744 W746:AB746 W748:AB748 W750:AB750 W752:AB752 W754:AB754 W756:AB756 W758:AB758 W760:AB760 W762:AB762 W764:AB764 W766:AB766 W768:AB768 W770:AB770 W772:AB772 W774:AB774 W776:AB776 W778:AB778 W780:AB780 W782:AB782 W784:AB784 W786:AB786 W788:AB788 W790:AB790 W792:AB792 W794:AB794 W796:AB796 W798:AB798 W800:AB800 W802:AB802 W804:AB804 W806:AB806 W808:AB808 W810:AB810 W812:AB812 W814:AB814 W816:AB816 W818:AB818 W820:AB820 W822:AB822 W824:AB824 W826:AB826 W828:AB828 W830:AB830 W832:AB832 W834:AB834 W836:AB836 W838:AB838 W840:AB840 W842:AB842 W844:AB844 W846:AB846 W848:AB848 W850:AB850 W852:AB852 W854:AB854 W856:AB856 W858:AB858 W860:AB860 W862:AB862 W864:AB864 W866:AB866 W868:AB868 W870:AB870 W872:AB872 W874:AB874 W876:AB876 W878:AB878 W880:AB880 W882:AB882 W884:AB884 W886:AB886 W888:AB888 W890:AB890 W892:AB892 W894:AB894 W896:AB896 W898:AB898 W900:AB900 W902:AB902 W904:AB904 W906:AB906 W908:AB908 W910:AB910 W912:AB912 W914:AB914 W916:AB916 W918:AB918 W920:AB920 W922:AB922 W924:AB924 W926:AB926 W928:AB928 W930:AB930 W932:AB932 W934:AB934 W936:AB936 W938:AB938 W940:AB940 W942:AB942 W944:AB944 W946:AB946 W948:AB948 W950:AB950 W952:AB952 W954:AB954 W956:AB956 W958:AB958 W960:AB960 W962:AB962 W964:AB964 W966:AB966 W968:AB968 W970:AB970 W972:AB972 W974:AB974 W976:AB976 W978:AB978 W980:AB980 W982:AB982 W984:AB984 W986:AB986 W988:AB988 W990:AB990 W992:AB992 W994:AB994 W996:AB996 W998:AB998 W1000:AB1000 W1002:AB1002 W1004:AB1004 W1006:AB1006 W1008:AB1008 W1010:AB1010 W1012:AB1012 W1014:AB1014 W1016:AB1016 W1018:AB1018 W1020:AB1020 W1022:AB1022 W1024:AB1024 W1026:AB1026 W1028:AB1028 W1030:AB1030 W1032:AB1032 W1034:AB1034 W1036:AB1036 W1038:AB1038 W1040:AB1040 W1042:AB1042 W1044:AB1044 W1046:AB1046 W1048:AB1048 W1050:AB1050 W1052:AB1052 W1054:AB1054 W1056:AB1056 W1058:AB1058 W1060:AB1060 W1062:AB1062 W1064:AB1064 W1066:AB1066 W1068:AB1068 W1070:AB1070 W1072:AB1072 W1074:AB1074 W1076:AB1076 W1078:AB1078 W1080:AB1080 W1082:AB1082 W1084:AB1084 W1086:AB1086 W1088:AB1088 W1090:AB1090 W1092:AB1092 W1094:AB1094 W1096:AB1096 W1098:AB1098 W1100:AB1100 W1102:AB1102 W1104:AB1104 W1106:AB1106 W1108:AB1108 W1110:AB1110 W1112:AB1112 W1114:AB1114 W1116:AB1116 W1118:AB1118 W1120:AB1120 W1122:AB1122 W1124:AB1124 W1126:AB1126 W1128:AB1128 W1130:AB1130 W1132:AB1132 W1134:AB1134 W1136:AB1136 W1138:AB1138 W1140:AB1140 W1142:AB1142 W1144:AB1144 W1146:AB1146 W1148:AB1148 W1150:AB1150 W1152:AB1152 W1154:AB1154 W1156:AB1156 W1158:AB1158 W1160:AB1160 W1162:AB1162 W1164:AB1164 W1166:AB1166 W1168:AB1168 W1170:AB1170 W1172:AB1172 W1174:AB1174 W1176:AB1176 W1178:AB1178 W1180:AB1180 W1182:AB1182 W1184:AB1184 W1186:AB1186 W1188:AB1188 W1190:AB1190 W1192:AB1192 W1194:AB1194 W1196:AB1196 W1198:AB1198 W1200:AB1200 W1202:AB1202 W1204:AB1204 W1206:AB1206 W1208:AB1208" xr:uid="{518AE9FF-3525-42DC-838E-83F43BC4A581}">
      <formula1>"１．公表している,２．一部公表している,３．公表していない"</formula1>
    </dataValidation>
    <dataValidation type="list" allowBlank="1" showInputMessage="1" showErrorMessage="1" sqref="K10:M1209" xr:uid="{366B5056-29A3-483F-833F-D58A62D14933}">
      <formula1>"○"</formula1>
    </dataValidation>
    <dataValidation type="list" allowBlank="1" showInputMessage="1" showErrorMessage="1" sqref="G10:G1209" xr:uid="{FEC5F882-D0C6-4331-AAAB-9FCF7A329976}">
      <formula1>"面接指導等実施施設（分校）,面接指導等実施施設（協力校）,面接指導等実施施設（指定技能教育施設）,面接指導等実施施設（その他の学校又は施設）,学習等支援施設"</formula1>
    </dataValidation>
  </dataValidations>
  <pageMargins left="0.7" right="0.7" top="0.75" bottom="0.75" header="0.3" footer="0.3"/>
  <pageSetup paperSize="8" scale="16" orientation="landscape" r:id="rId1"/>
  <rowBreaks count="4" manualBreakCount="4">
    <brk id="121" max="25" man="1"/>
    <brk id="209" max="25" man="1"/>
    <brk id="1007" max="25" man="1"/>
    <brk id="1191" max="2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留意事項等</vt:lpstr>
      <vt:lpstr>集計シート（記入不要です。触らないでください）</vt:lpstr>
      <vt:lpstr>担当者</vt:lpstr>
      <vt:lpstr>（１）教員数・生徒数等</vt:lpstr>
      <vt:lpstr>（２）添削指導・面接指導等</vt:lpstr>
      <vt:lpstr>（３）本校の基本情報・スクールポリシー・学校評価・情報公開等</vt:lpstr>
      <vt:lpstr>（４）通信教育連携協力施設の基本情報・学校評価・情報公開等</vt:lpstr>
      <vt:lpstr>'（１）教員数・生徒数等'!Print_Area</vt:lpstr>
      <vt:lpstr>'（２）添削指導・面接指導等'!Print_Area</vt:lpstr>
      <vt:lpstr>'（３）本校の基本情報・スクールポリシー・学校評価・情報公開等'!Print_Area</vt:lpstr>
      <vt:lpstr>'（４）通信教育連携協力施設の基本情報・学校評価・情報公開等'!Print_Area</vt:lpstr>
      <vt:lpstr>'集計シート（記入不要です。触らないでください）'!Print_Area</vt:lpstr>
      <vt:lpstr>担当者!Print_Area</vt:lpstr>
      <vt:lpstr>留意事項等!Print_Area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2025-08-07T09:15:54Z</cp:lastPrinted>
  <dcterms:created xsi:type="dcterms:W3CDTF">2015-06-05T18:17:20Z</dcterms:created>
  <dcterms:modified xsi:type="dcterms:W3CDTF">2025-08-07T09:16:17Z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2025-04-25T11:04:12Z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db41fd88-7934-4bfd-88cf-5a9cdb83db02</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