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filterPrivacy="1" codeName="ThisWorkbook"/>
  <xr:revisionPtr revIDLastSave="0" documentId="13_ncr:1_{2B3D65AC-CDB0-4F29-AAAD-AC2D6C1252CF}" xr6:coauthVersionLast="47" xr6:coauthVersionMax="47" xr10:uidLastSave="{00000000-0000-0000-0000-000000000000}"/>
  <bookViews>
    <workbookView xWindow="2145" yWindow="1635" windowWidth="21600" windowHeight="11325" tabRatio="839" xr2:uid="{00000000-000D-0000-FFFF-FFFF00000000}"/>
  </bookViews>
  <sheets>
    <sheet name="2-3 学校数・在学者数・教職員数（計）" sheetId="54" r:id="rId1"/>
    <sheet name="4-5 学校数・在学者数・教職員数（国立）" sheetId="46" r:id="rId2"/>
    <sheet name="6-7学校数・在学者数・教職員数（公立）" sheetId="55" r:id="rId3"/>
    <sheet name="8-9学校数・在学者数・教職員数（私立）" sheetId="56" r:id="rId4"/>
    <sheet name="10-13学校数（都道府県別） " sheetId="63" r:id="rId5"/>
    <sheet name="14-17在学者数（都道府県別）" sheetId="48" r:id="rId6"/>
    <sheet name="作業場" sheetId="18" state="hidden" r:id="rId7"/>
    <sheet name="18-21教員数（都道府県別）" sheetId="49" r:id="rId8"/>
    <sheet name="22-25学校数（年次別）" sheetId="50" r:id="rId9"/>
    <sheet name="26-33在学者数（年次別）" sheetId="51" r:id="rId10"/>
    <sheet name="34-37教員数（年次別）" sheetId="35" r:id="rId11"/>
    <sheet name="38-41入学者数（年次別）" sheetId="52" r:id="rId12"/>
    <sheet name="42-45卒業者数（年次別）" sheetId="53" r:id="rId13"/>
    <sheet name="46-53就学率・進学率" sheetId="38" r:id="rId14"/>
    <sheet name="54-57卒業者に占める就職者の割合" sheetId="39" r:id="rId15"/>
    <sheet name="58-59学校土地面積 " sheetId="61" r:id="rId16"/>
    <sheet name="58-59学校建物面積" sheetId="64" r:id="rId17"/>
    <sheet name="60長期欠席児童生徒数" sheetId="65" r:id="rId18"/>
    <sheet name="→ここから先はページ数を変更する前の古いもの22,23" sheetId="20" state="hidden" r:id="rId19"/>
    <sheet name="24-27" sheetId="21" state="hidden" r:id="rId20"/>
    <sheet name="28,29" sheetId="22" state="hidden" r:id="rId21"/>
    <sheet name="30,31" sheetId="23" state="hidden" r:id="rId22"/>
    <sheet name="32,33" sheetId="24" state="hidden" r:id="rId23"/>
    <sheet name="34,35" sheetId="25" state="hidden" r:id="rId24"/>
    <sheet name="36,37" sheetId="28" state="hidden" r:id="rId25"/>
    <sheet name="38,39" sheetId="29" state="hidden" r:id="rId26"/>
    <sheet name="40,41上" sheetId="30" state="hidden" r:id="rId27"/>
    <sheet name="40,41下" sheetId="31" state="hidden" r:id="rId28"/>
    <sheet name="42" sheetId="32" state="hidden" r:id="rId29"/>
  </sheets>
  <externalReferences>
    <externalReference r:id="rId30"/>
  </externalReferences>
  <definedNames>
    <definedName name="_10__123Graph_Aｸﾞﾗﾌ_4" hidden="1">'[1]第02-02-02図'!$D$8:$X$8</definedName>
    <definedName name="_100__123Graph_Xｸﾞﾗﾌ_4" hidden="1">'[1]第02-02-02図'!$D$2:$Z$2</definedName>
    <definedName name="_12__123Graph_Bｸﾞﾗﾌ_1" hidden="1">#REF!</definedName>
    <definedName name="_14__123Graph_Bｸﾞﾗﾌ_2" hidden="1">#REF!</definedName>
    <definedName name="_16__123Graph_Bｸﾞﾗﾌ_3" hidden="1">#REF!</definedName>
    <definedName name="_18__123Graph_Bｸﾞﾗﾌ_4" hidden="1">'[1]第02-02-02図'!$D$7:$X$7</definedName>
    <definedName name="_2__123Graph_Aｸﾞﾗﾌ_1" hidden="1">#REF!</definedName>
    <definedName name="_20__123Graph_Cｸﾞﾗﾌ_1" hidden="1">#REF!</definedName>
    <definedName name="_22__123Graph_Cｸﾞﾗﾌ_2" hidden="1">#REF!</definedName>
    <definedName name="_24__123Graph_Cｸﾞﾗﾌ_3" hidden="1">#REF!</definedName>
    <definedName name="_26__123Graph_Cｸﾞﾗﾌ_4" hidden="1">'[1]第02-02-02図'!$D$6:$V$6</definedName>
    <definedName name="_28__123Graph_Dｸﾞﾗﾌ_1" hidden="1">#REF!</definedName>
    <definedName name="_30__123Graph_Dｸﾞﾗﾌ_2" hidden="1">#REF!</definedName>
    <definedName name="_32__123Graph_Dｸﾞﾗﾌ_3" hidden="1">#REF!</definedName>
    <definedName name="_36__123Graph_Dｸﾞﾗﾌ_4" hidden="1">'[1]第02-02-02図'!#REF!</definedName>
    <definedName name="_38__123Graph_Eｸﾞﾗﾌ_1" hidden="1">#REF!</definedName>
    <definedName name="_4__123Graph_Aｸﾞﾗﾌ_2" hidden="1">#REF!</definedName>
    <definedName name="_40__123Graph_Eｸﾞﾗﾌ_2" hidden="1">#REF!</definedName>
    <definedName name="_42__123Graph_Eｸﾞﾗﾌ_3" hidden="1">#REF!</definedName>
    <definedName name="_44__123Graph_Eｸﾞﾗﾌ_4" hidden="1">'[1]第02-02-02図'!$D$4:$Z$4</definedName>
    <definedName name="_46__123Graph_Fｸﾞﾗﾌ_1" hidden="1">#REF!</definedName>
    <definedName name="_48__123Graph_Fｸﾞﾗﾌ_2" hidden="1">#REF!</definedName>
    <definedName name="_50__123Graph_Fｸﾞﾗﾌ_3" hidden="1">#REF!</definedName>
    <definedName name="_52__123Graph_Fｸﾞﾗﾌ_4" hidden="1">'[1]第02-02-02図'!$D$3:$Z$3</definedName>
    <definedName name="_54__123Graph_LBL_Aｸﾞﾗﾌ_1" hidden="1">#REF!</definedName>
    <definedName name="_56__123Graph_LBL_Aｸﾞﾗﾌ_2" hidden="1">#REF!</definedName>
    <definedName name="_60__123Graph_LBL_Aｸﾞﾗﾌ_3" hidden="1">#REF!</definedName>
    <definedName name="_64__123Graph_LBL_Aｸﾞﾗﾌ_4" hidden="1">#REF!</definedName>
    <definedName name="_66__123Graph_LBL_Bｸﾞﾗﾌ_1" hidden="1">#REF!</definedName>
    <definedName name="_68__123Graph_LBL_Bｸﾞﾗﾌ_2" hidden="1">#REF!</definedName>
    <definedName name="_70__123Graph_LBL_Bｸﾞﾗﾌ_3" hidden="1">#REF!</definedName>
    <definedName name="_72__123Graph_LBL_Cｸﾞﾗﾌ_1" hidden="1">#REF!</definedName>
    <definedName name="_74__123Graph_LBL_Cｸﾞﾗﾌ_2" hidden="1">#REF!</definedName>
    <definedName name="_76__123Graph_LBL_Dｸﾞﾗﾌ_1" hidden="1">#REF!</definedName>
    <definedName name="_78__123Graph_LBL_Dｸﾞﾗﾌ_2" hidden="1">#REF!</definedName>
    <definedName name="_8__123Graph_Aｸﾞﾗﾌ_3" hidden="1">#REF!</definedName>
    <definedName name="_80__123Graph_LBL_Dｸﾞﾗﾌ_3" hidden="1">#REF!</definedName>
    <definedName name="_82__123Graph_LBL_Eｸﾞﾗﾌ_1" hidden="1">#REF!</definedName>
    <definedName name="_84__123Graph_LBL_Eｸﾞﾗﾌ_2" hidden="1">#REF!</definedName>
    <definedName name="_86__123Graph_LBL_Eｸﾞﾗﾌ_3" hidden="1">#REF!</definedName>
    <definedName name="_88__123Graph_LBL_Fｸﾞﾗﾌ_1" hidden="1">#REF!</definedName>
    <definedName name="_90__123Graph_LBL_Fｸﾞﾗﾌ_2" hidden="1">#REF!</definedName>
    <definedName name="_92__123Graph_LBL_Fｸﾞﾗﾌ_3" hidden="1">#REF!</definedName>
    <definedName name="_94__123Graph_Xｸﾞﾗﾌ_1" hidden="1">#REF!</definedName>
    <definedName name="_96__123Graph_Xｸﾞﾗﾌ_2" hidden="1">#REF!</definedName>
    <definedName name="_98__123Graph_Xｸﾞﾗﾌ_3" hidden="1">#REF!</definedName>
    <definedName name="_Order1" hidden="1">255</definedName>
    <definedName name="_xlnm.Print_Area" localSheetId="18">'→ここから先はページ数を変更する前の古いもの22,23'!$B$1:$Y$80</definedName>
    <definedName name="_xlnm.Print_Area" localSheetId="4">'10-13学校数（都道府県別） '!$A$1:$W$63</definedName>
    <definedName name="_xlnm.Print_Area" localSheetId="5">'14-17在学者数（都道府県別）'!$B$1:$V$65</definedName>
    <definedName name="_xlnm.Print_Area" localSheetId="7">'18-21教員数（都道府県別）'!$A$1:$T$63</definedName>
    <definedName name="_xlnm.Print_Area" localSheetId="8">'22-25学校数（年次別）'!$B$1:$AA$95</definedName>
    <definedName name="_xlnm.Print_Area" localSheetId="0">'2-3 学校数・在学者数・教職員数（計）'!$A$1:$Q$65</definedName>
    <definedName name="_xlnm.Print_Area" localSheetId="19">'24-27'!$B$1:$X$82</definedName>
    <definedName name="_xlnm.Print_Area" localSheetId="9">'26-33在学者数（年次別）'!$B$1:$Z$97</definedName>
    <definedName name="_xlnm.Print_Area" localSheetId="20">'28,29'!$B$1:$V$78</definedName>
    <definedName name="_xlnm.Print_Area" localSheetId="21">'30,31'!$B$1:$Q$83</definedName>
    <definedName name="_xlnm.Print_Area" localSheetId="22">'32,33'!$B$1:$S$82</definedName>
    <definedName name="_xlnm.Print_Area" localSheetId="23">'34,35'!$B$1:$R$84</definedName>
    <definedName name="_xlnm.Print_Area" localSheetId="10">'34-37教員数（年次別）'!$B$1:$X$93</definedName>
    <definedName name="_xlnm.Print_Area" localSheetId="24">'36,37'!$B$1:$R$86</definedName>
    <definedName name="_xlnm.Print_Area" localSheetId="25">'38,39'!$B$1:$AA$80</definedName>
    <definedName name="_xlnm.Print_Area" localSheetId="11">'38-41入学者数（年次別）'!$B$1:$S$100</definedName>
    <definedName name="_xlnm.Print_Area" localSheetId="27">'40,41下'!$B$2:$S$50</definedName>
    <definedName name="_xlnm.Print_Area" localSheetId="26">'40,41上'!$B$1:$S$50</definedName>
    <definedName name="_xlnm.Print_Area" localSheetId="28">'42'!$B$1:$G$57</definedName>
    <definedName name="_xlnm.Print_Area" localSheetId="12">'42-45卒業者数（年次別）'!$B$1:$U$99</definedName>
    <definedName name="_xlnm.Print_Area" localSheetId="1">'4-5 学校数・在学者数・教職員数（国立）'!$A$1:$P$54</definedName>
    <definedName name="_xlnm.Print_Area" localSheetId="13">'46-53就学率・進学率'!$B$1:$AJ$103</definedName>
    <definedName name="_xlnm.Print_Area" localSheetId="14">'54-57卒業者に占める就職者の割合'!$B$1:$AJ$97</definedName>
    <definedName name="_xlnm.Print_Area" localSheetId="16">'58-59学校建物面積'!$B$2:$T$38</definedName>
    <definedName name="_xlnm.Print_Area" localSheetId="15">'58-59学校土地面積 '!$B$1:$T$38</definedName>
    <definedName name="_xlnm.Print_Area" localSheetId="17">'60長期欠席児童生徒数'!$B$1:$G$49</definedName>
    <definedName name="_xlnm.Print_Area" localSheetId="2">'6-7学校数・在学者数・教職員数（公立）'!$A$1:$P$59</definedName>
    <definedName name="_xlnm.Print_Area" localSheetId="3">'8-9学校数・在学者数・教職員数（私立）'!$A$1:$P$59</definedName>
    <definedName name="PRINT_AREA1" localSheetId="18">'→ここから先はページ数を変更する前の古いもの22,23'!$B$1:$Y$78</definedName>
    <definedName name="PRINT_AREA1" localSheetId="4">#REF!</definedName>
    <definedName name="PRINT_AREA1" localSheetId="8">'22-25学校数（年次別）'!$B$1:$AA$93</definedName>
    <definedName name="PRINT_AREA1" localSheetId="0">'2-3 学校数・在学者数・教職員数（計）'!$B$1:$R$64</definedName>
    <definedName name="PRINT_AREA1" localSheetId="19">'24-27'!$B$1:$K$81</definedName>
    <definedName name="PRINT_AREA1" localSheetId="9">'26-33在学者数（年次別）'!$B$1:$M$96</definedName>
    <definedName name="PRINT_AREA1" localSheetId="20">'28,29'!$B$1:$V$78</definedName>
    <definedName name="PRINT_AREA1" localSheetId="10">'34-37教員数（年次別）'!$B$1:$X$93</definedName>
    <definedName name="PRINT_AREA1" localSheetId="24">#REF!</definedName>
    <definedName name="PRINT_AREA1" localSheetId="28">'42'!$B$1:$G$57</definedName>
    <definedName name="PRINT_AREA1" localSheetId="1">'4-5 学校数・在学者数・教職員数（国立）'!$B$1:$R$62</definedName>
    <definedName name="PRINT_AREA1" localSheetId="16">#REF!</definedName>
    <definedName name="PRINT_AREA1" localSheetId="15">#REF!</definedName>
    <definedName name="PRINT_AREA1" localSheetId="17">'60長期欠席児童生徒数'!$B$1:$G$49</definedName>
    <definedName name="PRINT_AREA1" localSheetId="2">'6-7学校数・在学者数・教職員数（公立）'!$B$1:$R$62</definedName>
    <definedName name="PRINT_AREA1" localSheetId="3">'8-9学校数・在学者数・教職員数（私立）'!$B$1:$R$62</definedName>
    <definedName name="PRINT_AREA1">#REF!</definedName>
    <definedName name="_xlnm.Print_Titles" localSheetId="19">'24-27'!$1:$5</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1" i="61" l="1"/>
  <c r="C40" i="65" l="1"/>
  <c r="C38" i="65"/>
  <c r="C36" i="65"/>
  <c r="C34" i="65"/>
  <c r="C32" i="65"/>
  <c r="C30" i="65"/>
  <c r="M28" i="61"/>
  <c r="Q30" i="64"/>
  <c r="P30" i="64"/>
  <c r="N30" i="64"/>
  <c r="S30" i="64" s="1"/>
  <c r="S28" i="64" s="1"/>
  <c r="M30" i="64"/>
  <c r="I30" i="64"/>
  <c r="H30" i="64"/>
  <c r="G30" i="64"/>
  <c r="F30" i="64"/>
  <c r="E30" i="64"/>
  <c r="D30" i="64"/>
  <c r="C30" i="64" l="1"/>
  <c r="D30" i="61"/>
  <c r="S32" i="61"/>
  <c r="S31" i="61"/>
  <c r="S30" i="61"/>
  <c r="R28" i="61"/>
  <c r="Q28" i="61"/>
  <c r="P28" i="61"/>
  <c r="O28" i="61"/>
  <c r="N28" i="61"/>
  <c r="I28" i="61"/>
  <c r="H28" i="61"/>
  <c r="G28" i="61"/>
  <c r="F28" i="61"/>
  <c r="E28" i="61"/>
  <c r="R28" i="64"/>
  <c r="Q28" i="64"/>
  <c r="P28" i="64"/>
  <c r="O28" i="64"/>
  <c r="N28" i="64"/>
  <c r="M28" i="64"/>
  <c r="I28" i="64"/>
  <c r="H28" i="64"/>
  <c r="G28" i="64"/>
  <c r="F28" i="64"/>
  <c r="E28" i="64"/>
  <c r="D28" i="64"/>
  <c r="C31" i="64"/>
  <c r="C28" i="64" l="1"/>
  <c r="S28" i="61"/>
  <c r="D28" i="61"/>
  <c r="C30" i="61"/>
  <c r="C28" i="61" s="1"/>
  <c r="F92" i="52"/>
  <c r="C37" i="32"/>
  <c r="C38" i="32"/>
  <c r="C39" i="32"/>
  <c r="C40" i="32"/>
  <c r="C41" i="32"/>
  <c r="C44" i="32"/>
  <c r="C46" i="32"/>
  <c r="C48" i="32"/>
  <c r="C50" i="32"/>
  <c r="C26" i="31"/>
  <c r="C32" i="31"/>
  <c r="C39" i="31"/>
  <c r="D39" i="31"/>
  <c r="E39" i="31"/>
  <c r="F39" i="31"/>
  <c r="G39" i="31"/>
  <c r="H39" i="31"/>
  <c r="L39" i="31"/>
  <c r="M39" i="31"/>
  <c r="N39" i="31"/>
  <c r="O39" i="31"/>
  <c r="P39" i="31"/>
  <c r="Q39" i="31"/>
  <c r="C41" i="31"/>
  <c r="R41" i="31"/>
  <c r="C42" i="31"/>
  <c r="R42" i="31"/>
  <c r="R39" i="31" s="1"/>
  <c r="C43" i="31"/>
  <c r="R43" i="31"/>
  <c r="C44" i="31"/>
  <c r="R44" i="31"/>
  <c r="C31" i="30"/>
  <c r="D38" i="30"/>
  <c r="E38" i="30"/>
  <c r="F38" i="30"/>
  <c r="G38" i="30"/>
  <c r="H38" i="30"/>
  <c r="L38" i="30"/>
  <c r="M38" i="30"/>
  <c r="N38" i="30"/>
  <c r="O38" i="30"/>
  <c r="P38" i="30"/>
  <c r="Q38" i="30"/>
  <c r="C40" i="30"/>
  <c r="C38" i="30" s="1"/>
  <c r="R40" i="30"/>
  <c r="R38" i="30" s="1"/>
  <c r="C41" i="30"/>
  <c r="R41" i="30"/>
  <c r="C42" i="30"/>
  <c r="R42" i="30"/>
  <c r="C43" i="30"/>
  <c r="R43" i="30"/>
  <c r="V60" i="28"/>
  <c r="Y60" i="28"/>
  <c r="AB60" i="28" s="1"/>
  <c r="Z60" i="28"/>
  <c r="AA60" i="28"/>
  <c r="V61" i="28"/>
  <c r="Y61" i="28"/>
  <c r="Z61" i="28"/>
  <c r="AA61" i="28"/>
  <c r="AB61" i="28"/>
  <c r="V62" i="28"/>
  <c r="Y62" i="28"/>
  <c r="Z62" i="28"/>
  <c r="AA62" i="28"/>
  <c r="AB62" i="28"/>
  <c r="V63" i="28"/>
  <c r="Y63" i="28"/>
  <c r="AB63" i="28" s="1"/>
  <c r="Z63" i="28"/>
  <c r="AA63" i="28"/>
  <c r="V64" i="28"/>
  <c r="Y64" i="28"/>
  <c r="AB64" i="28" s="1"/>
  <c r="Z64" i="28"/>
  <c r="AA64" i="28"/>
  <c r="V65" i="28"/>
  <c r="Y65" i="28"/>
  <c r="AB65" i="28" s="1"/>
  <c r="Z65" i="28"/>
  <c r="AA65" i="28"/>
  <c r="AD65" i="28"/>
  <c r="AE65" i="28"/>
  <c r="AF65" i="28"/>
  <c r="AG65" i="28"/>
  <c r="AJ65" i="28"/>
  <c r="AO65" i="28"/>
  <c r="AP65" i="28"/>
  <c r="AN65" i="28" s="1"/>
  <c r="AQ65" i="28"/>
  <c r="AT65" i="28"/>
  <c r="AW65" i="28"/>
  <c r="AZ65" i="28"/>
  <c r="BD65" i="28"/>
  <c r="D65" i="28" s="1"/>
  <c r="BG65" i="28"/>
  <c r="V66" i="28"/>
  <c r="Y66" i="28"/>
  <c r="Z66" i="28"/>
  <c r="AA66" i="28"/>
  <c r="AB66" i="28"/>
  <c r="AE66" i="28"/>
  <c r="AD66" i="28" s="1"/>
  <c r="AF66" i="28"/>
  <c r="AG66" i="28"/>
  <c r="AJ66" i="28"/>
  <c r="AO66" i="28"/>
  <c r="BG66" i="28" s="1"/>
  <c r="AP66" i="28"/>
  <c r="AQ66" i="28"/>
  <c r="AT66" i="28"/>
  <c r="AW66" i="28"/>
  <c r="AZ66" i="28"/>
  <c r="BE66" i="28"/>
  <c r="E66" i="28" s="1"/>
  <c r="BH66" i="28"/>
  <c r="AE67" i="28"/>
  <c r="AD67" i="28" s="1"/>
  <c r="AF67" i="28"/>
  <c r="AG67" i="28"/>
  <c r="AJ67" i="28"/>
  <c r="AN67" i="28"/>
  <c r="BF67" i="28" s="1"/>
  <c r="AO67" i="28"/>
  <c r="AP67" i="28"/>
  <c r="AQ67" i="28"/>
  <c r="AT67" i="28"/>
  <c r="AW67" i="28"/>
  <c r="AZ67" i="28"/>
  <c r="BD67" i="28"/>
  <c r="D67" i="28" s="1"/>
  <c r="BE67" i="28"/>
  <c r="E67" i="28" s="1"/>
  <c r="BG67" i="28"/>
  <c r="BH67" i="28"/>
  <c r="O70" i="28"/>
  <c r="P70" i="28"/>
  <c r="V70" i="28"/>
  <c r="Y70" i="28"/>
  <c r="AB70" i="28" s="1"/>
  <c r="Q70" i="28" s="1"/>
  <c r="Z70" i="28"/>
  <c r="AA70" i="28"/>
  <c r="AD70" i="28"/>
  <c r="AE70" i="28"/>
  <c r="AF70" i="28"/>
  <c r="AG70" i="28"/>
  <c r="AJ70" i="28"/>
  <c r="AO70" i="28"/>
  <c r="AP70" i="28"/>
  <c r="AN70" i="28" s="1"/>
  <c r="AQ70" i="28"/>
  <c r="AT70" i="28"/>
  <c r="AW70" i="28"/>
  <c r="AZ70" i="28"/>
  <c r="BD70" i="28"/>
  <c r="D70" i="28" s="1"/>
  <c r="BG70" i="28"/>
  <c r="O71" i="28"/>
  <c r="V71" i="28"/>
  <c r="AB71" i="28" s="1"/>
  <c r="Q71" i="28" s="1"/>
  <c r="Y71" i="28"/>
  <c r="Z71" i="28"/>
  <c r="AA71" i="28"/>
  <c r="P71" i="28" s="1"/>
  <c r="AE71" i="28"/>
  <c r="AF71" i="28"/>
  <c r="AD71" i="28" s="1"/>
  <c r="AG71" i="28"/>
  <c r="AJ71" i="28"/>
  <c r="AO71" i="28"/>
  <c r="BG71" i="28" s="1"/>
  <c r="AP71" i="28"/>
  <c r="BH71" i="28" s="1"/>
  <c r="AQ71" i="28"/>
  <c r="AT71" i="28"/>
  <c r="AW71" i="28"/>
  <c r="AZ71" i="28"/>
  <c r="Q72" i="28"/>
  <c r="V72" i="28"/>
  <c r="Y72" i="28"/>
  <c r="Z72" i="28"/>
  <c r="O72" i="28" s="1"/>
  <c r="AA72" i="28"/>
  <c r="P72" i="28" s="1"/>
  <c r="AB72" i="28"/>
  <c r="AE72" i="28"/>
  <c r="AD72" i="28" s="1"/>
  <c r="AF72" i="28"/>
  <c r="AG72" i="28"/>
  <c r="AJ72" i="28"/>
  <c r="AO72" i="28"/>
  <c r="BG72" i="28" s="1"/>
  <c r="AP72" i="28"/>
  <c r="AQ72" i="28"/>
  <c r="AT72" i="28"/>
  <c r="AW72" i="28"/>
  <c r="AZ72" i="28"/>
  <c r="BE72" i="28"/>
  <c r="E72" i="28" s="1"/>
  <c r="BH72" i="28"/>
  <c r="P73" i="28"/>
  <c r="V73" i="28"/>
  <c r="Y73" i="28"/>
  <c r="AB73" i="28" s="1"/>
  <c r="Q73" i="28" s="1"/>
  <c r="Z73" i="28"/>
  <c r="O73" i="28" s="1"/>
  <c r="AA73" i="28"/>
  <c r="AE73" i="28"/>
  <c r="AD73" i="28" s="1"/>
  <c r="AF73" i="28"/>
  <c r="AG73" i="28"/>
  <c r="AJ73" i="28"/>
  <c r="AN73" i="28"/>
  <c r="BF73" i="28" s="1"/>
  <c r="AO73" i="28"/>
  <c r="AP73" i="28"/>
  <c r="AQ73" i="28"/>
  <c r="AT73" i="28"/>
  <c r="AW73" i="28"/>
  <c r="AZ73" i="28"/>
  <c r="BD73" i="28"/>
  <c r="D73" i="28" s="1"/>
  <c r="BE73" i="28"/>
  <c r="E73" i="28" s="1"/>
  <c r="BG73" i="28"/>
  <c r="BH73" i="28"/>
  <c r="O74" i="28"/>
  <c r="P74" i="28"/>
  <c r="V74" i="28"/>
  <c r="Y74" i="28"/>
  <c r="AB74" i="28" s="1"/>
  <c r="Q74" i="28" s="1"/>
  <c r="Z74" i="28"/>
  <c r="AA74" i="28"/>
  <c r="AD74" i="28"/>
  <c r="AE74" i="28"/>
  <c r="AF74" i="28"/>
  <c r="AG74" i="28"/>
  <c r="AJ74" i="28"/>
  <c r="AO74" i="28"/>
  <c r="AP74" i="28"/>
  <c r="AN74" i="28" s="1"/>
  <c r="AQ74" i="28"/>
  <c r="AT74" i="28"/>
  <c r="AW74" i="28"/>
  <c r="AZ74" i="28"/>
  <c r="BD74" i="28"/>
  <c r="D74" i="28" s="1"/>
  <c r="BG74" i="28"/>
  <c r="O75" i="28"/>
  <c r="V75" i="28"/>
  <c r="Y75" i="28"/>
  <c r="Z75" i="28"/>
  <c r="AA75" i="28"/>
  <c r="P75" i="28" s="1"/>
  <c r="AB75" i="28"/>
  <c r="Q75" i="28" s="1"/>
  <c r="AE75" i="28"/>
  <c r="AF75" i="28"/>
  <c r="AD75" i="28" s="1"/>
  <c r="AG75" i="28"/>
  <c r="AJ75" i="28"/>
  <c r="AO75" i="28"/>
  <c r="BG75" i="28" s="1"/>
  <c r="AP75" i="28"/>
  <c r="BH75" i="28" s="1"/>
  <c r="AQ75" i="28"/>
  <c r="AT75" i="28"/>
  <c r="AW75" i="28"/>
  <c r="AZ75" i="28"/>
  <c r="V76" i="28"/>
  <c r="Y76" i="28"/>
  <c r="AB76" i="28" s="1"/>
  <c r="Z76" i="28"/>
  <c r="AA76" i="28"/>
  <c r="AE76" i="28"/>
  <c r="AD76" i="28" s="1"/>
  <c r="AF76" i="28"/>
  <c r="AG76" i="28"/>
  <c r="AJ76" i="28"/>
  <c r="AN76" i="28"/>
  <c r="BF76" i="28" s="1"/>
  <c r="AO76" i="28"/>
  <c r="AP76" i="28"/>
  <c r="AQ76" i="28"/>
  <c r="AT76" i="28"/>
  <c r="AW76" i="28"/>
  <c r="AZ76" i="28"/>
  <c r="BD76" i="28"/>
  <c r="D76" i="28" s="1"/>
  <c r="BE76" i="28"/>
  <c r="E76" i="28" s="1"/>
  <c r="BG76" i="28"/>
  <c r="BH76" i="28"/>
  <c r="H59" i="24"/>
  <c r="I59" i="24"/>
  <c r="H60" i="24"/>
  <c r="I60" i="24"/>
  <c r="H61" i="24"/>
  <c r="H62" i="24"/>
  <c r="I62" i="24"/>
  <c r="H64" i="24"/>
  <c r="I64" i="24"/>
  <c r="H65" i="24"/>
  <c r="I65" i="24"/>
  <c r="H68" i="24"/>
  <c r="I68" i="24"/>
  <c r="P59" i="23"/>
  <c r="P60" i="23"/>
  <c r="P61" i="23"/>
  <c r="P62" i="23"/>
  <c r="P63" i="23"/>
  <c r="P64" i="23"/>
  <c r="P65" i="23"/>
  <c r="P68" i="23"/>
  <c r="P69" i="23"/>
  <c r="P70" i="23"/>
  <c r="P71" i="23"/>
  <c r="P72" i="23"/>
  <c r="P73" i="23"/>
  <c r="P74" i="23"/>
  <c r="P75" i="23"/>
  <c r="C58" i="22"/>
  <c r="T58" i="22"/>
  <c r="U58" i="22"/>
  <c r="C59" i="22"/>
  <c r="T59" i="22"/>
  <c r="U59" i="22"/>
  <c r="C60" i="22"/>
  <c r="T60" i="22"/>
  <c r="U60" i="22"/>
  <c r="C61" i="22"/>
  <c r="T61" i="22"/>
  <c r="U61" i="22"/>
  <c r="C62" i="22"/>
  <c r="T62" i="22"/>
  <c r="U62" i="22"/>
  <c r="C63" i="22"/>
  <c r="T63" i="22"/>
  <c r="U63" i="22"/>
  <c r="C66" i="22"/>
  <c r="U66" i="22"/>
  <c r="C67" i="22"/>
  <c r="U67" i="22"/>
  <c r="C68" i="22"/>
  <c r="U68" i="22"/>
  <c r="C69" i="22"/>
  <c r="U69" i="22"/>
  <c r="C70" i="22"/>
  <c r="U70" i="22"/>
  <c r="C71" i="22"/>
  <c r="U71" i="22"/>
  <c r="C72" i="22"/>
  <c r="U72" i="22"/>
  <c r="C73" i="22"/>
  <c r="U73" i="22"/>
  <c r="C54" i="21"/>
  <c r="C55" i="21"/>
  <c r="C58" i="21"/>
  <c r="V58" i="21"/>
  <c r="W58" i="21"/>
  <c r="C59" i="21"/>
  <c r="V59" i="21"/>
  <c r="W59" i="21"/>
  <c r="C60" i="21"/>
  <c r="V60" i="21"/>
  <c r="W60" i="21"/>
  <c r="C61" i="21"/>
  <c r="V61" i="21"/>
  <c r="V62" i="21"/>
  <c r="W62" i="21"/>
  <c r="V63" i="21"/>
  <c r="W63" i="21"/>
  <c r="W64" i="21"/>
  <c r="W65" i="21"/>
  <c r="C66" i="21"/>
  <c r="C67" i="21"/>
  <c r="W67" i="21"/>
  <c r="C68" i="21"/>
  <c r="W68" i="21"/>
  <c r="C69" i="21"/>
  <c r="W69" i="21"/>
  <c r="C70" i="21"/>
  <c r="W70" i="21"/>
  <c r="C71" i="21"/>
  <c r="W71" i="21"/>
  <c r="C72" i="21"/>
  <c r="W72" i="21"/>
  <c r="C73" i="21"/>
  <c r="W73" i="21"/>
  <c r="W58" i="20"/>
  <c r="W59" i="20"/>
  <c r="X59" i="20"/>
  <c r="W60" i="20"/>
  <c r="X60" i="20"/>
  <c r="W61" i="20"/>
  <c r="X61" i="20"/>
  <c r="W62" i="20"/>
  <c r="X62" i="20"/>
  <c r="X63" i="20"/>
  <c r="C66" i="20"/>
  <c r="X66" i="20"/>
  <c r="C67" i="20"/>
  <c r="X67" i="20"/>
  <c r="C68" i="20"/>
  <c r="X68" i="20"/>
  <c r="C69" i="20"/>
  <c r="X69" i="20"/>
  <c r="C70" i="20"/>
  <c r="X70" i="20"/>
  <c r="C71" i="20"/>
  <c r="X71" i="20"/>
  <c r="C72" i="20"/>
  <c r="X72" i="20"/>
  <c r="C73" i="20"/>
  <c r="X73" i="20"/>
  <c r="I3" i="18"/>
  <c r="I4" i="18"/>
  <c r="I5" i="18"/>
  <c r="I6" i="18"/>
  <c r="I7" i="18"/>
  <c r="I8" i="18"/>
  <c r="I9" i="18"/>
  <c r="I10" i="18"/>
  <c r="I11" i="18"/>
  <c r="I12" i="18"/>
  <c r="I13" i="18"/>
  <c r="I14" i="18"/>
  <c r="I15" i="18"/>
  <c r="I16" i="18"/>
  <c r="I17" i="18"/>
  <c r="I18" i="18"/>
  <c r="I19" i="18"/>
  <c r="I20" i="18"/>
  <c r="I21" i="18"/>
  <c r="I22" i="18"/>
  <c r="I23" i="18"/>
  <c r="I24" i="18"/>
  <c r="I25" i="18"/>
  <c r="I26" i="18"/>
  <c r="I27" i="18"/>
  <c r="I28" i="18"/>
  <c r="I29" i="18"/>
  <c r="I30" i="18"/>
  <c r="I31" i="18"/>
  <c r="I32" i="18"/>
  <c r="I33" i="18"/>
  <c r="I34" i="18"/>
  <c r="I35" i="18"/>
  <c r="I36" i="18"/>
  <c r="I37" i="18"/>
  <c r="I38" i="18"/>
  <c r="I39" i="18"/>
  <c r="I40" i="18"/>
  <c r="I41" i="18"/>
  <c r="I42" i="18"/>
  <c r="I43" i="18"/>
  <c r="I44" i="18"/>
  <c r="I45" i="18"/>
  <c r="I46" i="18"/>
  <c r="I47" i="18"/>
  <c r="I48" i="18"/>
  <c r="I49" i="18"/>
  <c r="I50" i="18"/>
  <c r="BC65" i="28" l="1"/>
  <c r="C65" i="28" s="1"/>
  <c r="BF65" i="28"/>
  <c r="BC74" i="28"/>
  <c r="C74" i="28" s="1"/>
  <c r="BF74" i="28"/>
  <c r="BC70" i="28"/>
  <c r="C70" i="28" s="1"/>
  <c r="BF70" i="28"/>
  <c r="BC76" i="28"/>
  <c r="C76" i="28" s="1"/>
  <c r="BE75" i="28"/>
  <c r="E75" i="28" s="1"/>
  <c r="BC73" i="28"/>
  <c r="C73" i="28" s="1"/>
  <c r="BD72" i="28"/>
  <c r="D72" i="28" s="1"/>
  <c r="AN72" i="28"/>
  <c r="BE71" i="28"/>
  <c r="E71" i="28" s="1"/>
  <c r="BC67" i="28"/>
  <c r="C67" i="28" s="1"/>
  <c r="BD66" i="28"/>
  <c r="D66" i="28" s="1"/>
  <c r="AN66" i="28"/>
  <c r="BD75" i="28"/>
  <c r="D75" i="28" s="1"/>
  <c r="AN75" i="28"/>
  <c r="BE74" i="28"/>
  <c r="E74" i="28" s="1"/>
  <c r="BD71" i="28"/>
  <c r="D71" i="28" s="1"/>
  <c r="AN71" i="28"/>
  <c r="BE70" i="28"/>
  <c r="E70" i="28" s="1"/>
  <c r="BE65" i="28"/>
  <c r="E65" i="28" s="1"/>
  <c r="BH74" i="28"/>
  <c r="BH70" i="28"/>
  <c r="BH65" i="28"/>
  <c r="BC71" i="28" l="1"/>
  <c r="C71" i="28" s="1"/>
  <c r="BF71" i="28"/>
  <c r="BF66" i="28"/>
  <c r="BC66" i="28"/>
  <c r="C66" i="28" s="1"/>
  <c r="BF72" i="28"/>
  <c r="BC72" i="28"/>
  <c r="C72" i="28" s="1"/>
  <c r="BC75" i="28"/>
  <c r="C75" i="28" s="1"/>
  <c r="BF7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tc={5C1867DC-32AC-41FC-80AE-FC8C412060DD}</author>
    <author>作成者</author>
  </authors>
  <commentList>
    <comment ref="AD3" authorId="0" shapeId="0" xr:uid="{5C1867DC-32AC-41FC-80AE-FC8C412060DD}">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2023？P57まで同様</t>
      </text>
    </comment>
    <comment ref="F94" authorId="1" shapeId="0" xr:uid="{EB8C17C6-44F9-4A0F-B107-4E8BD29AEE6F}">
      <text>
        <r>
          <rPr>
            <b/>
            <sz val="9"/>
            <color indexed="81"/>
            <rFont val="MS P ゴシック"/>
            <family val="3"/>
            <charset val="128"/>
          </rPr>
          <t>作成者:</t>
        </r>
        <r>
          <rPr>
            <sz val="9"/>
            <color indexed="81"/>
            <rFont val="MS P ゴシック"/>
            <family val="3"/>
            <charset val="128"/>
          </rPr>
          <t xml:space="preserve">
「義務教育学校」の外国人児童生徒数は、
前期と後期で分けて公表していないため、公表値からは算出できないが、
外国人を前期または後期の一方にすべて計上したとしても、
小数第２位までの数値に変動は生じないことから数値に誤りは生じない。
案１．上記のとおりのため今までどおり公表（統計要覧の作成は今回まで）
案２．「義務教育就学率」を非公表とする。
案３．R5のみ「児童」「生徒」に分けずに、まとめて公表（99.96％）する。</t>
        </r>
      </text>
    </comment>
  </commentList>
</comments>
</file>

<file path=xl/sharedStrings.xml><?xml version="1.0" encoding="utf-8"?>
<sst xmlns="http://schemas.openxmlformats.org/spreadsheetml/2006/main" count="9501" uniqueCount="1248">
  <si>
    <t>2　学校教育総括</t>
  </si>
  <si>
    <t>School Education　3</t>
  </si>
  <si>
    <t>学　校　数　・　在　学　者　数　・　</t>
  </si>
  <si>
    <t>　教　職　員　数　（４－１）</t>
  </si>
  <si>
    <t xml:space="preserve">     Schools, Students, Teachers and </t>
  </si>
  <si>
    <t>国・公・私立合計&lt;National, Local and Private&gt;</t>
  </si>
  <si>
    <t>区　分</t>
  </si>
  <si>
    <t>学 校 数</t>
  </si>
  <si>
    <t>在　　　学　　　者　　　数</t>
  </si>
  <si>
    <t>教　　　　　　員　　　　　　数</t>
  </si>
  <si>
    <t xml:space="preserve">職 員 数  </t>
    <phoneticPr fontId="7"/>
  </si>
  <si>
    <t>女の割合(％)</t>
    <phoneticPr fontId="7"/>
  </si>
  <si>
    <t>Students</t>
  </si>
  <si>
    <t>Teachers</t>
  </si>
  <si>
    <t>Percentage of female (%)</t>
  </si>
  <si>
    <t>計</t>
  </si>
  <si>
    <t>男</t>
    <phoneticPr fontId="7"/>
  </si>
  <si>
    <t>女</t>
  </si>
  <si>
    <t>本　　　務　　　者</t>
  </si>
  <si>
    <t>兼務者</t>
  </si>
  <si>
    <t xml:space="preserve">Non-teaching staff  </t>
  </si>
  <si>
    <t>在学者</t>
  </si>
  <si>
    <t>本 務</t>
  </si>
  <si>
    <t>Full-time</t>
  </si>
  <si>
    <t>教 員</t>
  </si>
  <si>
    <t>Schools</t>
  </si>
  <si>
    <t>男</t>
  </si>
  <si>
    <t xml:space="preserve"> (本務者)</t>
  </si>
  <si>
    <t>Total</t>
    <phoneticPr fontId="7"/>
  </si>
  <si>
    <t>Male</t>
    <phoneticPr fontId="7"/>
  </si>
  <si>
    <t>Female</t>
    <phoneticPr fontId="7"/>
  </si>
  <si>
    <t>Total</t>
  </si>
  <si>
    <t>Male</t>
  </si>
  <si>
    <t>Female</t>
  </si>
  <si>
    <t>Part-time</t>
  </si>
  <si>
    <t xml:space="preserve"> (Full-time)</t>
  </si>
  <si>
    <t>(Full-time)</t>
  </si>
  <si>
    <t>幼稚園</t>
  </si>
  <si>
    <t>Kindergarten</t>
  </si>
  <si>
    <t>幼保連携型認定こども園</t>
  </si>
  <si>
    <t>Integrated center for early childhood education and care</t>
  </si>
  <si>
    <t>小学校</t>
  </si>
  <si>
    <t>Elementary school</t>
  </si>
  <si>
    <t>中学校</t>
  </si>
  <si>
    <t>Lower secondary  school</t>
  </si>
  <si>
    <t>義務教育学校</t>
  </si>
  <si>
    <t>Compulsory  education school</t>
  </si>
  <si>
    <t>高等学校</t>
  </si>
  <si>
    <t>Upper secondary school</t>
  </si>
  <si>
    <t>中等教育学校</t>
  </si>
  <si>
    <t>Secondary school</t>
  </si>
  <si>
    <t>特別支援学校</t>
  </si>
  <si>
    <t>Schools for special needs education</t>
  </si>
  <si>
    <t>高等専門学校</t>
  </si>
  <si>
    <t>College of technology</t>
  </si>
  <si>
    <t>短期大学</t>
  </si>
  <si>
    <t>Junior college</t>
  </si>
  <si>
    <t>大学</t>
  </si>
  <si>
    <t xml:space="preserve">University </t>
  </si>
  <si>
    <t>（再掲）大 学 院</t>
  </si>
  <si>
    <t xml:space="preserve">(…) </t>
    <phoneticPr fontId="15"/>
  </si>
  <si>
    <t>(of which, Graduate school)</t>
  </si>
  <si>
    <t>専修学校</t>
  </si>
  <si>
    <t>Specialized training college</t>
  </si>
  <si>
    <t>各種学校</t>
  </si>
  <si>
    <t>Miscellaneous school</t>
  </si>
  <si>
    <t>（別掲）通信制</t>
  </si>
  <si>
    <t>Correspondence course</t>
  </si>
  <si>
    <t>　高等学校</t>
  </si>
  <si>
    <t>　Upper secondary school</t>
  </si>
  <si>
    <t>　短期大学</t>
  </si>
  <si>
    <t>　Junior college</t>
  </si>
  <si>
    <t>　大　　学</t>
  </si>
  <si>
    <t xml:space="preserve">　University </t>
  </si>
  <si>
    <t>　大 学 院</t>
  </si>
  <si>
    <t>　Graduate school</t>
  </si>
  <si>
    <t>（再掲）</t>
  </si>
  <si>
    <t>高等教育</t>
  </si>
  <si>
    <t xml:space="preserve">  Higher education</t>
  </si>
  <si>
    <t>　　 6  「高等教育」は，大学（大学院を含む。），短期大学及び高等専門学校（4・5年生，専攻科及び聴講生</t>
  </si>
  <si>
    <t>　　 2  「学校数」は，本校と分校の合計数である。</t>
  </si>
  <si>
    <t xml:space="preserve">      等）の合計数である。</t>
  </si>
  <si>
    <t>　　 3  「在学者数」は，①特別支援学校は，それぞれ幼稚部・小学部・中学部及び高等部の合計数である。②高等学校は，本科・専攻</t>
  </si>
  <si>
    <t>　　　科・別科の合計数である。③中等教育学校は前期課程と後期課程の合計数である。④大学，短期大学，高等専門学校は，学部，</t>
  </si>
  <si>
    <t>　　　本科のほか大学院・専攻科・別科・その他の合計数である。</t>
  </si>
  <si>
    <t>　　 4  「大学院」は，大学の再掲で，学校数欄は大学院を設置する大学数，在学者数欄は大学院（修士課程・博士課程・専門職学位課</t>
  </si>
  <si>
    <t xml:space="preserve">　　　程）の学生数及び教員数の本務者欄は大学院担当者（大学院を本務とする教員を含む。）数である。 </t>
  </si>
  <si>
    <t>　　 5  「(別掲)通信制」において，①通信教育を行う高等学校274校のうち，126校は通信教育のみ行う学校である。②短期大学11校</t>
    <phoneticPr fontId="15"/>
  </si>
  <si>
    <t xml:space="preserve">      のうち2校は通信教育のみ行う学校である。③大学，大学院で通信教育を行う大学は54校（大学と大学院の両方で通信教育を行</t>
    <phoneticPr fontId="15"/>
  </si>
  <si>
    <t>　　　う大学は18校）あり，そのうち6校は通信教育のみ行う学校である。</t>
    <phoneticPr fontId="15"/>
  </si>
  <si>
    <t>4　学校教育総括</t>
    <phoneticPr fontId="7"/>
  </si>
  <si>
    <t>School Education　5</t>
    <phoneticPr fontId="7"/>
  </si>
  <si>
    <t>学　校　数　・　在　学　者　数　・　</t>
    <phoneticPr fontId="7"/>
  </si>
  <si>
    <r>
      <t>　教　職　員　数　</t>
    </r>
    <r>
      <rPr>
        <sz val="12"/>
        <rFont val="明朝"/>
        <family val="1"/>
        <charset val="128"/>
      </rPr>
      <t>（４－２）</t>
    </r>
    <phoneticPr fontId="7"/>
  </si>
  <si>
    <t xml:space="preserve">     Schools, Students, Teachers and </t>
    <phoneticPr fontId="7"/>
  </si>
  <si>
    <t>国　　立&lt;National&gt;</t>
    <phoneticPr fontId="7"/>
  </si>
  <si>
    <t>学 校 数</t>
    <phoneticPr fontId="7"/>
  </si>
  <si>
    <t>幼保連携型認定こども園</t>
    <rPh sb="0" eb="2">
      <t>ヨウホ</t>
    </rPh>
    <rPh sb="2" eb="4">
      <t>レンケイ</t>
    </rPh>
    <rPh sb="4" eb="5">
      <t>ガタ</t>
    </rPh>
    <rPh sb="5" eb="7">
      <t>ニンテイ</t>
    </rPh>
    <rPh sb="10" eb="11">
      <t>エン</t>
    </rPh>
    <phoneticPr fontId="7"/>
  </si>
  <si>
    <t>-</t>
  </si>
  <si>
    <t>Integrated center for early childhood education and care</t>
    <phoneticPr fontId="7"/>
  </si>
  <si>
    <t>義務教育学校</t>
    <rPh sb="0" eb="2">
      <t>ギム</t>
    </rPh>
    <rPh sb="2" eb="4">
      <t>キョウイク</t>
    </rPh>
    <rPh sb="4" eb="6">
      <t>ガッコウ</t>
    </rPh>
    <phoneticPr fontId="7"/>
  </si>
  <si>
    <t>Compulsory  education school</t>
    <phoneticPr fontId="7"/>
  </si>
  <si>
    <t>Upper secondary school</t>
    <phoneticPr fontId="7"/>
  </si>
  <si>
    <t>中等教育学校</t>
    <rPh sb="0" eb="2">
      <t>チュウトウ</t>
    </rPh>
    <rPh sb="2" eb="4">
      <t>キョウイク</t>
    </rPh>
    <rPh sb="4" eb="6">
      <t>ガッコウ</t>
    </rPh>
    <phoneticPr fontId="7"/>
  </si>
  <si>
    <t>特別支援学校</t>
    <rPh sb="0" eb="2">
      <t>トクベツ</t>
    </rPh>
    <rPh sb="2" eb="4">
      <t>シエン</t>
    </rPh>
    <rPh sb="4" eb="6">
      <t>ガッコウ</t>
    </rPh>
    <phoneticPr fontId="7"/>
  </si>
  <si>
    <t>Schools for special needs education</t>
    <phoneticPr fontId="3"/>
  </si>
  <si>
    <t>(of which, Graduate school)</t>
    <phoneticPr fontId="7"/>
  </si>
  <si>
    <t>Miscellaneous school</t>
    <phoneticPr fontId="7"/>
  </si>
  <si>
    <t>（別掲）通信制</t>
    <rPh sb="1" eb="2">
      <t>ベツ</t>
    </rPh>
    <rPh sb="2" eb="3">
      <t>ケイ</t>
    </rPh>
    <rPh sb="4" eb="7">
      <t>ツウシンセイ</t>
    </rPh>
    <phoneticPr fontId="7"/>
  </si>
  <si>
    <t>Correspondence course</t>
    <phoneticPr fontId="7"/>
  </si>
  <si>
    <t>　高等学校</t>
    <phoneticPr fontId="7"/>
  </si>
  <si>
    <t>　Upper secondary school</t>
    <phoneticPr fontId="7"/>
  </si>
  <si>
    <t>　短期大学</t>
    <phoneticPr fontId="7"/>
  </si>
  <si>
    <t>　Junior college</t>
    <phoneticPr fontId="7"/>
  </si>
  <si>
    <t>　大　　学</t>
    <phoneticPr fontId="7"/>
  </si>
  <si>
    <t xml:space="preserve">　University </t>
    <phoneticPr fontId="7"/>
  </si>
  <si>
    <t>　大 学 院</t>
    <rPh sb="5" eb="6">
      <t>イン</t>
    </rPh>
    <phoneticPr fontId="7"/>
  </si>
  <si>
    <t>　Graduate school</t>
    <phoneticPr fontId="7"/>
  </si>
  <si>
    <t xml:space="preserve">  Higher education</t>
    <phoneticPr fontId="7"/>
  </si>
  <si>
    <t>6　学校教育総括</t>
    <phoneticPr fontId="7"/>
  </si>
  <si>
    <t>School Education　7</t>
    <phoneticPr fontId="7"/>
  </si>
  <si>
    <r>
      <t>　教　職　員　数　</t>
    </r>
    <r>
      <rPr>
        <sz val="12"/>
        <rFont val="明朝"/>
        <family val="1"/>
        <charset val="128"/>
      </rPr>
      <t>（４－３）</t>
    </r>
    <phoneticPr fontId="7"/>
  </si>
  <si>
    <t>公　　立&lt;Local&gt;</t>
    <phoneticPr fontId="7"/>
  </si>
  <si>
    <t xml:space="preserve"> (注)1  「高等学校」の（　）内の数値は併置校の学校数である。</t>
    <rPh sb="22" eb="24">
      <t>ヘイチ</t>
    </rPh>
    <rPh sb="24" eb="25">
      <t>コウ</t>
    </rPh>
    <rPh sb="26" eb="29">
      <t>ガッコウスウ</t>
    </rPh>
    <phoneticPr fontId="7"/>
  </si>
  <si>
    <t xml:space="preserve">        ここで言う「併置校」とは，全日制課程を置く高等学校，定時制課程を置く高等学校又は，全日制課程と定時制課程を併置する</t>
    <rPh sb="11" eb="12">
      <t>イ</t>
    </rPh>
    <rPh sb="14" eb="16">
      <t>ヘイチ</t>
    </rPh>
    <phoneticPr fontId="7"/>
  </si>
  <si>
    <t xml:space="preserve">       高等学校に併設されている通信制学校である。</t>
    <rPh sb="19" eb="22">
      <t>ツウシンセイ</t>
    </rPh>
    <phoneticPr fontId="7"/>
  </si>
  <si>
    <t>8　学校教育総括</t>
    <phoneticPr fontId="7"/>
  </si>
  <si>
    <t>School Education　9</t>
    <phoneticPr fontId="7"/>
  </si>
  <si>
    <r>
      <t>　教　職　員　数　</t>
    </r>
    <r>
      <rPr>
        <sz val="12"/>
        <rFont val="明朝"/>
        <family val="1"/>
        <charset val="128"/>
      </rPr>
      <t>（４－４）</t>
    </r>
    <phoneticPr fontId="7"/>
  </si>
  <si>
    <t>私　　立&lt;Private&gt;</t>
    <phoneticPr fontId="7"/>
  </si>
  <si>
    <t>10 学校教育総括</t>
    <phoneticPr fontId="7"/>
  </si>
  <si>
    <t>School Education　11</t>
    <phoneticPr fontId="7"/>
  </si>
  <si>
    <r>
      <t>学　　　　　　　　校　　　　　　　　数　</t>
    </r>
    <r>
      <rPr>
        <sz val="12"/>
        <rFont val="明朝"/>
        <family val="1"/>
        <charset val="128"/>
      </rPr>
      <t xml:space="preserve">（都道府県別）　（２－１）         </t>
    </r>
    <phoneticPr fontId="7"/>
  </si>
  <si>
    <t>区分</t>
  </si>
  <si>
    <t>幼保連携型
認定こども園</t>
    <rPh sb="0" eb="2">
      <t>ヨウホ</t>
    </rPh>
    <rPh sb="2" eb="4">
      <t>レンケイ</t>
    </rPh>
    <rPh sb="4" eb="5">
      <t>ガタ</t>
    </rPh>
    <rPh sb="6" eb="8">
      <t>ニンテイ</t>
    </rPh>
    <rPh sb="11" eb="12">
      <t>エン</t>
    </rPh>
    <phoneticPr fontId="15"/>
  </si>
  <si>
    <t>義務教育
学校</t>
    <rPh sb="0" eb="2">
      <t>ギム</t>
    </rPh>
    <rPh sb="2" eb="4">
      <t>キョウイク</t>
    </rPh>
    <rPh sb="5" eb="7">
      <t>ガッコウ</t>
    </rPh>
    <phoneticPr fontId="15"/>
  </si>
  <si>
    <t>中等教育
学校</t>
    <rPh sb="0" eb="2">
      <t>チュウトウ</t>
    </rPh>
    <rPh sb="2" eb="4">
      <t>キョウイク</t>
    </rPh>
    <rPh sb="5" eb="7">
      <t>ガッコウ</t>
    </rPh>
    <phoneticPr fontId="7"/>
  </si>
  <si>
    <t>特別支援
学校</t>
    <rPh sb="0" eb="2">
      <t>トクベツ</t>
    </rPh>
    <rPh sb="2" eb="4">
      <t>シエン</t>
    </rPh>
    <rPh sb="5" eb="7">
      <t>ガッコウ</t>
    </rPh>
    <phoneticPr fontId="7"/>
  </si>
  <si>
    <t>高等専門
学校</t>
    <rPh sb="0" eb="2">
      <t>コウトウ</t>
    </rPh>
    <rPh sb="2" eb="4">
      <t>センモン</t>
    </rPh>
    <rPh sb="5" eb="7">
      <t>ガッコウ</t>
    </rPh>
    <phoneticPr fontId="7"/>
  </si>
  <si>
    <t>北海道</t>
  </si>
  <si>
    <t>青　森</t>
  </si>
  <si>
    <t>岩　手</t>
  </si>
  <si>
    <t>宮　城</t>
  </si>
  <si>
    <t>秋　田</t>
  </si>
  <si>
    <t>山　形</t>
  </si>
  <si>
    <t>福　島</t>
  </si>
  <si>
    <t>茨　城</t>
  </si>
  <si>
    <t>栃　木</t>
  </si>
  <si>
    <t>群　馬</t>
  </si>
  <si>
    <t>埼　玉</t>
  </si>
  <si>
    <t>千　葉</t>
  </si>
  <si>
    <t>東　京</t>
  </si>
  <si>
    <t>神奈川</t>
  </si>
  <si>
    <t>新　潟</t>
  </si>
  <si>
    <t>富　山</t>
  </si>
  <si>
    <t>石　川</t>
  </si>
  <si>
    <t>福　井</t>
  </si>
  <si>
    <t>山　梨</t>
  </si>
  <si>
    <t>長　野</t>
  </si>
  <si>
    <t>岐　阜</t>
  </si>
  <si>
    <t>静　岡</t>
  </si>
  <si>
    <t>愛　知</t>
  </si>
  <si>
    <t>三　重</t>
  </si>
  <si>
    <t>滋　賀</t>
  </si>
  <si>
    <t>12 学校教育総括</t>
    <phoneticPr fontId="7"/>
  </si>
  <si>
    <t>School Education　13</t>
    <phoneticPr fontId="7"/>
  </si>
  <si>
    <r>
      <t>学　　　　　　　　校　　　　　　　　数　</t>
    </r>
    <r>
      <rPr>
        <sz val="12"/>
        <rFont val="明朝"/>
        <family val="1"/>
        <charset val="128"/>
      </rPr>
      <t xml:space="preserve">（都道府県別）　（２－２）         </t>
    </r>
    <phoneticPr fontId="7"/>
  </si>
  <si>
    <t>高等専門
学校</t>
    <phoneticPr fontId="7"/>
  </si>
  <si>
    <t>京　都</t>
  </si>
  <si>
    <t>大　阪</t>
  </si>
  <si>
    <t>兵　庫</t>
  </si>
  <si>
    <t>奈　良</t>
  </si>
  <si>
    <t>和歌山</t>
  </si>
  <si>
    <t>鳥　取</t>
  </si>
  <si>
    <t>島　根</t>
  </si>
  <si>
    <t>岡　山</t>
  </si>
  <si>
    <t>広　島</t>
  </si>
  <si>
    <t>山　口</t>
  </si>
  <si>
    <t>徳　島</t>
  </si>
  <si>
    <t>香　川</t>
  </si>
  <si>
    <t>愛　媛</t>
  </si>
  <si>
    <t>高　知</t>
  </si>
  <si>
    <t>福　岡</t>
  </si>
  <si>
    <t>佐　賀</t>
  </si>
  <si>
    <t>長　崎</t>
  </si>
  <si>
    <t>熊　本</t>
  </si>
  <si>
    <t>大　分</t>
  </si>
  <si>
    <t>宮　崎</t>
  </si>
  <si>
    <t>鹿児島</t>
  </si>
  <si>
    <t>沖　縄</t>
  </si>
  <si>
    <t xml:space="preserve"> </t>
    <phoneticPr fontId="7"/>
  </si>
  <si>
    <t>　    2  国・公・私立の合計数である。</t>
    <phoneticPr fontId="7"/>
  </si>
  <si>
    <t xml:space="preserve">  　  3  本校・分校の合計数である。</t>
    <phoneticPr fontId="7"/>
  </si>
  <si>
    <t xml:space="preserve">  　  4  「大学」，「短期大学」は本部所在の都道府県に計上してある。</t>
    <phoneticPr fontId="7"/>
  </si>
  <si>
    <t>14 学校教育総括</t>
    <phoneticPr fontId="7"/>
  </si>
  <si>
    <t>School Education　15</t>
    <phoneticPr fontId="7"/>
  </si>
  <si>
    <r>
      <t>在　　　　　学　　　　　者　　　　　数　</t>
    </r>
    <r>
      <rPr>
        <sz val="12"/>
        <rFont val="明朝"/>
        <family val="1"/>
        <charset val="128"/>
      </rPr>
      <t>（都道府県別）　（２－１）</t>
    </r>
    <phoneticPr fontId="7"/>
  </si>
  <si>
    <t>（再掲）　　　高等教育</t>
  </si>
  <si>
    <t>16 学校教育総括</t>
    <phoneticPr fontId="7"/>
  </si>
  <si>
    <t>School Education　17</t>
    <phoneticPr fontId="7"/>
  </si>
  <si>
    <r>
      <t xml:space="preserve">在　　　　　学　　　　　者　　　　　数  </t>
    </r>
    <r>
      <rPr>
        <sz val="12"/>
        <rFont val="明朝"/>
        <family val="1"/>
        <charset val="128"/>
      </rPr>
      <t>（都道府県別）　（２－２）</t>
    </r>
    <phoneticPr fontId="7"/>
  </si>
  <si>
    <t>　　 6   大学，短期大学，高等専門学校は学部，本科のほか大学院・専攻科・別科・その他の学生の合計数である。</t>
    <phoneticPr fontId="7"/>
  </si>
  <si>
    <t>　　  2  国・公・私立の合計数である。</t>
    <phoneticPr fontId="7"/>
  </si>
  <si>
    <t>　   　大学・短期大学の学生数は学部・本科所在の都道府県に計上してある。</t>
    <phoneticPr fontId="7"/>
  </si>
  <si>
    <t>　　  3  特別支援学校は，幼稚部・小学部・中学部及び高等部の合計数である。</t>
    <rPh sb="7" eb="9">
      <t>トクベツ</t>
    </rPh>
    <rPh sb="9" eb="11">
      <t>シエン</t>
    </rPh>
    <phoneticPr fontId="7"/>
  </si>
  <si>
    <t>　　 7   通信教育部の学生・生徒は含まれていない。</t>
    <phoneticPr fontId="7"/>
  </si>
  <si>
    <t>　　  4  高等学校は，本科・専攻科・別科の合計数である。</t>
    <phoneticPr fontId="7"/>
  </si>
  <si>
    <t>　　  5  中等教育学校は，前期課程と後期課程の合計数である。</t>
    <rPh sb="7" eb="9">
      <t>チュウトウ</t>
    </rPh>
    <rPh sb="9" eb="11">
      <t>キョウイク</t>
    </rPh>
    <rPh sb="11" eb="13">
      <t>ガッコウ</t>
    </rPh>
    <rPh sb="15" eb="17">
      <t>ゼンキ</t>
    </rPh>
    <rPh sb="17" eb="19">
      <t>カテイ</t>
    </rPh>
    <rPh sb="20" eb="22">
      <t>コウキ</t>
    </rPh>
    <rPh sb="22" eb="24">
      <t>カテイ</t>
    </rPh>
    <rPh sb="25" eb="28">
      <t>ゴウケイスウ</t>
    </rPh>
    <phoneticPr fontId="7"/>
  </si>
  <si>
    <t>幼</t>
    <rPh sb="0" eb="1">
      <t>ヨウ</t>
    </rPh>
    <phoneticPr fontId="15"/>
  </si>
  <si>
    <t>小</t>
    <rPh sb="0" eb="1">
      <t>ショウ</t>
    </rPh>
    <phoneticPr fontId="15"/>
  </si>
  <si>
    <t>中</t>
    <rPh sb="0" eb="1">
      <t>チュウ</t>
    </rPh>
    <phoneticPr fontId="15"/>
  </si>
  <si>
    <t>高</t>
    <rPh sb="0" eb="1">
      <t>コウ</t>
    </rPh>
    <phoneticPr fontId="15"/>
  </si>
  <si>
    <t>中等前期</t>
    <rPh sb="0" eb="2">
      <t>チュウトウ</t>
    </rPh>
    <rPh sb="2" eb="4">
      <t>ゼンキ</t>
    </rPh>
    <phoneticPr fontId="15"/>
  </si>
  <si>
    <t>後期</t>
    <rPh sb="0" eb="2">
      <t>コウキ</t>
    </rPh>
    <phoneticPr fontId="15"/>
  </si>
  <si>
    <t>計</t>
    <rPh sb="0" eb="1">
      <t>ケイ</t>
    </rPh>
    <phoneticPr fontId="15"/>
  </si>
  <si>
    <t>特別</t>
    <rPh sb="0" eb="2">
      <t>トクベツ</t>
    </rPh>
    <phoneticPr fontId="15"/>
  </si>
  <si>
    <t>専修</t>
    <rPh sb="0" eb="2">
      <t>センシュウ</t>
    </rPh>
    <phoneticPr fontId="15"/>
  </si>
  <si>
    <t>各種</t>
    <rPh sb="0" eb="2">
      <t>カクシュ</t>
    </rPh>
    <phoneticPr fontId="15"/>
  </si>
  <si>
    <t>北海道</t>
    <rPh sb="0" eb="1">
      <t>キタ</t>
    </rPh>
    <rPh sb="1" eb="2">
      <t>ウミ</t>
    </rPh>
    <rPh sb="2" eb="3">
      <t>ミチ</t>
    </rPh>
    <phoneticPr fontId="18"/>
  </si>
  <si>
    <t>青森</t>
    <rPh sb="0" eb="1">
      <t>アオ</t>
    </rPh>
    <rPh sb="1" eb="2">
      <t>モリ</t>
    </rPh>
    <phoneticPr fontId="18"/>
  </si>
  <si>
    <t>岩手</t>
    <rPh sb="0" eb="1">
      <t>イワ</t>
    </rPh>
    <rPh sb="1" eb="2">
      <t>テ</t>
    </rPh>
    <phoneticPr fontId="18"/>
  </si>
  <si>
    <t>宮城</t>
    <rPh sb="0" eb="2">
      <t>ミヤギ</t>
    </rPh>
    <phoneticPr fontId="18"/>
  </si>
  <si>
    <t>秋田</t>
    <rPh sb="0" eb="2">
      <t>アキタ</t>
    </rPh>
    <phoneticPr fontId="18"/>
  </si>
  <si>
    <t>山形</t>
    <rPh sb="0" eb="2">
      <t>ヤマガタ</t>
    </rPh>
    <phoneticPr fontId="18"/>
  </si>
  <si>
    <t>福島</t>
    <rPh sb="0" eb="2">
      <t>フクシマ</t>
    </rPh>
    <phoneticPr fontId="18"/>
  </si>
  <si>
    <t>茨城</t>
    <rPh sb="0" eb="2">
      <t>イバラギ</t>
    </rPh>
    <phoneticPr fontId="18"/>
  </si>
  <si>
    <t>栃木</t>
    <rPh sb="0" eb="2">
      <t>トチギ</t>
    </rPh>
    <phoneticPr fontId="18"/>
  </si>
  <si>
    <t>群馬</t>
    <rPh sb="0" eb="2">
      <t>グンマ</t>
    </rPh>
    <phoneticPr fontId="18"/>
  </si>
  <si>
    <t>埼玉</t>
    <rPh sb="0" eb="2">
      <t>サイタマ</t>
    </rPh>
    <phoneticPr fontId="18"/>
  </si>
  <si>
    <t>千葉</t>
    <rPh sb="0" eb="2">
      <t>チバ</t>
    </rPh>
    <phoneticPr fontId="18"/>
  </si>
  <si>
    <t>東京</t>
    <rPh sb="0" eb="2">
      <t>トウキョウ</t>
    </rPh>
    <phoneticPr fontId="18"/>
  </si>
  <si>
    <t>神奈川</t>
    <rPh sb="0" eb="3">
      <t>カナガワ</t>
    </rPh>
    <phoneticPr fontId="18"/>
  </si>
  <si>
    <t>新潟</t>
    <rPh sb="0" eb="2">
      <t>ニイガタ</t>
    </rPh>
    <phoneticPr fontId="18"/>
  </si>
  <si>
    <t>富山</t>
    <rPh sb="0" eb="2">
      <t>トヤマ</t>
    </rPh>
    <phoneticPr fontId="18"/>
  </si>
  <si>
    <t>石川</t>
    <rPh sb="0" eb="2">
      <t>イシカワ</t>
    </rPh>
    <phoneticPr fontId="18"/>
  </si>
  <si>
    <t>福井</t>
    <rPh sb="0" eb="2">
      <t>フクイ</t>
    </rPh>
    <phoneticPr fontId="18"/>
  </si>
  <si>
    <t>山梨</t>
    <rPh sb="0" eb="2">
      <t>ヤマナシ</t>
    </rPh>
    <phoneticPr fontId="18"/>
  </si>
  <si>
    <t>長野</t>
    <rPh sb="0" eb="2">
      <t>ナガノ</t>
    </rPh>
    <phoneticPr fontId="18"/>
  </si>
  <si>
    <t>岐阜</t>
    <rPh sb="0" eb="2">
      <t>ギフ</t>
    </rPh>
    <phoneticPr fontId="18"/>
  </si>
  <si>
    <t>静岡</t>
    <rPh sb="0" eb="2">
      <t>シズオカ</t>
    </rPh>
    <phoneticPr fontId="18"/>
  </si>
  <si>
    <t>愛知</t>
    <rPh sb="0" eb="2">
      <t>アイチ</t>
    </rPh>
    <phoneticPr fontId="18"/>
  </si>
  <si>
    <t>三重</t>
    <rPh sb="0" eb="2">
      <t>ミエ</t>
    </rPh>
    <phoneticPr fontId="18"/>
  </si>
  <si>
    <t>滋賀</t>
    <rPh sb="0" eb="2">
      <t>シガ</t>
    </rPh>
    <phoneticPr fontId="18"/>
  </si>
  <si>
    <t>京都</t>
    <rPh sb="0" eb="2">
      <t>キョウト</t>
    </rPh>
    <phoneticPr fontId="18"/>
  </si>
  <si>
    <t>大阪</t>
    <rPh sb="0" eb="2">
      <t>オオサカ</t>
    </rPh>
    <phoneticPr fontId="18"/>
  </si>
  <si>
    <t>兵庫</t>
    <rPh sb="0" eb="2">
      <t>ヒョウゴ</t>
    </rPh>
    <phoneticPr fontId="18"/>
  </si>
  <si>
    <t>奈良</t>
    <rPh sb="0" eb="2">
      <t>ナラ</t>
    </rPh>
    <phoneticPr fontId="18"/>
  </si>
  <si>
    <t>和歌山</t>
    <rPh sb="0" eb="3">
      <t>ワカヤマ</t>
    </rPh>
    <phoneticPr fontId="18"/>
  </si>
  <si>
    <t>鳥取</t>
    <rPh sb="0" eb="2">
      <t>トットリ</t>
    </rPh>
    <phoneticPr fontId="18"/>
  </si>
  <si>
    <t>島根</t>
    <rPh sb="0" eb="2">
      <t>シマネ</t>
    </rPh>
    <phoneticPr fontId="18"/>
  </si>
  <si>
    <t>岡山</t>
    <rPh sb="0" eb="2">
      <t>オカヤマ</t>
    </rPh>
    <phoneticPr fontId="18"/>
  </si>
  <si>
    <t>広島</t>
    <rPh sb="0" eb="2">
      <t>ヒロシマ</t>
    </rPh>
    <phoneticPr fontId="18"/>
  </si>
  <si>
    <t>山口</t>
    <rPh sb="0" eb="2">
      <t>ヤマグチ</t>
    </rPh>
    <phoneticPr fontId="18"/>
  </si>
  <si>
    <t>徳島</t>
    <rPh sb="0" eb="2">
      <t>トクシマ</t>
    </rPh>
    <phoneticPr fontId="18"/>
  </si>
  <si>
    <t>香川</t>
    <rPh sb="0" eb="2">
      <t>カガワ</t>
    </rPh>
    <phoneticPr fontId="18"/>
  </si>
  <si>
    <t>愛媛</t>
    <rPh sb="0" eb="2">
      <t>エヒメ</t>
    </rPh>
    <phoneticPr fontId="18"/>
  </si>
  <si>
    <t>高知</t>
    <rPh sb="0" eb="2">
      <t>コウチ</t>
    </rPh>
    <phoneticPr fontId="18"/>
  </si>
  <si>
    <t>福岡</t>
    <rPh sb="0" eb="2">
      <t>フクオカ</t>
    </rPh>
    <phoneticPr fontId="18"/>
  </si>
  <si>
    <t>佐賀</t>
    <rPh sb="0" eb="2">
      <t>サガ</t>
    </rPh>
    <phoneticPr fontId="18"/>
  </si>
  <si>
    <t>長崎</t>
    <rPh sb="0" eb="2">
      <t>ナガサキ</t>
    </rPh>
    <phoneticPr fontId="18"/>
  </si>
  <si>
    <t>熊本</t>
    <rPh sb="0" eb="2">
      <t>クマモト</t>
    </rPh>
    <phoneticPr fontId="18"/>
  </si>
  <si>
    <t>大分</t>
    <rPh sb="0" eb="2">
      <t>オオイタ</t>
    </rPh>
    <phoneticPr fontId="18"/>
  </si>
  <si>
    <t>宮崎</t>
    <rPh sb="0" eb="2">
      <t>ミヤザキ</t>
    </rPh>
    <phoneticPr fontId="18"/>
  </si>
  <si>
    <t>鹿児島</t>
    <rPh sb="0" eb="3">
      <t>カゴシマ</t>
    </rPh>
    <phoneticPr fontId="18"/>
  </si>
  <si>
    <t>沖縄</t>
    <rPh sb="0" eb="2">
      <t>オキナワ</t>
    </rPh>
    <phoneticPr fontId="18"/>
  </si>
  <si>
    <t>18 学校教育総括</t>
    <phoneticPr fontId="7"/>
  </si>
  <si>
    <t>School Education 19</t>
    <phoneticPr fontId="7"/>
  </si>
  <si>
    <r>
      <t>教　　　　　　　　員　　　   　　　　　数　</t>
    </r>
    <r>
      <rPr>
        <sz val="12"/>
        <rFont val="明朝"/>
        <family val="1"/>
        <charset val="128"/>
      </rPr>
      <t>（都道府県別）　（２－１）</t>
    </r>
    <phoneticPr fontId="7"/>
  </si>
  <si>
    <t>中等教育　学校</t>
    <rPh sb="0" eb="2">
      <t>チュウトウ</t>
    </rPh>
    <rPh sb="2" eb="4">
      <t>キョウイク</t>
    </rPh>
    <rPh sb="5" eb="7">
      <t>ガッコウ</t>
    </rPh>
    <phoneticPr fontId="7"/>
  </si>
  <si>
    <t>特別支援　学校</t>
    <rPh sb="0" eb="2">
      <t>トクベツ</t>
    </rPh>
    <rPh sb="2" eb="4">
      <t>シエン</t>
    </rPh>
    <rPh sb="5" eb="7">
      <t>ガッコウ</t>
    </rPh>
    <phoneticPr fontId="7"/>
  </si>
  <si>
    <t>高等専門 学　　校</t>
    <rPh sb="5" eb="6">
      <t>ガク</t>
    </rPh>
    <phoneticPr fontId="7"/>
  </si>
  <si>
    <t>大　学</t>
  </si>
  <si>
    <t>専修学校</t>
    <phoneticPr fontId="15"/>
  </si>
  <si>
    <t>20 学校教育総括</t>
    <phoneticPr fontId="7"/>
  </si>
  <si>
    <t>School Education 21</t>
    <phoneticPr fontId="7"/>
  </si>
  <si>
    <r>
      <t xml:space="preserve">教　　　　　　　　員　　　　   　　　　数  </t>
    </r>
    <r>
      <rPr>
        <sz val="12"/>
        <rFont val="明朝"/>
        <family val="1"/>
        <charset val="128"/>
      </rPr>
      <t>（都道府県別）　（２－２）</t>
    </r>
    <phoneticPr fontId="7"/>
  </si>
  <si>
    <t xml:space="preserve">  　  3  本務教員である。</t>
    <phoneticPr fontId="7"/>
  </si>
  <si>
    <t xml:space="preserve">  　  4  通信教育の教員は含まれていない。</t>
    <phoneticPr fontId="7"/>
  </si>
  <si>
    <t>　　　　　　　　　　　　　　　　　　　　　　　　　　　　　　　　　　　　　　　　　　　　　　　　　　　　　　　　　　　　　　　　　　　　　　　　　　　　　　　　　　　　　　　　　　　　　　　　　　　　　　　　　　　　　　　　　　　　　　　　　　　　　　　</t>
  </si>
  <si>
    <t>22　学校教育総括</t>
    <phoneticPr fontId="7"/>
  </si>
  <si>
    <t>School Education　23</t>
    <phoneticPr fontId="7"/>
  </si>
  <si>
    <r>
      <t>学　　　　　　　　校　　　　　　　　数　</t>
    </r>
    <r>
      <rPr>
        <sz val="12"/>
        <rFont val="ＭＳ 明朝"/>
        <family val="1"/>
        <charset val="128"/>
      </rPr>
      <t>（年次別） （２－１）</t>
    </r>
    <phoneticPr fontId="7"/>
  </si>
  <si>
    <t xml:space="preserve">　　 Schools (National, Local </t>
    <phoneticPr fontId="7"/>
  </si>
  <si>
    <t>義務教育学校</t>
    <rPh sb="0" eb="2">
      <t>ギム</t>
    </rPh>
    <rPh sb="2" eb="4">
      <t>キョウイク</t>
    </rPh>
    <rPh sb="4" eb="6">
      <t>ガッコウ</t>
    </rPh>
    <phoneticPr fontId="15"/>
  </si>
  <si>
    <t>高等学校</t>
    <phoneticPr fontId="7"/>
  </si>
  <si>
    <t>盲学校</t>
  </si>
  <si>
    <t>聾学校</t>
  </si>
  <si>
    <t>養護      学校</t>
    <phoneticPr fontId="7"/>
  </si>
  <si>
    <t>短期
大学</t>
    <phoneticPr fontId="7"/>
  </si>
  <si>
    <t>国立養護
教諭養成所</t>
    <phoneticPr fontId="15"/>
  </si>
  <si>
    <t>各種      学校</t>
    <phoneticPr fontId="7"/>
  </si>
  <si>
    <r>
      <t xml:space="preserve">(再掲)
</t>
    </r>
    <r>
      <rPr>
        <sz val="11"/>
        <rFont val="ＭＳ 明朝"/>
        <family val="1"/>
        <charset val="128"/>
      </rPr>
      <t>盲･聾･　
養護学校</t>
    </r>
    <phoneticPr fontId="7"/>
  </si>
  <si>
    <t>(再掲)
高等教育</t>
    <phoneticPr fontId="7"/>
  </si>
  <si>
    <t>Integrated center for early childhood education and care</t>
    <phoneticPr fontId="15"/>
  </si>
  <si>
    <t>Lower secondary school</t>
  </si>
  <si>
    <t>Compulsory  
education 
school</t>
    <phoneticPr fontId="7"/>
  </si>
  <si>
    <t>Schools for the blind</t>
    <phoneticPr fontId="15"/>
  </si>
  <si>
    <t>Schools for the deaf</t>
    <phoneticPr fontId="15"/>
  </si>
  <si>
    <t>Schools for the other disabled</t>
    <phoneticPr fontId="7"/>
  </si>
  <si>
    <t>Schools for special needs education</t>
    <phoneticPr fontId="7"/>
  </si>
  <si>
    <t>University</t>
  </si>
  <si>
    <t>NTINT</t>
  </si>
  <si>
    <t>Spec. ed. school</t>
    <phoneticPr fontId="7"/>
  </si>
  <si>
    <t>Higher education</t>
  </si>
  <si>
    <t>昭和23年</t>
  </si>
  <si>
    <t>…</t>
  </si>
  <si>
    <t>－</t>
  </si>
  <si>
    <t>　24</t>
  </si>
  <si>
    <t>　25</t>
  </si>
  <si>
    <t>　26</t>
  </si>
  <si>
    <t>　27</t>
  </si>
  <si>
    <t>　28</t>
  </si>
  <si>
    <t>　29</t>
  </si>
  <si>
    <t>　30</t>
  </si>
  <si>
    <t>　31</t>
  </si>
  <si>
    <t>　32</t>
  </si>
  <si>
    <t>　33</t>
  </si>
  <si>
    <t>　34</t>
  </si>
  <si>
    <t>　35</t>
  </si>
  <si>
    <t>国</t>
  </si>
  <si>
    <t>　36</t>
  </si>
  <si>
    <t>立</t>
  </si>
  <si>
    <t>　37</t>
  </si>
  <si>
    <t>工</t>
  </si>
  <si>
    <t>　38</t>
  </si>
  <si>
    <t>業</t>
  </si>
  <si>
    <t>　39</t>
  </si>
  <si>
    <t>教</t>
  </si>
  <si>
    <t>　40</t>
  </si>
  <si>
    <t>員</t>
  </si>
  <si>
    <t>　41</t>
  </si>
  <si>
    <t>養</t>
  </si>
  <si>
    <t>　42</t>
  </si>
  <si>
    <t>成</t>
  </si>
  <si>
    <t>　43</t>
  </si>
  <si>
    <t>所</t>
  </si>
  <si>
    <t>　44</t>
  </si>
  <si>
    <t>　45</t>
  </si>
  <si>
    <t>　46</t>
  </si>
  <si>
    <t>　47</t>
  </si>
  <si>
    <t>　48</t>
  </si>
  <si>
    <t>　49</t>
  </si>
  <si>
    <t>　50</t>
  </si>
  <si>
    <t>　51</t>
  </si>
  <si>
    <t>　52</t>
  </si>
  <si>
    <t>　53</t>
  </si>
  <si>
    <t>　54</t>
  </si>
  <si>
    <t>　55</t>
  </si>
  <si>
    <t>　56</t>
  </si>
  <si>
    <t>　57</t>
  </si>
  <si>
    <t>　58</t>
  </si>
  <si>
    <t>　59</t>
  </si>
  <si>
    <t>　60</t>
  </si>
  <si>
    <t>　61</t>
  </si>
  <si>
    <t>　62</t>
  </si>
  <si>
    <t>　63</t>
  </si>
  <si>
    <t>24　学校教育総括</t>
    <phoneticPr fontId="7"/>
  </si>
  <si>
    <t>School Education　25</t>
    <phoneticPr fontId="7"/>
  </si>
  <si>
    <r>
      <t>学　　　　　　　　校　　　　　　　　数　</t>
    </r>
    <r>
      <rPr>
        <sz val="12"/>
        <rFont val="ＭＳ 明朝"/>
        <family val="1"/>
        <charset val="128"/>
      </rPr>
      <t>（年次別）（２－２）</t>
    </r>
    <phoneticPr fontId="7"/>
  </si>
  <si>
    <t>国立養護教諭養成所</t>
  </si>
  <si>
    <t>平成元　</t>
    <phoneticPr fontId="7"/>
  </si>
  <si>
    <t xml:space="preserve">   2</t>
    <phoneticPr fontId="7"/>
  </si>
  <si>
    <t xml:space="preserve">   3</t>
  </si>
  <si>
    <t xml:space="preserve">   4</t>
  </si>
  <si>
    <t xml:space="preserve">   5</t>
  </si>
  <si>
    <t xml:space="preserve">   6</t>
  </si>
  <si>
    <t xml:space="preserve">   7</t>
  </si>
  <si>
    <t xml:space="preserve">   8</t>
  </si>
  <si>
    <t xml:space="preserve">   9</t>
  </si>
  <si>
    <t xml:space="preserve">  10</t>
    <phoneticPr fontId="7"/>
  </si>
  <si>
    <t xml:space="preserve">  11</t>
  </si>
  <si>
    <t xml:space="preserve">  12</t>
  </si>
  <si>
    <t xml:space="preserve">  13</t>
  </si>
  <si>
    <t>01</t>
    <phoneticPr fontId="7"/>
  </si>
  <si>
    <t xml:space="preserve">  14</t>
  </si>
  <si>
    <t>…</t>
    <phoneticPr fontId="7"/>
  </si>
  <si>
    <t>02</t>
  </si>
  <si>
    <t xml:space="preserve">  15</t>
  </si>
  <si>
    <t>03</t>
  </si>
  <si>
    <t xml:space="preserve">  16</t>
  </si>
  <si>
    <t>04</t>
  </si>
  <si>
    <t xml:space="preserve">  17</t>
  </si>
  <si>
    <t>05</t>
  </si>
  <si>
    <t xml:space="preserve">  18</t>
  </si>
  <si>
    <t>06</t>
  </si>
  <si>
    <t xml:space="preserve">  19</t>
    <phoneticPr fontId="7"/>
  </si>
  <si>
    <t>07</t>
    <phoneticPr fontId="7"/>
  </si>
  <si>
    <t xml:space="preserve">  20</t>
  </si>
  <si>
    <t>08</t>
  </si>
  <si>
    <t xml:space="preserve">  21</t>
  </si>
  <si>
    <t>09</t>
  </si>
  <si>
    <t xml:space="preserve">  22</t>
    <phoneticPr fontId="7"/>
  </si>
  <si>
    <t>10</t>
    <phoneticPr fontId="7"/>
  </si>
  <si>
    <t xml:space="preserve">  23</t>
  </si>
  <si>
    <t xml:space="preserve">  24</t>
  </si>
  <si>
    <t xml:space="preserve">  25</t>
  </si>
  <si>
    <t xml:space="preserve">  26</t>
  </si>
  <si>
    <t xml:space="preserve">  27</t>
  </si>
  <si>
    <t xml:space="preserve">  28</t>
    <phoneticPr fontId="15"/>
  </si>
  <si>
    <t xml:space="preserve">  29</t>
    <phoneticPr fontId="15"/>
  </si>
  <si>
    <t xml:space="preserve">  30</t>
  </si>
  <si>
    <t>令和元　</t>
    <rPh sb="0" eb="2">
      <t>レイワ</t>
    </rPh>
    <phoneticPr fontId="7"/>
  </si>
  <si>
    <t>…</t>
    <phoneticPr fontId="15"/>
  </si>
  <si>
    <t xml:space="preserve"> (注)1  国・公・私立の合計数である。</t>
    <phoneticPr fontId="7"/>
  </si>
  <si>
    <t xml:space="preserve">  (1) Not including 6 universities providing correspondence courses only (The Open University of Japan and 5 private university).</t>
    <phoneticPr fontId="25"/>
  </si>
  <si>
    <t>　　  2  本校・分校の合計数である。</t>
    <phoneticPr fontId="7"/>
  </si>
  <si>
    <t xml:space="preserve">  (2) Not including 2 junior college providing correspondence course only (2 private junior college).</t>
    <phoneticPr fontId="25"/>
  </si>
  <si>
    <t>　　  3  「大学」は新制大学のみである。</t>
    <phoneticPr fontId="7"/>
  </si>
  <si>
    <t xml:space="preserve">  (3) National Training Institute for Nursing Teachers.</t>
    <phoneticPr fontId="25"/>
  </si>
  <si>
    <t>　　  4  （　）内の数値は，通信教育のみを行う学校数で別掲である。</t>
    <rPh sb="10" eb="11">
      <t>ナイ</t>
    </rPh>
    <rPh sb="12" eb="14">
      <t>スウチ</t>
    </rPh>
    <rPh sb="16" eb="18">
      <t>ツウシン</t>
    </rPh>
    <rPh sb="18" eb="20">
      <t>キョウイク</t>
    </rPh>
    <rPh sb="23" eb="24">
      <t>オコナ</t>
    </rPh>
    <rPh sb="25" eb="28">
      <t>ガッコウスウ</t>
    </rPh>
    <rPh sb="29" eb="31">
      <t>ベッケイ</t>
    </rPh>
    <phoneticPr fontId="7"/>
  </si>
  <si>
    <t xml:space="preserve">  (4) Figures for the National Training Institute for Engineering Teachers.</t>
    <phoneticPr fontId="7"/>
  </si>
  <si>
    <t>　　  5  「高等教育」は，大学（通信教育のみを行う大学を除く。），短期大学（通信教育のみを行う大学を除く。），国立養護教諭養成所，</t>
    <rPh sb="18" eb="20">
      <t>ツウシン</t>
    </rPh>
    <rPh sb="20" eb="22">
      <t>キョウイク</t>
    </rPh>
    <rPh sb="25" eb="26">
      <t>オコナ</t>
    </rPh>
    <rPh sb="27" eb="29">
      <t>ダイガク</t>
    </rPh>
    <rPh sb="30" eb="31">
      <t>ノゾ</t>
    </rPh>
    <phoneticPr fontId="7"/>
  </si>
  <si>
    <t xml:space="preserve">    　  国立工業教員養成所及び高等専門学校の合計数である。</t>
    <rPh sb="18" eb="20">
      <t>コウトウ</t>
    </rPh>
    <phoneticPr fontId="7"/>
  </si>
  <si>
    <t>26 学校教育総括</t>
    <phoneticPr fontId="7"/>
  </si>
  <si>
    <t>School Education 27</t>
    <phoneticPr fontId="7"/>
  </si>
  <si>
    <t>30 学校教育総括</t>
    <phoneticPr fontId="7"/>
  </si>
  <si>
    <t>School Education 31</t>
    <phoneticPr fontId="7"/>
  </si>
  <si>
    <r>
      <t>　　　　　　　　　在　　　　　学　　　　　者　　　　　数　</t>
    </r>
    <r>
      <rPr>
        <sz val="12"/>
        <rFont val="ＭＳ 明朝"/>
        <family val="1"/>
        <charset val="128"/>
      </rPr>
      <t>（年次別）（４－１）</t>
    </r>
    <phoneticPr fontId="7"/>
  </si>
  <si>
    <r>
      <t>在　　　　　学　　　　　者　　　　　数　</t>
    </r>
    <r>
      <rPr>
        <sz val="12"/>
        <rFont val="ＭＳ 明朝"/>
        <family val="1"/>
        <charset val="128"/>
      </rPr>
      <t>（年次別）（４－３）</t>
    </r>
    <phoneticPr fontId="7"/>
  </si>
  <si>
    <t xml:space="preserve">　                   Students (National, Local </t>
    <phoneticPr fontId="7"/>
  </si>
  <si>
    <t xml:space="preserve">　   Students (National, Local </t>
    <phoneticPr fontId="7"/>
  </si>
  <si>
    <t>養護学校</t>
  </si>
  <si>
    <t>高等専門学校</t>
    <phoneticPr fontId="7"/>
  </si>
  <si>
    <t>国立養護教諭養成所</t>
    <phoneticPr fontId="7"/>
  </si>
  <si>
    <t>（再掲）         盲・聾・養護学校</t>
    <phoneticPr fontId="7"/>
  </si>
  <si>
    <t>（再掲）　　　　　　　　　　高   等   教   育</t>
    <phoneticPr fontId="7"/>
  </si>
  <si>
    <t>Compulsory  
education school</t>
    <phoneticPr fontId="7"/>
  </si>
  <si>
    <t>Schools for the other disabled</t>
    <phoneticPr fontId="15"/>
  </si>
  <si>
    <t>College of technology</t>
    <phoneticPr fontId="25"/>
  </si>
  <si>
    <t>Junior college</t>
    <phoneticPr fontId="25"/>
  </si>
  <si>
    <t>University</t>
    <phoneticPr fontId="25"/>
  </si>
  <si>
    <t>NTINT</t>
    <phoneticPr fontId="25"/>
  </si>
  <si>
    <t>Specialized training college</t>
    <phoneticPr fontId="3"/>
  </si>
  <si>
    <t>Miscellaneous school</t>
    <phoneticPr fontId="25"/>
  </si>
  <si>
    <t xml:space="preserve"> Higher education</t>
    <phoneticPr fontId="7"/>
  </si>
  <si>
    <t>1948</t>
    <phoneticPr fontId="7"/>
  </si>
  <si>
    <t>799</t>
  </si>
  <si>
    <t>1,557</t>
  </si>
  <si>
    <t>2,312</t>
  </si>
  <si>
    <t>2,217</t>
  </si>
  <si>
    <t>2,142</t>
  </si>
  <si>
    <t>1,780</t>
  </si>
  <si>
    <t>1,110</t>
  </si>
  <si>
    <t>475</t>
  </si>
  <si>
    <t>28 学校教育総括</t>
    <phoneticPr fontId="7"/>
  </si>
  <si>
    <t>School Education 29</t>
    <phoneticPr fontId="7"/>
  </si>
  <si>
    <t>32 学校教育総括</t>
    <phoneticPr fontId="7"/>
  </si>
  <si>
    <t>School Education 33</t>
    <phoneticPr fontId="7"/>
  </si>
  <si>
    <r>
      <t>　　　　　　　　　在　　　　　学　　　　　者　　　　　数　</t>
    </r>
    <r>
      <rPr>
        <sz val="12"/>
        <rFont val="ＭＳ 明朝"/>
        <family val="1"/>
        <charset val="128"/>
      </rPr>
      <t>（年次別）（４－２）</t>
    </r>
    <phoneticPr fontId="7"/>
  </si>
  <si>
    <r>
      <t>在　　　　　学　　　　　者　　　　　数　</t>
    </r>
    <r>
      <rPr>
        <sz val="12"/>
        <rFont val="ＭＳ 明朝"/>
        <family val="1"/>
        <charset val="128"/>
      </rPr>
      <t>（年次別）（４－４）</t>
    </r>
    <phoneticPr fontId="7"/>
  </si>
  <si>
    <t>区分</t>
    <phoneticPr fontId="15"/>
  </si>
  <si>
    <t xml:space="preserve"> 平成元　</t>
    <phoneticPr fontId="7"/>
  </si>
  <si>
    <t>　 2</t>
    <phoneticPr fontId="7"/>
  </si>
  <si>
    <t>　 3</t>
    <phoneticPr fontId="7"/>
  </si>
  <si>
    <t>　 4</t>
    <phoneticPr fontId="7"/>
  </si>
  <si>
    <t>　 5</t>
    <phoneticPr fontId="7"/>
  </si>
  <si>
    <t>　 6</t>
    <phoneticPr fontId="7"/>
  </si>
  <si>
    <t>　 7</t>
    <phoneticPr fontId="7"/>
  </si>
  <si>
    <t>　 8</t>
    <phoneticPr fontId="7"/>
  </si>
  <si>
    <t>　 9</t>
    <phoneticPr fontId="7"/>
  </si>
  <si>
    <t>　10</t>
    <phoneticPr fontId="7"/>
  </si>
  <si>
    <t>　11</t>
  </si>
  <si>
    <t>　12</t>
    <phoneticPr fontId="7"/>
  </si>
  <si>
    <t xml:space="preserve"> 　2000   </t>
    <phoneticPr fontId="7"/>
  </si>
  <si>
    <t>　13</t>
  </si>
  <si>
    <t>　14</t>
  </si>
  <si>
    <t>02</t>
    <phoneticPr fontId="7"/>
  </si>
  <si>
    <t>　15</t>
  </si>
  <si>
    <t>　16</t>
    <phoneticPr fontId="7"/>
  </si>
  <si>
    <t>04</t>
    <phoneticPr fontId="7"/>
  </si>
  <si>
    <t>　17</t>
  </si>
  <si>
    <t>　18</t>
  </si>
  <si>
    <t>　19</t>
    <phoneticPr fontId="7"/>
  </si>
  <si>
    <t>　20</t>
  </si>
  <si>
    <t>　21</t>
  </si>
  <si>
    <t>　22</t>
    <phoneticPr fontId="7"/>
  </si>
  <si>
    <t>　22</t>
  </si>
  <si>
    <t>　23</t>
  </si>
  <si>
    <t>11</t>
    <phoneticPr fontId="7"/>
  </si>
  <si>
    <t>11</t>
  </si>
  <si>
    <t>12</t>
  </si>
  <si>
    <t>13</t>
    <phoneticPr fontId="15"/>
  </si>
  <si>
    <t>14</t>
  </si>
  <si>
    <t>15</t>
  </si>
  <si>
    <t>　28</t>
    <phoneticPr fontId="15"/>
  </si>
  <si>
    <t>16</t>
    <phoneticPr fontId="15"/>
  </si>
  <si>
    <t>17</t>
    <phoneticPr fontId="15"/>
  </si>
  <si>
    <t>　29</t>
    <phoneticPr fontId="15"/>
  </si>
  <si>
    <t>18</t>
  </si>
  <si>
    <t xml:space="preserve"> 令和元　</t>
    <rPh sb="1" eb="3">
      <t>レイワ</t>
    </rPh>
    <phoneticPr fontId="15"/>
  </si>
  <si>
    <t>19</t>
    <phoneticPr fontId="15"/>
  </si>
  <si>
    <t>令和元</t>
    <rPh sb="0" eb="1">
      <t>レイワ</t>
    </rPh>
    <rPh sb="1" eb="2">
      <t>ガン</t>
    </rPh>
    <phoneticPr fontId="15"/>
  </si>
  <si>
    <t>　 2</t>
    <phoneticPr fontId="15"/>
  </si>
  <si>
    <t>20</t>
  </si>
  <si>
    <t>21</t>
  </si>
  <si>
    <t>　　 6  高等専門学校は本科のほか，専攻科・その他の学生の合計数である。なお専攻科は平成4年度より設置，その他の学生は平成16年度より計上している。</t>
    <rPh sb="6" eb="8">
      <t>コウトウ</t>
    </rPh>
    <rPh sb="8" eb="10">
      <t>センモン</t>
    </rPh>
    <rPh sb="10" eb="12">
      <t>ガッコウ</t>
    </rPh>
    <rPh sb="13" eb="15">
      <t>ホンカ</t>
    </rPh>
    <rPh sb="19" eb="21">
      <t>センコウ</t>
    </rPh>
    <rPh sb="21" eb="22">
      <t>カ</t>
    </rPh>
    <rPh sb="25" eb="26">
      <t>タ</t>
    </rPh>
    <rPh sb="27" eb="29">
      <t>ガクセイ</t>
    </rPh>
    <rPh sb="30" eb="32">
      <t>ゴウケイ</t>
    </rPh>
    <rPh sb="32" eb="33">
      <t>スウ</t>
    </rPh>
    <rPh sb="39" eb="41">
      <t>センコウ</t>
    </rPh>
    <rPh sb="41" eb="42">
      <t>カ</t>
    </rPh>
    <rPh sb="43" eb="45">
      <t>ヘイセイ</t>
    </rPh>
    <rPh sb="46" eb="48">
      <t>ネンド</t>
    </rPh>
    <rPh sb="50" eb="52">
      <t>セッチ</t>
    </rPh>
    <rPh sb="55" eb="56">
      <t>タ</t>
    </rPh>
    <phoneticPr fontId="7"/>
  </si>
  <si>
    <t xml:space="preserve">   (1) National Training Institute for Nursing Teachers.</t>
    <phoneticPr fontId="25"/>
  </si>
  <si>
    <t>　　  2  盲学校，聾学校，養護学校及び特別支援学校は，それぞれ幼稚部・小学部・中学部及び高等部の合計数である。</t>
    <rPh sb="19" eb="20">
      <t>オヨ</t>
    </rPh>
    <rPh sb="21" eb="23">
      <t>トクベツ</t>
    </rPh>
    <rPh sb="23" eb="25">
      <t>シエン</t>
    </rPh>
    <rPh sb="25" eb="27">
      <t>ガッコウ</t>
    </rPh>
    <phoneticPr fontId="7"/>
  </si>
  <si>
    <t>　　 7  通信教育の学生・生徒は含まれていない。</t>
    <phoneticPr fontId="7"/>
  </si>
  <si>
    <t xml:space="preserve">   (2) Figures for the National Training Institute for Engineering Teachers.</t>
    <phoneticPr fontId="25"/>
  </si>
  <si>
    <t>　　  3  高等学校は，本科・専攻科・別科の合計数である。</t>
    <phoneticPr fontId="7"/>
  </si>
  <si>
    <t>　　 8  「高等教育」は大学（大学院を含む。），短期大学，国立養護教諭養成所，国立工業教員養成所及び高等専門学校（4・5年生，専攻科及び聴講生等）の</t>
    <phoneticPr fontId="7"/>
  </si>
  <si>
    <t xml:space="preserve">   (3) Not including students of correspondence courses.</t>
    <phoneticPr fontId="3"/>
  </si>
  <si>
    <t>　　  4  中等教育学校は，前期課程と後期課程の合計数である。</t>
    <rPh sb="7" eb="9">
      <t>チュウトウ</t>
    </rPh>
    <rPh sb="9" eb="11">
      <t>キョウイク</t>
    </rPh>
    <rPh sb="15" eb="17">
      <t>ゼンキ</t>
    </rPh>
    <rPh sb="17" eb="19">
      <t>カテイ</t>
    </rPh>
    <rPh sb="20" eb="22">
      <t>コウキ</t>
    </rPh>
    <rPh sb="22" eb="24">
      <t>カテイ</t>
    </rPh>
    <rPh sb="25" eb="28">
      <t>ゴウケイスウ</t>
    </rPh>
    <phoneticPr fontId="7"/>
  </si>
  <si>
    <t>　　　　合計数である。</t>
    <phoneticPr fontId="15"/>
  </si>
  <si>
    <t>　　  5  大学，短期大学は学部，本科のほか，大学院・専攻科・別科・その他の学生の合計数である。</t>
    <phoneticPr fontId="7"/>
  </si>
  <si>
    <t>　　</t>
    <phoneticPr fontId="7"/>
  </si>
  <si>
    <t>34　学校教育総括</t>
    <phoneticPr fontId="7"/>
  </si>
  <si>
    <t>School Education　35</t>
    <phoneticPr fontId="7"/>
  </si>
  <si>
    <r>
      <t>教　　　　　　　　　員　　　　　　　　　数　</t>
    </r>
    <r>
      <rPr>
        <sz val="12"/>
        <rFont val="ＭＳ 明朝"/>
        <family val="1"/>
        <charset val="128"/>
      </rPr>
      <t>（年次別）（２－１）</t>
    </r>
    <phoneticPr fontId="7"/>
  </si>
  <si>
    <t xml:space="preserve">　　Full-time Teachers (National, </t>
    <phoneticPr fontId="7"/>
  </si>
  <si>
    <t>高等  　　学校</t>
    <phoneticPr fontId="7"/>
  </si>
  <si>
    <t>養護　　学校</t>
    <phoneticPr fontId="7"/>
  </si>
  <si>
    <t>短期　　大学</t>
    <phoneticPr fontId="7"/>
  </si>
  <si>
    <t>専修学校</t>
    <rPh sb="2" eb="4">
      <t>ガッコウ</t>
    </rPh>
    <phoneticPr fontId="7"/>
  </si>
  <si>
    <t>各種　　学校</t>
    <phoneticPr fontId="7"/>
  </si>
  <si>
    <t>(再掲)   盲・聾・養護学校</t>
    <phoneticPr fontId="7"/>
  </si>
  <si>
    <t>(再掲)　　高等　　教育</t>
    <phoneticPr fontId="7"/>
  </si>
  <si>
    <t>Total</t>
    <phoneticPr fontId="25"/>
  </si>
  <si>
    <t>Kindergarten</t>
    <phoneticPr fontId="25"/>
  </si>
  <si>
    <t>Elementary school</t>
    <phoneticPr fontId="25"/>
  </si>
  <si>
    <t>Lower secondary school</t>
    <phoneticPr fontId="25"/>
  </si>
  <si>
    <t>Upper secondary school</t>
    <phoneticPr fontId="25"/>
  </si>
  <si>
    <t>Secondary  school</t>
    <phoneticPr fontId="3"/>
  </si>
  <si>
    <t>Spec.
 ed. school</t>
    <phoneticPr fontId="7"/>
  </si>
  <si>
    <t>　62</t>
    <phoneticPr fontId="7"/>
  </si>
  <si>
    <t>36　学校教育総括</t>
    <phoneticPr fontId="7"/>
  </si>
  <si>
    <t>School Education　37</t>
    <phoneticPr fontId="7"/>
  </si>
  <si>
    <r>
      <t>教　　　　　　　　　員　　　　　　　　　数　</t>
    </r>
    <r>
      <rPr>
        <sz val="12"/>
        <rFont val="ＭＳ 明朝"/>
        <family val="1"/>
        <charset val="128"/>
      </rPr>
      <t>（年次別）（２－２）</t>
    </r>
    <phoneticPr fontId="7"/>
  </si>
  <si>
    <t>国立養護教諭養成所</t>
    <phoneticPr fontId="15"/>
  </si>
  <si>
    <t>平成元年　</t>
    <rPh sb="3" eb="4">
      <t>ネン</t>
    </rPh>
    <phoneticPr fontId="7"/>
  </si>
  <si>
    <t xml:space="preserve">   2000   </t>
    <phoneticPr fontId="7"/>
  </si>
  <si>
    <t>10</t>
  </si>
  <si>
    <t>12</t>
    <phoneticPr fontId="15"/>
  </si>
  <si>
    <t>13</t>
  </si>
  <si>
    <t>令和元</t>
    <rPh sb="0" eb="1">
      <t>レイ</t>
    </rPh>
    <rPh sb="1" eb="2">
      <t>ワ</t>
    </rPh>
    <phoneticPr fontId="15"/>
  </si>
  <si>
    <t>　　  2  本務教員である。</t>
    <phoneticPr fontId="7"/>
  </si>
  <si>
    <t>　　  3  通信教育の教員は含まれていない。</t>
    <phoneticPr fontId="7"/>
  </si>
  <si>
    <t xml:space="preserve">   (3) Not including teachers of correspondence courses.</t>
    <phoneticPr fontId="3"/>
  </si>
  <si>
    <t>　　  4  「高等教育」は，大学，短期大学，国立養護教諭養成所，国立工業教員養成所及び高等専門学校の合計数である。</t>
    <phoneticPr fontId="7"/>
  </si>
  <si>
    <t>38　学校教育総括</t>
    <phoneticPr fontId="7"/>
  </si>
  <si>
    <t>School Education　39</t>
    <phoneticPr fontId="7"/>
  </si>
  <si>
    <r>
      <t>入　　　　　　学　　　　　　者　　　　　　数　</t>
    </r>
    <r>
      <rPr>
        <sz val="12"/>
        <rFont val="ＭＳ 明朝"/>
        <family val="1"/>
        <charset val="128"/>
      </rPr>
      <t>（年次別）（２－１）</t>
    </r>
    <phoneticPr fontId="7"/>
  </si>
  <si>
    <t xml:space="preserve">New Entrants (National, </t>
    <phoneticPr fontId="7"/>
  </si>
  <si>
    <t>区　分</t>
    <rPh sb="0" eb="1">
      <t>ク</t>
    </rPh>
    <rPh sb="2" eb="3">
      <t>ブン</t>
    </rPh>
    <phoneticPr fontId="7"/>
  </si>
  <si>
    <t>高等専門
学校</t>
    <rPh sb="5" eb="7">
      <t>ガッコウ</t>
    </rPh>
    <phoneticPr fontId="7"/>
  </si>
  <si>
    <t>大　学　院</t>
  </si>
  <si>
    <t>国立養 護教諭 養成所</t>
    <phoneticPr fontId="7"/>
  </si>
  <si>
    <t>専 修 学 校</t>
  </si>
  <si>
    <t>（再 掲）</t>
    <phoneticPr fontId="7"/>
  </si>
  <si>
    <t>Graduate school</t>
  </si>
  <si>
    <t>修士課程</t>
  </si>
  <si>
    <t>博士課程</t>
  </si>
  <si>
    <t>専門職学位課程</t>
    <rPh sb="0" eb="2">
      <t>センモン</t>
    </rPh>
    <rPh sb="2" eb="3">
      <t>ショク</t>
    </rPh>
    <rPh sb="3" eb="5">
      <t>ガクイ</t>
    </rPh>
    <rPh sb="5" eb="7">
      <t>カテイ</t>
    </rPh>
    <phoneticPr fontId="7"/>
  </si>
  <si>
    <t>Master's course</t>
  </si>
  <si>
    <t>Doctor's course</t>
  </si>
  <si>
    <t>Professional Degree course</t>
  </si>
  <si>
    <t>NTINT</t>
    <phoneticPr fontId="7"/>
  </si>
  <si>
    <t>Higher education</t>
    <phoneticPr fontId="7"/>
  </si>
  <si>
    <t>40　学校教育総括</t>
    <phoneticPr fontId="7"/>
  </si>
  <si>
    <t>School Education　41</t>
    <phoneticPr fontId="7"/>
  </si>
  <si>
    <r>
      <t>入　　　　　　学　　　　　　者　　　　　　数　</t>
    </r>
    <r>
      <rPr>
        <sz val="12"/>
        <rFont val="ＭＳ 明朝"/>
        <family val="1"/>
        <charset val="128"/>
      </rPr>
      <t>（年次別）（２－２）</t>
    </r>
    <phoneticPr fontId="7"/>
  </si>
  <si>
    <t>高等専門学校</t>
    <rPh sb="4" eb="6">
      <t>ガッコウ</t>
    </rPh>
    <phoneticPr fontId="7"/>
  </si>
  <si>
    <t xml:space="preserve">  2000  </t>
    <phoneticPr fontId="7"/>
  </si>
  <si>
    <t>16</t>
  </si>
  <si>
    <t>令和元　</t>
    <rPh sb="0" eb="1">
      <t>レイ</t>
    </rPh>
    <rPh sb="1" eb="2">
      <t>ワ</t>
    </rPh>
    <phoneticPr fontId="7"/>
  </si>
  <si>
    <t>　　 5  「専修学校」，「各種学校」は，各年の4月1日から同年5月1日までの入学者（入学後5月1日までの退学者を除く。）である。</t>
    <phoneticPr fontId="7"/>
  </si>
  <si>
    <t>　　  2  「小学校」及び「義務教育学校」は第1学年児童数である。</t>
    <rPh sb="12" eb="13">
      <t>オヨ</t>
    </rPh>
    <rPh sb="15" eb="17">
      <t>ギム</t>
    </rPh>
    <rPh sb="17" eb="19">
      <t>キョウイク</t>
    </rPh>
    <rPh sb="19" eb="21">
      <t>ガッコウ</t>
    </rPh>
    <phoneticPr fontId="7"/>
  </si>
  <si>
    <t>　　 6  「高等教育」は，短期大学，大学，大学院修士課程・博士課程・専門職学位課程，国立養護教諭養成所，　国立工業教員養成所の</t>
    <rPh sb="35" eb="37">
      <t>センモン</t>
    </rPh>
    <rPh sb="37" eb="38">
      <t>ショク</t>
    </rPh>
    <rPh sb="38" eb="40">
      <t>ガクイ</t>
    </rPh>
    <rPh sb="40" eb="42">
      <t>カテイ</t>
    </rPh>
    <phoneticPr fontId="7"/>
  </si>
  <si>
    <t>　　  3  「高等学校」及び「短期大学」は本科入学者,「大学」は学部入学者（昭和29年以前は医学及び歯学専門課程の入学者を含む。）である。</t>
    <rPh sb="39" eb="41">
      <t>ショウワ</t>
    </rPh>
    <phoneticPr fontId="7"/>
  </si>
  <si>
    <t>　　入学者及び高等専門学校4年生の合計数である。</t>
    <phoneticPr fontId="7"/>
  </si>
  <si>
    <t>　　  4  「大学院」の昭和50年以降については,「修士課程」は修士課程，博士前期課程及び一貫制博士課程（医歯学を除く。）への入学者であり，</t>
    <phoneticPr fontId="15"/>
  </si>
  <si>
    <t>　　　 「博士課程」は博士後期課程，一貫制博士課程（医歯学）への入学者である。</t>
    <phoneticPr fontId="7"/>
  </si>
  <si>
    <t xml:space="preserve">     (1) National Training Institute for Nursing Teachers.</t>
    <phoneticPr fontId="25"/>
  </si>
  <si>
    <t xml:space="preserve">     (2) Figures for the National Training Institute for Engineering Teachers.</t>
    <phoneticPr fontId="3"/>
  </si>
  <si>
    <t>42　学校教育総括</t>
    <phoneticPr fontId="7"/>
  </si>
  <si>
    <t>School Education　43</t>
    <phoneticPr fontId="7"/>
  </si>
  <si>
    <r>
      <t>卒　   　　　　業　   　　　　者　   　　　　数　</t>
    </r>
    <r>
      <rPr>
        <sz val="12"/>
        <rFont val="ＭＳ 明朝"/>
        <family val="1"/>
        <charset val="128"/>
      </rPr>
      <t>（年次別）（２－１）</t>
    </r>
    <phoneticPr fontId="7"/>
  </si>
  <si>
    <t xml:space="preserve">   New Graduates (National, </t>
    <phoneticPr fontId="7"/>
  </si>
  <si>
    <t>( 盲・聾・養護学校)
 特別支援学校</t>
    <rPh sb="13" eb="15">
      <t>トクベツ</t>
    </rPh>
    <rPh sb="15" eb="17">
      <t>シエン</t>
    </rPh>
    <rPh sb="17" eb="19">
      <t>ガッコウ</t>
    </rPh>
    <phoneticPr fontId="7"/>
  </si>
  <si>
    <t>大　　学　　院</t>
  </si>
  <si>
    <t>国立養　護教諭　養成所</t>
    <phoneticPr fontId="7"/>
  </si>
  <si>
    <t>Special ed.sch.</t>
  </si>
  <si>
    <t>前期課程</t>
    <rPh sb="0" eb="2">
      <t>ゼンキ</t>
    </rPh>
    <rPh sb="2" eb="4">
      <t>カテイ</t>
    </rPh>
    <phoneticPr fontId="7"/>
  </si>
  <si>
    <t>後期課程</t>
    <rPh sb="0" eb="2">
      <t>コウキ</t>
    </rPh>
    <rPh sb="2" eb="4">
      <t>カテイ</t>
    </rPh>
    <phoneticPr fontId="7"/>
  </si>
  <si>
    <t>中学部</t>
  </si>
  <si>
    <t>高等部</t>
  </si>
  <si>
    <t>Lower division</t>
    <phoneticPr fontId="7"/>
  </si>
  <si>
    <t>Upper division</t>
  </si>
  <si>
    <t>Lower sec.dept.</t>
    <phoneticPr fontId="7"/>
  </si>
  <si>
    <t>Upper sec.dept</t>
    <phoneticPr fontId="7"/>
  </si>
  <si>
    <t>663  …</t>
    <phoneticPr fontId="7"/>
  </si>
  <si>
    <t>675  …</t>
    <phoneticPr fontId="7"/>
  </si>
  <si>
    <t>713  …</t>
    <phoneticPr fontId="7"/>
  </si>
  <si>
    <t>593  …</t>
    <phoneticPr fontId="7"/>
  </si>
  <si>
    <t>584  76</t>
    <phoneticPr fontId="7"/>
  </si>
  <si>
    <t>452 204</t>
    <phoneticPr fontId="7"/>
  </si>
  <si>
    <t>44　学校教育総括</t>
    <phoneticPr fontId="7"/>
  </si>
  <si>
    <t>School Education　45</t>
    <phoneticPr fontId="7"/>
  </si>
  <si>
    <r>
      <t>卒　   　　　　業　   　　　　者　   　　　　数　</t>
    </r>
    <r>
      <rPr>
        <sz val="12"/>
        <rFont val="ＭＳ 明朝"/>
        <family val="1"/>
        <charset val="128"/>
      </rPr>
      <t>（年次別）（２－２）</t>
    </r>
    <phoneticPr fontId="7"/>
  </si>
  <si>
    <t xml:space="preserve"> (注) 1  各年3月卒業者数である。</t>
    <phoneticPr fontId="7"/>
  </si>
  <si>
    <t>　　 5  昭和51年以降の「大学院・修士課程」は，修士課程及び博士前期課程であり，「大学院・博士課程」は博士課程及び一貫制博士課程である。</t>
    <phoneticPr fontId="7"/>
  </si>
  <si>
    <t>　　   2  国・公・私立の合計数である。</t>
    <phoneticPr fontId="7"/>
  </si>
  <si>
    <t>　　 6  「専修学校」，「各種学校」は，各年5月1日現在調査による前年の4月1日から当該年の3月31日までの卒業者数である。　　</t>
    <phoneticPr fontId="7"/>
  </si>
  <si>
    <t>　　   3  「特別支援学校」は、平成19年度以前は盲学校、聾学校、養護学校の合計値である。　</t>
    <rPh sb="9" eb="11">
      <t>トクベツ</t>
    </rPh>
    <rPh sb="11" eb="13">
      <t>シエン</t>
    </rPh>
    <rPh sb="13" eb="15">
      <t>ガッコウ</t>
    </rPh>
    <rPh sb="18" eb="20">
      <t>ヘイセイ</t>
    </rPh>
    <rPh sb="22" eb="24">
      <t>ネンド</t>
    </rPh>
    <rPh sb="24" eb="26">
      <t>イゼン</t>
    </rPh>
    <rPh sb="27" eb="28">
      <t>モウ</t>
    </rPh>
    <rPh sb="28" eb="30">
      <t>ガッコウ</t>
    </rPh>
    <rPh sb="31" eb="32">
      <t>ロウ</t>
    </rPh>
    <rPh sb="32" eb="34">
      <t>ガッコウ</t>
    </rPh>
    <rPh sb="35" eb="37">
      <t>ヨウゴ</t>
    </rPh>
    <rPh sb="37" eb="39">
      <t>ガッコウ</t>
    </rPh>
    <rPh sb="40" eb="42">
      <t>ゴウケイ</t>
    </rPh>
    <rPh sb="42" eb="43">
      <t>チ</t>
    </rPh>
    <phoneticPr fontId="7"/>
  </si>
  <si>
    <t>　　   4  「高等学校」，「特別支援学校（平成19年度までは盲・聾・養護学校）（高等部）」，「短期大学」は本科卒業者,「大学」は学部卒業者，　</t>
    <rPh sb="16" eb="18">
      <t>トクベツ</t>
    </rPh>
    <rPh sb="18" eb="20">
      <t>シエン</t>
    </rPh>
    <rPh sb="23" eb="25">
      <t>ヘイセイ</t>
    </rPh>
    <rPh sb="27" eb="29">
      <t>ネンド</t>
    </rPh>
    <rPh sb="32" eb="33">
      <t>モウ</t>
    </rPh>
    <rPh sb="34" eb="35">
      <t>ロウ</t>
    </rPh>
    <rPh sb="36" eb="38">
      <t>ヨウゴ</t>
    </rPh>
    <rPh sb="38" eb="40">
      <t>ガッコウ</t>
    </rPh>
    <phoneticPr fontId="7"/>
  </si>
  <si>
    <t>　　　   「大学院」は研究科卒業者である。</t>
    <phoneticPr fontId="7"/>
  </si>
  <si>
    <t xml:space="preserve">     (2) Figures for the National Training Institute for Engineering Teachers.</t>
    <phoneticPr fontId="25"/>
  </si>
  <si>
    <t>46　学校教育総括</t>
    <phoneticPr fontId="7"/>
  </si>
  <si>
    <t>School Education　47</t>
    <phoneticPr fontId="7"/>
  </si>
  <si>
    <t>50　学校教育総括</t>
    <phoneticPr fontId="7"/>
  </si>
  <si>
    <t>School Education　51</t>
    <phoneticPr fontId="7"/>
  </si>
  <si>
    <r>
      <t>就　　　学　　　率　　・　　進　　　学　　　率　</t>
    </r>
    <r>
      <rPr>
        <sz val="12"/>
        <rFont val="明朝"/>
        <family val="1"/>
        <charset val="128"/>
      </rPr>
      <t>（４－１）</t>
    </r>
    <phoneticPr fontId="7"/>
  </si>
  <si>
    <r>
      <t>就　　　学　　　率　　・　　進　　　学　　　率　</t>
    </r>
    <r>
      <rPr>
        <sz val="12"/>
        <rFont val="ＭＳ 明朝"/>
        <family val="1"/>
        <charset val="128"/>
      </rPr>
      <t>（４－３）</t>
    </r>
    <phoneticPr fontId="7"/>
  </si>
  <si>
    <t xml:space="preserve">  　Enrollment and Advancement </t>
    <phoneticPr fontId="7"/>
  </si>
  <si>
    <t xml:space="preserve">Enrollment and Advancement </t>
    <phoneticPr fontId="37"/>
  </si>
  <si>
    <t>（単位：％）</t>
  </si>
  <si>
    <t>区  分</t>
    <phoneticPr fontId="7"/>
  </si>
  <si>
    <t>幼稚園　
就園率</t>
    <phoneticPr fontId="15"/>
  </si>
  <si>
    <t>幼保連携型
認定こども園
就園率</t>
    <phoneticPr fontId="15"/>
  </si>
  <si>
    <t>義務教育就学率</t>
  </si>
  <si>
    <t>高等学校等への進学率</t>
  </si>
  <si>
    <t>大 学 ・ 短 期 大 学 等 へ の 現 役 進 学 率</t>
    <phoneticPr fontId="7"/>
  </si>
  <si>
    <t>高等教育機関への進学率
　（過年度高卒者等を含む）</t>
    <rPh sb="0" eb="2">
      <t>コウトウ</t>
    </rPh>
    <rPh sb="2" eb="4">
      <t>キョウイク</t>
    </rPh>
    <rPh sb="4" eb="6">
      <t>キカン</t>
    </rPh>
    <rPh sb="8" eb="11">
      <t>シンガクリツ</t>
    </rPh>
    <rPh sb="15" eb="18">
      <t>カネンド</t>
    </rPh>
    <rPh sb="18" eb="21">
      <t>コウソツシャ</t>
    </rPh>
    <rPh sb="21" eb="22">
      <t>トウ</t>
    </rPh>
    <rPh sb="23" eb="24">
      <t>フク</t>
    </rPh>
    <phoneticPr fontId="37"/>
  </si>
  <si>
    <t>大学（学部）・短期大学（本科）への進学率　
　 （過年度高卒者等を含む）</t>
    <rPh sb="25" eb="28">
      <t>カネンド</t>
    </rPh>
    <rPh sb="28" eb="31">
      <t>コウソツシャ</t>
    </rPh>
    <rPh sb="31" eb="32">
      <t>トウ</t>
    </rPh>
    <rPh sb="33" eb="34">
      <t>フク</t>
    </rPh>
    <phoneticPr fontId="7"/>
  </si>
  <si>
    <t>大学（学部）への 進学率
（過年度高卒者等　を含む）</t>
    <rPh sb="0" eb="2">
      <t>ダイガク</t>
    </rPh>
    <rPh sb="3" eb="5">
      <t>ガクブ</t>
    </rPh>
    <rPh sb="9" eb="12">
      <t>シンガクリツ</t>
    </rPh>
    <rPh sb="15" eb="18">
      <t>カネンド</t>
    </rPh>
    <rPh sb="18" eb="20">
      <t>コウソツ</t>
    </rPh>
    <rPh sb="20" eb="21">
      <t>シャ</t>
    </rPh>
    <rPh sb="21" eb="22">
      <t>トウ</t>
    </rPh>
    <rPh sb="24" eb="25">
      <t>フク</t>
    </rPh>
    <phoneticPr fontId="7"/>
  </si>
  <si>
    <t>短期大学（本科）への進学率
　　（過年度高卒者を含む）</t>
    <rPh sb="10" eb="12">
      <t>シンガク</t>
    </rPh>
    <rPh sb="12" eb="13">
      <t>リツ</t>
    </rPh>
    <rPh sb="18" eb="21">
      <t>カネンド</t>
    </rPh>
    <rPh sb="21" eb="24">
      <t>コウソツシャ</t>
    </rPh>
    <rPh sb="25" eb="26">
      <t>フク</t>
    </rPh>
    <phoneticPr fontId="7"/>
  </si>
  <si>
    <t>大 学 院 へ の 進 学 率</t>
  </si>
  <si>
    <t>高等学校の通信制課程
の進学者を除く</t>
    <phoneticPr fontId="7"/>
  </si>
  <si>
    <t xml:space="preserve">（本科）へ
</t>
    <phoneticPr fontId="7"/>
  </si>
  <si>
    <t>大学・短期大学の通信教育部への進学者を除く　</t>
    <phoneticPr fontId="7"/>
  </si>
  <si>
    <t>Compulsory education</t>
  </si>
  <si>
    <t>Upper secondary school level</t>
  </si>
  <si>
    <r>
      <t xml:space="preserve"> level </t>
    </r>
    <r>
      <rPr>
        <sz val="9"/>
        <rFont val="明朝"/>
        <family val="1"/>
        <charset val="128"/>
      </rPr>
      <t>(2)</t>
    </r>
    <phoneticPr fontId="7"/>
  </si>
  <si>
    <r>
      <t>University &amp; Junior college</t>
    </r>
    <r>
      <rPr>
        <sz val="9"/>
        <rFont val="明朝"/>
        <family val="1"/>
        <charset val="128"/>
      </rPr>
      <t xml:space="preserve"> (3)</t>
    </r>
    <phoneticPr fontId="7"/>
  </si>
  <si>
    <r>
      <t xml:space="preserve">University &amp; Junior college </t>
    </r>
    <r>
      <rPr>
        <sz val="9"/>
        <rFont val="明朝"/>
        <family val="1"/>
        <charset val="128"/>
      </rPr>
      <t>(4)</t>
    </r>
    <phoneticPr fontId="7"/>
  </si>
  <si>
    <r>
      <t xml:space="preserve">Higher Education </t>
    </r>
    <r>
      <rPr>
        <sz val="9"/>
        <rFont val="ＭＳ 明朝"/>
        <family val="1"/>
        <charset val="128"/>
      </rPr>
      <t>(1)</t>
    </r>
    <phoneticPr fontId="37"/>
  </si>
  <si>
    <r>
      <t>University &amp; Junior college</t>
    </r>
    <r>
      <rPr>
        <sz val="9"/>
        <rFont val="ＭＳ 明朝"/>
        <family val="1"/>
        <charset val="128"/>
      </rPr>
      <t xml:space="preserve"> (2)</t>
    </r>
    <phoneticPr fontId="37"/>
  </si>
  <si>
    <t xml:space="preserve">         University</t>
    <phoneticPr fontId="37"/>
  </si>
  <si>
    <t>(3)</t>
    <phoneticPr fontId="37"/>
  </si>
  <si>
    <r>
      <t>Junior college</t>
    </r>
    <r>
      <rPr>
        <sz val="9"/>
        <rFont val="ＭＳ 明朝"/>
        <family val="1"/>
        <charset val="128"/>
      </rPr>
      <t xml:space="preserve"> (4)</t>
    </r>
    <phoneticPr fontId="37"/>
  </si>
  <si>
    <r>
      <t>Graduate school</t>
    </r>
    <r>
      <rPr>
        <sz val="9"/>
        <rFont val="ＭＳ 明朝"/>
        <family val="1"/>
        <charset val="128"/>
      </rPr>
      <t xml:space="preserve"> (5)</t>
    </r>
    <phoneticPr fontId="37"/>
  </si>
  <si>
    <t>学齢児童</t>
  </si>
  <si>
    <t>学齢生徒</t>
  </si>
  <si>
    <t>計</t>
    <rPh sb="0" eb="1">
      <t>ケイ</t>
    </rPh>
    <phoneticPr fontId="37"/>
  </si>
  <si>
    <t>男</t>
    <rPh sb="0" eb="1">
      <t>オトコ</t>
    </rPh>
    <phoneticPr fontId="37"/>
  </si>
  <si>
    <t>女</t>
    <rPh sb="0" eb="1">
      <t>オンナ</t>
    </rPh>
    <phoneticPr fontId="37"/>
  </si>
  <si>
    <t>Kindergarten</t>
    <phoneticPr fontId="7"/>
  </si>
  <si>
    <t>Elem.sch.</t>
  </si>
  <si>
    <t>Lower sec.sch.</t>
  </si>
  <si>
    <t>昭和23年</t>
    <phoneticPr fontId="7"/>
  </si>
  <si>
    <t xml:space="preserve">  　24</t>
    <phoneticPr fontId="7"/>
  </si>
  <si>
    <t>　  24</t>
    <phoneticPr fontId="7"/>
  </si>
  <si>
    <t xml:space="preserve">  　25</t>
  </si>
  <si>
    <t>　  25</t>
  </si>
  <si>
    <t xml:space="preserve">  　26</t>
  </si>
  <si>
    <t>　  26</t>
  </si>
  <si>
    <t xml:space="preserve">  　27</t>
  </si>
  <si>
    <t>　  27</t>
  </si>
  <si>
    <t xml:space="preserve">  　28</t>
  </si>
  <si>
    <t>　  28</t>
  </si>
  <si>
    <t xml:space="preserve">  　29</t>
  </si>
  <si>
    <t>　  29</t>
  </si>
  <si>
    <t xml:space="preserve">  　30</t>
  </si>
  <si>
    <t>　  30</t>
  </si>
  <si>
    <t xml:space="preserve">  　31</t>
  </si>
  <si>
    <t>　  31</t>
  </si>
  <si>
    <t xml:space="preserve">  　32</t>
  </si>
  <si>
    <t>　  32</t>
  </si>
  <si>
    <t xml:space="preserve">  　33</t>
  </si>
  <si>
    <t>　  33</t>
  </si>
  <si>
    <t xml:space="preserve">  　34</t>
  </si>
  <si>
    <t>　  34</t>
  </si>
  <si>
    <t xml:space="preserve">  　35</t>
  </si>
  <si>
    <t>　  35</t>
  </si>
  <si>
    <t xml:space="preserve">  　36</t>
  </si>
  <si>
    <t>　  36</t>
  </si>
  <si>
    <t xml:space="preserve">  　37</t>
  </si>
  <si>
    <t>　  37</t>
  </si>
  <si>
    <t xml:space="preserve">  　38</t>
  </si>
  <si>
    <t>　  38</t>
  </si>
  <si>
    <t xml:space="preserve">  　39</t>
  </si>
  <si>
    <t>　  39</t>
  </si>
  <si>
    <t xml:space="preserve">  　40</t>
  </si>
  <si>
    <t>　  40</t>
  </si>
  <si>
    <t xml:space="preserve">  　41</t>
  </si>
  <si>
    <t>　  41</t>
  </si>
  <si>
    <t xml:space="preserve">  　42</t>
  </si>
  <si>
    <t>　  42</t>
  </si>
  <si>
    <t xml:space="preserve">  　43</t>
  </si>
  <si>
    <t>　  43</t>
  </si>
  <si>
    <t xml:space="preserve">  　44</t>
  </si>
  <si>
    <t>　  44</t>
  </si>
  <si>
    <t xml:space="preserve">  　45</t>
  </si>
  <si>
    <t>　  45</t>
  </si>
  <si>
    <t xml:space="preserve">  　46</t>
  </si>
  <si>
    <t>　  46</t>
  </si>
  <si>
    <t xml:space="preserve">  　47</t>
  </si>
  <si>
    <t>　  47</t>
  </si>
  <si>
    <t xml:space="preserve">  　48</t>
  </si>
  <si>
    <t>　  48</t>
  </si>
  <si>
    <t xml:space="preserve">  　49</t>
  </si>
  <si>
    <t>　  49</t>
  </si>
  <si>
    <t xml:space="preserve">  　50</t>
  </si>
  <si>
    <t>　  50</t>
  </si>
  <si>
    <t xml:space="preserve">  　51</t>
  </si>
  <si>
    <t>　  51</t>
  </si>
  <si>
    <t xml:space="preserve">  　52</t>
  </si>
  <si>
    <t>　  52</t>
  </si>
  <si>
    <t xml:space="preserve">  　53</t>
  </si>
  <si>
    <t>　  53</t>
  </si>
  <si>
    <t xml:space="preserve">  　54</t>
  </si>
  <si>
    <t>　  54</t>
  </si>
  <si>
    <t xml:space="preserve">  　55</t>
  </si>
  <si>
    <t>　  55</t>
  </si>
  <si>
    <t xml:space="preserve">  　56</t>
  </si>
  <si>
    <t>　  56</t>
  </si>
  <si>
    <t xml:space="preserve">  　57</t>
  </si>
  <si>
    <t>　  57</t>
  </si>
  <si>
    <t xml:space="preserve">  　58</t>
  </si>
  <si>
    <t>　  58</t>
  </si>
  <si>
    <t xml:space="preserve">  　59</t>
  </si>
  <si>
    <t>　  59</t>
  </si>
  <si>
    <t xml:space="preserve">  　60</t>
  </si>
  <si>
    <t>　  60</t>
  </si>
  <si>
    <t xml:space="preserve">  　61</t>
  </si>
  <si>
    <t>　  61</t>
  </si>
  <si>
    <t xml:space="preserve">  　62</t>
  </si>
  <si>
    <t>　  62</t>
  </si>
  <si>
    <t xml:space="preserve">  　63</t>
  </si>
  <si>
    <t>　  63</t>
  </si>
  <si>
    <t>48　学校教育総括</t>
    <phoneticPr fontId="7"/>
  </si>
  <si>
    <t>School Education　49</t>
    <phoneticPr fontId="7"/>
  </si>
  <si>
    <t>52　学校教育総括</t>
    <phoneticPr fontId="7"/>
  </si>
  <si>
    <t>School Education　53</t>
    <phoneticPr fontId="7"/>
  </si>
  <si>
    <r>
      <t>就　　　学　　　率　　・　　進　　　学　　　率　</t>
    </r>
    <r>
      <rPr>
        <sz val="12"/>
        <rFont val="明朝"/>
        <family val="1"/>
        <charset val="128"/>
      </rPr>
      <t>（４－２）</t>
    </r>
    <phoneticPr fontId="7"/>
  </si>
  <si>
    <r>
      <t>就　　　学　　　率　　・　　進　　　学　　　率　</t>
    </r>
    <r>
      <rPr>
        <sz val="12"/>
        <rFont val="ＭＳ 明朝"/>
        <family val="1"/>
        <charset val="128"/>
      </rPr>
      <t>（４－４）</t>
    </r>
    <phoneticPr fontId="7"/>
  </si>
  <si>
    <t>大 学 院 へ の 進 学 率</t>
    <phoneticPr fontId="15"/>
  </si>
  <si>
    <t>平成元</t>
    <phoneticPr fontId="7"/>
  </si>
  <si>
    <t xml:space="preserve">   　2  </t>
    <phoneticPr fontId="7"/>
  </si>
  <si>
    <t>　   2</t>
    <phoneticPr fontId="7"/>
  </si>
  <si>
    <t xml:space="preserve">   　3</t>
    <phoneticPr fontId="7"/>
  </si>
  <si>
    <t>　   3</t>
    <phoneticPr fontId="7"/>
  </si>
  <si>
    <t xml:space="preserve">   　4</t>
    <phoneticPr fontId="7"/>
  </si>
  <si>
    <t>　   4</t>
    <phoneticPr fontId="7"/>
  </si>
  <si>
    <t xml:space="preserve">   　5</t>
    <phoneticPr fontId="7"/>
  </si>
  <si>
    <t>　   5</t>
    <phoneticPr fontId="7"/>
  </si>
  <si>
    <t xml:space="preserve">   　6</t>
    <phoneticPr fontId="7"/>
  </si>
  <si>
    <t>　   6</t>
    <phoneticPr fontId="7"/>
  </si>
  <si>
    <t xml:space="preserve">   　7</t>
    <phoneticPr fontId="7"/>
  </si>
  <si>
    <t>　   7</t>
    <phoneticPr fontId="7"/>
  </si>
  <si>
    <t xml:space="preserve">   　8</t>
    <phoneticPr fontId="7"/>
  </si>
  <si>
    <t>　   8</t>
    <phoneticPr fontId="7"/>
  </si>
  <si>
    <t xml:space="preserve">   　9</t>
    <phoneticPr fontId="7"/>
  </si>
  <si>
    <t>　   9</t>
    <phoneticPr fontId="7"/>
  </si>
  <si>
    <t xml:space="preserve">    10</t>
    <phoneticPr fontId="7"/>
  </si>
  <si>
    <t>　  10</t>
    <phoneticPr fontId="7"/>
  </si>
  <si>
    <t xml:space="preserve">    11</t>
  </si>
  <si>
    <t>　  11</t>
  </si>
  <si>
    <t xml:space="preserve">    12</t>
    <phoneticPr fontId="7"/>
  </si>
  <si>
    <t>　  12</t>
    <phoneticPr fontId="7"/>
  </si>
  <si>
    <t xml:space="preserve">2000  </t>
    <phoneticPr fontId="7"/>
  </si>
  <si>
    <t xml:space="preserve">    13</t>
  </si>
  <si>
    <t>　  13</t>
  </si>
  <si>
    <t xml:space="preserve">    14</t>
    <phoneticPr fontId="7"/>
  </si>
  <si>
    <t>　  14</t>
  </si>
  <si>
    <t xml:space="preserve">    15</t>
    <phoneticPr fontId="7"/>
  </si>
  <si>
    <t>03</t>
    <phoneticPr fontId="7"/>
  </si>
  <si>
    <t>　  15</t>
    <phoneticPr fontId="7"/>
  </si>
  <si>
    <t xml:space="preserve">    16</t>
  </si>
  <si>
    <t>　  16</t>
  </si>
  <si>
    <t xml:space="preserve">    17</t>
  </si>
  <si>
    <t xml:space="preserve">    18</t>
  </si>
  <si>
    <t xml:space="preserve">    19</t>
    <phoneticPr fontId="7"/>
  </si>
  <si>
    <t>57.2</t>
  </si>
  <si>
    <t xml:space="preserve">    19</t>
    <phoneticPr fontId="37"/>
  </si>
  <si>
    <t>07</t>
    <phoneticPr fontId="37"/>
  </si>
  <si>
    <t xml:space="preserve">    20</t>
  </si>
  <si>
    <t>56.7</t>
  </si>
  <si>
    <t xml:space="preserve">    21</t>
  </si>
  <si>
    <t xml:space="preserve">    22</t>
    <phoneticPr fontId="7"/>
  </si>
  <si>
    <t xml:space="preserve">    22</t>
    <phoneticPr fontId="37"/>
  </si>
  <si>
    <t>10</t>
    <phoneticPr fontId="37"/>
  </si>
  <si>
    <t xml:space="preserve">    23</t>
  </si>
  <si>
    <t xml:space="preserve">    24</t>
  </si>
  <si>
    <t xml:space="preserve">    25</t>
  </si>
  <si>
    <t xml:space="preserve">    26</t>
  </si>
  <si>
    <t xml:space="preserve">    27</t>
  </si>
  <si>
    <t xml:space="preserve">    28</t>
  </si>
  <si>
    <t>48.5</t>
  </si>
  <si>
    <t>6.9</t>
  </si>
  <si>
    <t xml:space="preserve">    28</t>
    <phoneticPr fontId="15"/>
  </si>
  <si>
    <t xml:space="preserve">    29</t>
    <phoneticPr fontId="15"/>
  </si>
  <si>
    <t xml:space="preserve">    30</t>
  </si>
  <si>
    <t>令和元</t>
    <rPh sb="0" eb="2">
      <t>レイワ</t>
    </rPh>
    <phoneticPr fontId="7"/>
  </si>
  <si>
    <t xml:space="preserve">     3</t>
  </si>
  <si>
    <t xml:space="preserve">   　3</t>
  </si>
  <si>
    <t xml:space="preserve">   　4</t>
  </si>
  <si>
    <t xml:space="preserve"> (注) 1  幼稚園就園率：小学校及び義務教育学校第1学年児童数に対する幼稚園修了者数の比率。</t>
    <rPh sb="18" eb="19">
      <t>オヨ</t>
    </rPh>
    <rPh sb="20" eb="22">
      <t>ギム</t>
    </rPh>
    <rPh sb="22" eb="24">
      <t>キョウイク</t>
    </rPh>
    <rPh sb="24" eb="26">
      <t>ガッコウ</t>
    </rPh>
    <phoneticPr fontId="7"/>
  </si>
  <si>
    <t xml:space="preserve">   (1) Kindergarten graduates as a percentage of enrollment in the 1st year of elementary school and compulsory education school.</t>
    <phoneticPr fontId="3"/>
  </si>
  <si>
    <t xml:space="preserve"> (注)1  高等教育機関への進学率（過年度高卒者等を含む）：大学学部・短期大学本科入学者数（過年度高卒者等</t>
    <rPh sb="7" eb="9">
      <t>コウトウ</t>
    </rPh>
    <rPh sb="9" eb="11">
      <t>キョウイク</t>
    </rPh>
    <rPh sb="11" eb="13">
      <t>キカン</t>
    </rPh>
    <rPh sb="19" eb="22">
      <t>カネンド</t>
    </rPh>
    <rPh sb="22" eb="25">
      <t>コウソツシャ</t>
    </rPh>
    <rPh sb="25" eb="26">
      <t>トウ</t>
    </rPh>
    <rPh sb="47" eb="50">
      <t>カネンド</t>
    </rPh>
    <rPh sb="50" eb="53">
      <t>コウソツシャ</t>
    </rPh>
    <rPh sb="53" eb="54">
      <t>トウ</t>
    </rPh>
    <phoneticPr fontId="7"/>
  </si>
  <si>
    <t xml:space="preserve">    (1) New entrants to university, junior college, specialized training college (post secondary cource) and students </t>
    <phoneticPr fontId="7"/>
  </si>
  <si>
    <t>　　   2  義務教育就学率：義務教育学齢人口（外国人を除く就学者数＋就学免除・猶予者数＋1年以上居所不明者数）に対する外国人を除く就学者数の比率。</t>
    <phoneticPr fontId="7"/>
  </si>
  <si>
    <t xml:space="preserve">   (2) Excluding those advancing to correspondence courses of upper secondary schools. Figures include completion numbers of </t>
    <phoneticPr fontId="3"/>
  </si>
  <si>
    <t>　　　を含む），高等専門学校第４学年在学者（国立工業教員養成所入学者（昭和36～41年），国立養護教諭養成</t>
  </si>
  <si>
    <t xml:space="preserve">        of college of technology in the fourth year, as a percentage of the 18-year old age cohort.</t>
    <phoneticPr fontId="7"/>
  </si>
  <si>
    <t>　　   3  高等学校等への進学率：中学校卒業者及び中等教育学校前期課程修了者のうち，高等学校等の本科・別科，高等専門学校に進学した者（就職進学した</t>
    <rPh sb="25" eb="26">
      <t>オヨ</t>
    </rPh>
    <rPh sb="27" eb="29">
      <t>チュウトウ</t>
    </rPh>
    <rPh sb="29" eb="31">
      <t>キョウイク</t>
    </rPh>
    <rPh sb="31" eb="33">
      <t>ガッコウ</t>
    </rPh>
    <rPh sb="33" eb="35">
      <t>ゼンキ</t>
    </rPh>
    <rPh sb="35" eb="37">
      <t>カテイ</t>
    </rPh>
    <rPh sb="37" eb="40">
      <t>シュウリョウシャ</t>
    </rPh>
    <phoneticPr fontId="7"/>
  </si>
  <si>
    <t xml:space="preserve">       lower division of secondary school.</t>
    <phoneticPr fontId="3"/>
  </si>
  <si>
    <t xml:space="preserve">      所入学者（昭和42～52年）を含む），専修学校（専門課程）入学者を3年前の中学校卒業者数及び中等教育</t>
    <rPh sb="50" eb="51">
      <t>オヨ</t>
    </rPh>
    <rPh sb="52" eb="54">
      <t>チュウトウ</t>
    </rPh>
    <rPh sb="54" eb="56">
      <t>キョウイク</t>
    </rPh>
    <phoneticPr fontId="37"/>
  </si>
  <si>
    <t xml:space="preserve">    (2) New entrants to university and junior college, as a percentage of the 18-year old age cohort.</t>
    <phoneticPr fontId="7"/>
  </si>
  <si>
    <t>　　    者を含み，浪人は含まない。）の占める比率。</t>
    <phoneticPr fontId="7"/>
  </si>
  <si>
    <t xml:space="preserve">   (3) New graduates from upper secondary school who advanced to university and junior college upon graduation, as a percentage of</t>
    <phoneticPr fontId="3"/>
  </si>
  <si>
    <t xml:space="preserve">      学校前期課程修了者数で除した比率。</t>
    <rPh sb="6" eb="8">
      <t>ガッコウ</t>
    </rPh>
    <rPh sb="8" eb="10">
      <t>ゼンキ</t>
    </rPh>
    <rPh sb="10" eb="12">
      <t>カテイ</t>
    </rPh>
    <rPh sb="12" eb="15">
      <t>シュウリョウシャ</t>
    </rPh>
    <rPh sb="15" eb="16">
      <t>スウ</t>
    </rPh>
    <rPh sb="17" eb="18">
      <t>ジョ</t>
    </rPh>
    <rPh sb="20" eb="22">
      <t>ヒリツ</t>
    </rPh>
    <phoneticPr fontId="37"/>
  </si>
  <si>
    <t xml:space="preserve">    (3) New entrants to university as a percentage of the 18-year old age cohort.</t>
    <phoneticPr fontId="7"/>
  </si>
  <si>
    <t>　　   4  大学・短期大学等への現役進学率：各年3月の高等学校及び中等教育学校後期課程本科卒業者のうち，大学の学部・通信教育部・別科，短期大学の本科・</t>
    <rPh sb="11" eb="13">
      <t>タンキ</t>
    </rPh>
    <rPh sb="13" eb="15">
      <t>ダイガク</t>
    </rPh>
    <rPh sb="15" eb="16">
      <t>ナド</t>
    </rPh>
    <rPh sb="33" eb="34">
      <t>オヨ</t>
    </rPh>
    <rPh sb="35" eb="37">
      <t>チュウトウ</t>
    </rPh>
    <rPh sb="37" eb="39">
      <t>キョウイク</t>
    </rPh>
    <rPh sb="39" eb="41">
      <t>ガッコウ</t>
    </rPh>
    <rPh sb="41" eb="43">
      <t>コウキ</t>
    </rPh>
    <rPh sb="43" eb="45">
      <t>カテイ</t>
    </rPh>
    <phoneticPr fontId="7"/>
  </si>
  <si>
    <t xml:space="preserve">      the total upper secondary school graduates for each year. Figures include new graduates of upper division of secondary schools.</t>
    <phoneticPr fontId="3"/>
  </si>
  <si>
    <t>　   2　「過年度高卒者等」とは，高等学校または中等教育学校卒業後１年以上経過した者等である。</t>
    <rPh sb="7" eb="10">
      <t>カネンド</t>
    </rPh>
    <rPh sb="10" eb="13">
      <t>コウソツシャ</t>
    </rPh>
    <rPh sb="13" eb="14">
      <t>トウ</t>
    </rPh>
    <rPh sb="18" eb="20">
      <t>コウトウ</t>
    </rPh>
    <rPh sb="20" eb="22">
      <t>ガッコウ</t>
    </rPh>
    <rPh sb="25" eb="27">
      <t>チュウトウ</t>
    </rPh>
    <rPh sb="27" eb="29">
      <t>キョウイク</t>
    </rPh>
    <rPh sb="29" eb="31">
      <t>ガッコウ</t>
    </rPh>
    <rPh sb="31" eb="34">
      <t>ソツギョウゴ</t>
    </rPh>
    <rPh sb="35" eb="38">
      <t>ネンイジョウ</t>
    </rPh>
    <rPh sb="38" eb="40">
      <t>ケイカ</t>
    </rPh>
    <rPh sb="42" eb="43">
      <t>モノ</t>
    </rPh>
    <rPh sb="43" eb="44">
      <t>トウ</t>
    </rPh>
    <phoneticPr fontId="37"/>
  </si>
  <si>
    <t xml:space="preserve">    (4) New entrants to junior college as a percentage of the 18-year old age cohort.</t>
    <phoneticPr fontId="7"/>
  </si>
  <si>
    <t>　  　　通信教育部・別科及び高等学校等の専攻科に進学した者（就職進学した者を含む。）の占める比率。</t>
    <rPh sb="37" eb="38">
      <t>モノ</t>
    </rPh>
    <rPh sb="39" eb="40">
      <t>フク</t>
    </rPh>
    <phoneticPr fontId="7"/>
  </si>
  <si>
    <t xml:space="preserve">   (4) Excluding those advancing to correspondence courses of universities and junior colleges.</t>
    <phoneticPr fontId="3"/>
  </si>
  <si>
    <t>　   3  大学（学部）・短期大学（本科）への進学率（過年度高卒者等を含む）：大学学部・短期大学本科入学者</t>
    <rPh sb="28" eb="31">
      <t>カネンド</t>
    </rPh>
    <rPh sb="31" eb="34">
      <t>コウソツシャ</t>
    </rPh>
    <rPh sb="34" eb="35">
      <t>トウ</t>
    </rPh>
    <phoneticPr fontId="37"/>
  </si>
  <si>
    <t xml:space="preserve">    (5) New entrants who entered upon completion of bachelor's course, as a percentage of the total bachelor's </t>
    <phoneticPr fontId="7"/>
  </si>
  <si>
    <t xml:space="preserve">      数（過年度高卒者等を含む）を3年前の中学校卒業者数及び中等教育学校前期課程修了者数で除した比率。</t>
    <rPh sb="31" eb="32">
      <t>オヨ</t>
    </rPh>
    <rPh sb="33" eb="35">
      <t>チュウトウ</t>
    </rPh>
    <rPh sb="35" eb="37">
      <t>キョウイク</t>
    </rPh>
    <rPh sb="37" eb="39">
      <t>ガッコウ</t>
    </rPh>
    <rPh sb="39" eb="41">
      <t>ゼンキ</t>
    </rPh>
    <rPh sb="41" eb="43">
      <t>カテイ</t>
    </rPh>
    <rPh sb="43" eb="46">
      <t>シュウリョウシャ</t>
    </rPh>
    <rPh sb="46" eb="47">
      <t>スウ</t>
    </rPh>
    <rPh sb="48" eb="49">
      <t>ジョ</t>
    </rPh>
    <rPh sb="51" eb="53">
      <t>ヒリツ</t>
    </rPh>
    <phoneticPr fontId="37"/>
  </si>
  <si>
    <t xml:space="preserve">         course graduates.</t>
    <phoneticPr fontId="37"/>
  </si>
  <si>
    <t>　　　</t>
    <phoneticPr fontId="7"/>
  </si>
  <si>
    <t>　   4  大学院への進学率：大学学部卒業者のうち，ただちに大学院に進学した者の比率。</t>
  </si>
  <si>
    <t>54　学校教育総括</t>
    <phoneticPr fontId="7"/>
  </si>
  <si>
    <t>School Education　55</t>
    <phoneticPr fontId="7"/>
  </si>
  <si>
    <r>
      <t>卒　　業　　者　　に　　占　　め 　る 　　就　　職　　者　　の　　割　　合　</t>
    </r>
    <r>
      <rPr>
        <sz val="12"/>
        <rFont val="ＭＳ 明朝"/>
        <family val="1"/>
        <charset val="128"/>
      </rPr>
      <t>（２－１）</t>
    </r>
    <rPh sb="0" eb="1">
      <t>ソツ</t>
    </rPh>
    <rPh sb="3" eb="4">
      <t>ギョウ</t>
    </rPh>
    <rPh sb="6" eb="7">
      <t>シャ</t>
    </rPh>
    <rPh sb="12" eb="13">
      <t>シ</t>
    </rPh>
    <rPh sb="22" eb="23">
      <t>シュウ</t>
    </rPh>
    <rPh sb="25" eb="26">
      <t>ショク</t>
    </rPh>
    <rPh sb="28" eb="29">
      <t>シャ</t>
    </rPh>
    <rPh sb="34" eb="35">
      <t>ワリ</t>
    </rPh>
    <rPh sb="37" eb="38">
      <t>ゴウ</t>
    </rPh>
    <phoneticPr fontId="7"/>
  </si>
  <si>
    <t>Percentage of New Graduates</t>
    <phoneticPr fontId="7"/>
  </si>
  <si>
    <t>中　　学　　校</t>
  </si>
  <si>
    <t>義 務 教 育 学 校</t>
    <rPh sb="0" eb="1">
      <t>ギ</t>
    </rPh>
    <rPh sb="2" eb="3">
      <t>ツトム</t>
    </rPh>
    <rPh sb="4" eb="5">
      <t>キョウ</t>
    </rPh>
    <rPh sb="6" eb="7">
      <t>ソダ</t>
    </rPh>
    <rPh sb="8" eb="9">
      <t>ガク</t>
    </rPh>
    <rPh sb="10" eb="11">
      <t>コウ</t>
    </rPh>
    <phoneticPr fontId="15"/>
  </si>
  <si>
    <t>高　等　学　校</t>
  </si>
  <si>
    <t>高 等 専 門 学 校</t>
    <phoneticPr fontId="15"/>
  </si>
  <si>
    <t>短　期　大　学</t>
  </si>
  <si>
    <t>大　　　　　学</t>
  </si>
  <si>
    <t>大　　　　　学　　　　　院</t>
  </si>
  <si>
    <t>修　士　課　程</t>
  </si>
  <si>
    <t>博　士　課　程</t>
  </si>
  <si>
    <t>Lower secondary school (2)</t>
  </si>
  <si>
    <t>Complusory 
education school</t>
    <phoneticPr fontId="15"/>
  </si>
  <si>
    <t>Upper secondary school (2)</t>
    <phoneticPr fontId="7"/>
  </si>
  <si>
    <t>Junior college</t>
    <phoneticPr fontId="7"/>
  </si>
  <si>
    <t>昭和25年</t>
    <phoneticPr fontId="7"/>
  </si>
  <si>
    <t xml:space="preserve">  　26</t>
    <phoneticPr fontId="7"/>
  </si>
  <si>
    <t>　　修士課程と　　</t>
  </si>
  <si>
    <t>　　博士課程の</t>
  </si>
  <si>
    <t>　　合計</t>
  </si>
  <si>
    <t xml:space="preserve">     Total graduate</t>
    <phoneticPr fontId="7"/>
  </si>
  <si>
    <t xml:space="preserve">     school</t>
    <phoneticPr fontId="7"/>
  </si>
  <si>
    <t>－</t>
    <phoneticPr fontId="7"/>
  </si>
  <si>
    <t>56　学校教育総括</t>
    <phoneticPr fontId="7"/>
  </si>
  <si>
    <t>School Education　57</t>
    <phoneticPr fontId="7"/>
  </si>
  <si>
    <r>
      <t>卒　　業　　者　　に　　占　　め　　る 　　就　　職　　者　　の　　割　　合　</t>
    </r>
    <r>
      <rPr>
        <sz val="12"/>
        <rFont val="ＭＳ 明朝"/>
        <family val="1"/>
        <charset val="128"/>
      </rPr>
      <t>（２－２）</t>
    </r>
    <rPh sb="0" eb="1">
      <t>ソツ</t>
    </rPh>
    <rPh sb="3" eb="4">
      <t>ギョウ</t>
    </rPh>
    <rPh sb="6" eb="7">
      <t>シャ</t>
    </rPh>
    <rPh sb="12" eb="13">
      <t>シ</t>
    </rPh>
    <rPh sb="22" eb="23">
      <t>シュウ</t>
    </rPh>
    <rPh sb="25" eb="26">
      <t>ショク</t>
    </rPh>
    <rPh sb="28" eb="29">
      <t>シャ</t>
    </rPh>
    <rPh sb="34" eb="35">
      <t>ワリ</t>
    </rPh>
    <rPh sb="37" eb="38">
      <t>ゴウ</t>
    </rPh>
    <phoneticPr fontId="7"/>
  </si>
  <si>
    <t>高 等 専 門 学 校</t>
  </si>
  <si>
    <t xml:space="preserve">  　10</t>
    <phoneticPr fontId="7"/>
  </si>
  <si>
    <t xml:space="preserve">  　11</t>
  </si>
  <si>
    <t xml:space="preserve">  　12</t>
    <phoneticPr fontId="7"/>
  </si>
  <si>
    <t xml:space="preserve">  　13</t>
  </si>
  <si>
    <t xml:space="preserve">  　14</t>
  </si>
  <si>
    <t xml:space="preserve">  　15</t>
  </si>
  <si>
    <t xml:space="preserve">  　16</t>
  </si>
  <si>
    <t xml:space="preserve">  　17</t>
  </si>
  <si>
    <t xml:space="preserve">  　18</t>
    <phoneticPr fontId="7"/>
  </si>
  <si>
    <t>06</t>
    <phoneticPr fontId="7"/>
  </si>
  <si>
    <t xml:space="preserve">  　19</t>
    <phoneticPr fontId="7"/>
  </si>
  <si>
    <t xml:space="preserve">  　20</t>
  </si>
  <si>
    <t xml:space="preserve">  　21</t>
  </si>
  <si>
    <t xml:space="preserve">  　22</t>
  </si>
  <si>
    <t xml:space="preserve">  　23</t>
  </si>
  <si>
    <t xml:space="preserve">  　24</t>
  </si>
  <si>
    <t xml:space="preserve">  　26</t>
    <phoneticPr fontId="15"/>
  </si>
  <si>
    <t xml:space="preserve">  　28</t>
    <phoneticPr fontId="15"/>
  </si>
  <si>
    <t xml:space="preserve">  　29</t>
    <phoneticPr fontId="15"/>
  </si>
  <si>
    <t xml:space="preserve">     2</t>
    <phoneticPr fontId="15"/>
  </si>
  <si>
    <t xml:space="preserve"> (注)1   各年3月卒業者のうち，就職者（就職進学者を含む。）の占める割合である。</t>
    <phoneticPr fontId="7"/>
  </si>
  <si>
    <t xml:space="preserve">    (1) Including those undertaking further education while in employment.</t>
    <phoneticPr fontId="25"/>
  </si>
  <si>
    <t xml:space="preserve">      2   （　）内の数値は，中学校卒業者に中等教育学校前期課程修了者を，高等学校卒業者に中等教育学校後期課程卒業者を</t>
    <rPh sb="13" eb="14">
      <t>ナイ</t>
    </rPh>
    <rPh sb="15" eb="17">
      <t>スウチ</t>
    </rPh>
    <rPh sb="19" eb="22">
      <t>チュウガッコウ</t>
    </rPh>
    <rPh sb="22" eb="25">
      <t>ソツギョウシャ</t>
    </rPh>
    <rPh sb="26" eb="28">
      <t>チュウトウ</t>
    </rPh>
    <rPh sb="28" eb="30">
      <t>キョウイク</t>
    </rPh>
    <rPh sb="30" eb="31">
      <t>ガク</t>
    </rPh>
    <rPh sb="31" eb="32">
      <t>コウ</t>
    </rPh>
    <rPh sb="32" eb="34">
      <t>ゼンキ</t>
    </rPh>
    <rPh sb="34" eb="36">
      <t>カテイ</t>
    </rPh>
    <rPh sb="36" eb="39">
      <t>シュウリョウシャ</t>
    </rPh>
    <rPh sb="41" eb="43">
      <t>コウトウ</t>
    </rPh>
    <rPh sb="43" eb="46">
      <t>ガッコウソツ</t>
    </rPh>
    <rPh sb="46" eb="48">
      <t>ギョウシャ</t>
    </rPh>
    <rPh sb="49" eb="51">
      <t>チュウトウ</t>
    </rPh>
    <rPh sb="51" eb="53">
      <t>キョウイク</t>
    </rPh>
    <rPh sb="53" eb="55">
      <t>ガッコウ</t>
    </rPh>
    <rPh sb="55" eb="57">
      <t>コウキ</t>
    </rPh>
    <rPh sb="57" eb="59">
      <t>カテイ</t>
    </rPh>
    <rPh sb="59" eb="62">
      <t>ソツギョウシャ</t>
    </rPh>
    <phoneticPr fontId="7"/>
  </si>
  <si>
    <t xml:space="preserve">    (2) Figures include completion numbers of lower and upper division of secondary schools.</t>
    <phoneticPr fontId="25"/>
  </si>
  <si>
    <t xml:space="preserve">       それぞれ加えて算出した割合である。</t>
    <rPh sb="18" eb="20">
      <t>ワリアイ</t>
    </rPh>
    <phoneticPr fontId="7"/>
  </si>
  <si>
    <t>58 学校教育総括</t>
    <phoneticPr fontId="7"/>
  </si>
  <si>
    <t>School Education　59</t>
    <phoneticPr fontId="7"/>
  </si>
  <si>
    <t>　　　　　　　　　　　　　　　　　　　　　　　　　　　　　　　　　　　　　学　　　校　　　土　　　地　　　面　　　積</t>
    <phoneticPr fontId="7"/>
  </si>
  <si>
    <t>　　　　　Total    School</t>
    <phoneticPr fontId="7"/>
  </si>
  <si>
    <t>　Sites</t>
    <phoneticPr fontId="7"/>
  </si>
  <si>
    <t>（単位：千㎡）(1,000㎡)</t>
    <phoneticPr fontId="7"/>
  </si>
  <si>
    <t>区    分</t>
    <phoneticPr fontId="7"/>
  </si>
  <si>
    <t>養  護    学  校</t>
    <phoneticPr fontId="7"/>
  </si>
  <si>
    <t>高等専門　　学　　校</t>
  </si>
  <si>
    <t>（再掲）　高等教育</t>
  </si>
  <si>
    <t>Schools for the blind</t>
    <phoneticPr fontId="7"/>
  </si>
  <si>
    <t>Schools for the deaf</t>
    <phoneticPr fontId="7"/>
  </si>
  <si>
    <t>昭和30年</t>
  </si>
  <si>
    <t>1955</t>
    <phoneticPr fontId="7"/>
  </si>
  <si>
    <t xml:space="preserve">平成 2  </t>
    <phoneticPr fontId="7"/>
  </si>
  <si>
    <t>平成３　</t>
  </si>
  <si>
    <t>　４</t>
  </si>
  <si>
    <t>　 10</t>
  </si>
  <si>
    <t>　 11</t>
  </si>
  <si>
    <t>　 12</t>
    <phoneticPr fontId="7"/>
  </si>
  <si>
    <t>2000</t>
    <phoneticPr fontId="7"/>
  </si>
  <si>
    <t>　 13</t>
  </si>
  <si>
    <t>　 14</t>
  </si>
  <si>
    <t>　 15</t>
    <phoneticPr fontId="7"/>
  </si>
  <si>
    <t>　 16</t>
  </si>
  <si>
    <t>　 17</t>
  </si>
  <si>
    <t>　 18</t>
  </si>
  <si>
    <t>　 19</t>
    <phoneticPr fontId="7"/>
  </si>
  <si>
    <t>　 20</t>
    <phoneticPr fontId="7"/>
  </si>
  <si>
    <t>　 21</t>
  </si>
  <si>
    <t>　 22</t>
  </si>
  <si>
    <t>　 23</t>
    <phoneticPr fontId="7"/>
  </si>
  <si>
    <t>　 24</t>
  </si>
  <si>
    <t>　 27</t>
    <phoneticPr fontId="15"/>
  </si>
  <si>
    <t>15</t>
    <phoneticPr fontId="15"/>
  </si>
  <si>
    <t>　 28</t>
    <phoneticPr fontId="15"/>
  </si>
  <si>
    <t>　 29</t>
    <phoneticPr fontId="15"/>
  </si>
  <si>
    <t>　 30</t>
  </si>
  <si>
    <t xml:space="preserve"> 令和元  </t>
    <rPh sb="1" eb="3">
      <t>レイワ</t>
    </rPh>
    <rPh sb="3" eb="4">
      <t>ガン</t>
    </rPh>
    <phoneticPr fontId="15"/>
  </si>
  <si>
    <t xml:space="preserve">   2</t>
    <phoneticPr fontId="15"/>
  </si>
  <si>
    <t>20</t>
    <phoneticPr fontId="15"/>
  </si>
  <si>
    <t xml:space="preserve">   3</t>
    <phoneticPr fontId="15"/>
  </si>
  <si>
    <t>21</t>
    <phoneticPr fontId="15"/>
  </si>
  <si>
    <t>22</t>
  </si>
  <si>
    <t>国　立</t>
    <rPh sb="0" eb="1">
      <t>クニ</t>
    </rPh>
    <rPh sb="2" eb="3">
      <t>リツ</t>
    </rPh>
    <phoneticPr fontId="7"/>
  </si>
  <si>
    <t>National</t>
    <phoneticPr fontId="7"/>
  </si>
  <si>
    <t>公　立</t>
    <phoneticPr fontId="7"/>
  </si>
  <si>
    <t>Local</t>
    <phoneticPr fontId="7"/>
  </si>
  <si>
    <t>私　立</t>
    <phoneticPr fontId="7"/>
  </si>
  <si>
    <t>Private</t>
    <phoneticPr fontId="7"/>
  </si>
  <si>
    <t>うち放送大学学園立</t>
    <phoneticPr fontId="7"/>
  </si>
  <si>
    <t xml:space="preserve"> (注)1  昭和50年以降の公立の幼・小・中・高・特別支援学校（平成18年度以前は盲・聾・養護学校）は，</t>
    <rPh sb="18" eb="19">
      <t>ヨウ</t>
    </rPh>
    <rPh sb="26" eb="28">
      <t>トクベツ</t>
    </rPh>
    <rPh sb="28" eb="30">
      <t>シエン</t>
    </rPh>
    <rPh sb="33" eb="35">
      <t>ヘイセイ</t>
    </rPh>
    <rPh sb="37" eb="39">
      <t>ネンド</t>
    </rPh>
    <rPh sb="39" eb="41">
      <t>イゼン</t>
    </rPh>
    <rPh sb="42" eb="43">
      <t>モウ</t>
    </rPh>
    <rPh sb="44" eb="45">
      <t>ロウ</t>
    </rPh>
    <rPh sb="46" eb="48">
      <t>ヨウゴ</t>
    </rPh>
    <rPh sb="48" eb="50">
      <t>ガッコウ</t>
    </rPh>
    <phoneticPr fontId="7"/>
  </si>
  <si>
    <t>4  公立の中等教育学校については，前期課程を「中学校」へ，後期課程を「高等学校」へそれぞれ計上している。</t>
    <rPh sb="2" eb="4">
      <t>コウリツ</t>
    </rPh>
    <rPh sb="5" eb="7">
      <t>チュウトウ</t>
    </rPh>
    <rPh sb="7" eb="9">
      <t>キョウイク</t>
    </rPh>
    <rPh sb="9" eb="11">
      <t>ガッコウ</t>
    </rPh>
    <rPh sb="17" eb="19">
      <t>ゼンキ</t>
    </rPh>
    <rPh sb="19" eb="21">
      <t>カテイ</t>
    </rPh>
    <rPh sb="24" eb="27">
      <t>チュウガッコウ</t>
    </rPh>
    <rPh sb="29" eb="31">
      <t>コウキ</t>
    </rPh>
    <rPh sb="31" eb="33">
      <t>カテイ</t>
    </rPh>
    <rPh sb="36" eb="38">
      <t>コウトウ</t>
    </rPh>
    <rPh sb="37" eb="39">
      <t>ガッコウ</t>
    </rPh>
    <rPh sb="45" eb="47">
      <t>ケイジョウ</t>
    </rPh>
    <phoneticPr fontId="7"/>
  </si>
  <si>
    <t>　　   「公立学校施設実態調査報告」による。</t>
    <rPh sb="6" eb="8">
      <t>コウリツ</t>
    </rPh>
    <rPh sb="8" eb="10">
      <t>ガッコウ</t>
    </rPh>
    <rPh sb="10" eb="12">
      <t>シセツ</t>
    </rPh>
    <rPh sb="12" eb="14">
      <t>ジッタイ</t>
    </rPh>
    <rPh sb="14" eb="16">
      <t>チョウサ</t>
    </rPh>
    <rPh sb="16" eb="18">
      <t>ホウコク</t>
    </rPh>
    <phoneticPr fontId="7"/>
  </si>
  <si>
    <t>5  幼保連携型認定こども園については，「幼稚園」に含めて計上している。</t>
    <rPh sb="3" eb="5">
      <t>ヨウホ</t>
    </rPh>
    <rPh sb="5" eb="7">
      <t>レンケイ</t>
    </rPh>
    <rPh sb="7" eb="8">
      <t>ガタ</t>
    </rPh>
    <rPh sb="8" eb="10">
      <t>ニンテイ</t>
    </rPh>
    <rPh sb="13" eb="14">
      <t>エン</t>
    </rPh>
    <rPh sb="21" eb="24">
      <t>ヨウチエン</t>
    </rPh>
    <rPh sb="26" eb="27">
      <t>フク</t>
    </rPh>
    <rPh sb="29" eb="31">
      <t>ケイジョウ</t>
    </rPh>
    <phoneticPr fontId="5"/>
  </si>
  <si>
    <t>　　 2  借用分を含み，教職員住宅敷地は含まない。（ただし，昭和30年は教職員住宅敷地を含む。）</t>
    <phoneticPr fontId="7"/>
  </si>
  <si>
    <t>6  公立の義務教育学校については，1～6学年を「小学校」へ，7～9学年を「中学校」へそれぞれ計上している。</t>
    <rPh sb="2" eb="4">
      <t>コウリツ</t>
    </rPh>
    <rPh sb="6" eb="8">
      <t>ギム</t>
    </rPh>
    <rPh sb="8" eb="10">
      <t>キョウイク</t>
    </rPh>
    <rPh sb="9" eb="11">
      <t>ガッコウ</t>
    </rPh>
    <rPh sb="21" eb="23">
      <t>ガクネン</t>
    </rPh>
    <rPh sb="25" eb="28">
      <t>ショウガッコウ</t>
    </rPh>
    <rPh sb="34" eb="36">
      <t>ガクネン</t>
    </rPh>
    <rPh sb="38" eb="41">
      <t>チュウガッコウ</t>
    </rPh>
    <rPh sb="46" eb="48">
      <t>ケイジョウ</t>
    </rPh>
    <phoneticPr fontId="7"/>
  </si>
  <si>
    <t>　　 3  「高等教育」は，大学，短期大学及び高等専門学校の合計である。</t>
    <phoneticPr fontId="7"/>
  </si>
  <si>
    <t xml:space="preserve">  (Note) Local secondary schools are parted into Lower secondary school and Upper secondary school by division.</t>
    <phoneticPr fontId="7"/>
  </si>
  <si>
    <t>学校教育総括 59</t>
    <phoneticPr fontId="7"/>
  </si>
  <si>
    <t>　　　　　　　　　　　　　　　　　　　　　　　　　　　　　　　　　　　　　学　　　校　　　建　　　物　　　面　　　積</t>
    <rPh sb="45" eb="46">
      <t>ケン</t>
    </rPh>
    <rPh sb="49" eb="50">
      <t>モノ</t>
    </rPh>
    <phoneticPr fontId="7"/>
  </si>
  <si>
    <t xml:space="preserve">　　Total Floor Spaces of </t>
    <phoneticPr fontId="7"/>
  </si>
  <si>
    <t>School Buildings</t>
    <phoneticPr fontId="15"/>
  </si>
  <si>
    <t xml:space="preserve">（単位：千㎡）(1,000㎡) </t>
    <phoneticPr fontId="7"/>
  </si>
  <si>
    <t>Lower secondary school</t>
    <phoneticPr fontId="15"/>
  </si>
  <si>
    <t>Compulsory education school</t>
    <phoneticPr fontId="15"/>
  </si>
  <si>
    <t>Higher education</t>
    <phoneticPr fontId="15"/>
  </si>
  <si>
    <t>　盲</t>
  </si>
  <si>
    <t>　15</t>
    <phoneticPr fontId="7"/>
  </si>
  <si>
    <t>　16</t>
  </si>
  <si>
    <t>　20</t>
    <phoneticPr fontId="7"/>
  </si>
  <si>
    <t>　23</t>
    <phoneticPr fontId="7"/>
  </si>
  <si>
    <t>　27</t>
    <phoneticPr fontId="15"/>
  </si>
  <si>
    <t xml:space="preserve">令和元  </t>
    <rPh sb="0" eb="1">
      <t>レイ</t>
    </rPh>
    <rPh sb="1" eb="2">
      <t>ワ</t>
    </rPh>
    <rPh sb="2" eb="3">
      <t>ガン</t>
    </rPh>
    <phoneticPr fontId="7"/>
  </si>
  <si>
    <t xml:space="preserve">  2</t>
    <phoneticPr fontId="15"/>
  </si>
  <si>
    <t xml:space="preserve">  3</t>
    <phoneticPr fontId="15"/>
  </si>
  <si>
    <t xml:space="preserve">  4</t>
  </si>
  <si>
    <t xml:space="preserve"> (注)1  昭和50年以降については，国立は「国立大学法人等施設実態報告」，公立の幼・小・中・高・特別支援学校</t>
    <rPh sb="26" eb="29">
      <t>ダイガクホウ</t>
    </rPh>
    <rPh sb="29" eb="30">
      <t>ジン</t>
    </rPh>
    <rPh sb="30" eb="31">
      <t>トウ</t>
    </rPh>
    <rPh sb="35" eb="37">
      <t>ホウコク</t>
    </rPh>
    <rPh sb="42" eb="43">
      <t>ヨウ</t>
    </rPh>
    <rPh sb="50" eb="52">
      <t>トクベツ</t>
    </rPh>
    <rPh sb="52" eb="54">
      <t>シエン</t>
    </rPh>
    <rPh sb="54" eb="56">
      <t>ガッコウ</t>
    </rPh>
    <phoneticPr fontId="7"/>
  </si>
  <si>
    <t>4  公立の中等教育学校については，前期課程を「中学校」へ，後期課程を「高等学校」へそれぞれ計上している。</t>
    <rPh sb="3" eb="5">
      <t>コウリツ</t>
    </rPh>
    <rPh sb="6" eb="8">
      <t>チュウトウ</t>
    </rPh>
    <rPh sb="8" eb="10">
      <t>キョウイク</t>
    </rPh>
    <rPh sb="10" eb="12">
      <t>ガッコウ</t>
    </rPh>
    <rPh sb="18" eb="20">
      <t>ゼンキ</t>
    </rPh>
    <rPh sb="20" eb="22">
      <t>カテイ</t>
    </rPh>
    <rPh sb="24" eb="27">
      <t>チュウガッコウ</t>
    </rPh>
    <rPh sb="30" eb="32">
      <t>コウキ</t>
    </rPh>
    <rPh sb="32" eb="34">
      <t>カテイ</t>
    </rPh>
    <rPh sb="36" eb="38">
      <t>コウトウ</t>
    </rPh>
    <rPh sb="38" eb="40">
      <t>ガッコウ</t>
    </rPh>
    <phoneticPr fontId="7"/>
  </si>
  <si>
    <t>　　　（平成18年度以前は盲・聾・養護学校）は， ｢公立学校施設実態調査報告」による。</t>
    <rPh sb="13" eb="14">
      <t>モウ</t>
    </rPh>
    <rPh sb="15" eb="16">
      <t>ロウ</t>
    </rPh>
    <rPh sb="17" eb="19">
      <t>ヨウゴ</t>
    </rPh>
    <rPh sb="19" eb="21">
      <t>ガッコウ</t>
    </rPh>
    <rPh sb="36" eb="38">
      <t>ホウコク</t>
    </rPh>
    <phoneticPr fontId="7"/>
  </si>
  <si>
    <t>　　 2  借用分を含み，仮設校舎及び教職員住宅等は含まない。（ただし，昭和30年は仮設校舎及び教職員住宅を含む。）</t>
    <rPh sb="24" eb="25">
      <t>トウ</t>
    </rPh>
    <phoneticPr fontId="7"/>
  </si>
  <si>
    <t>6  公立の義務教育学校については，1～6学年を「小学校」へ，7～9学年を「中学校」へそれぞれ計上している。</t>
    <rPh sb="3" eb="5">
      <t>コウリツ</t>
    </rPh>
    <rPh sb="6" eb="8">
      <t>ギム</t>
    </rPh>
    <rPh sb="8" eb="10">
      <t>キョウイク</t>
    </rPh>
    <rPh sb="10" eb="12">
      <t>ガッコウ</t>
    </rPh>
    <rPh sb="21" eb="23">
      <t>ガクネン</t>
    </rPh>
    <rPh sb="25" eb="28">
      <t>ショウガッコウ</t>
    </rPh>
    <rPh sb="34" eb="36">
      <t>ガクネン</t>
    </rPh>
    <rPh sb="38" eb="39">
      <t>チュウ</t>
    </rPh>
    <rPh sb="39" eb="41">
      <t>ガッコウ</t>
    </rPh>
    <phoneticPr fontId="7"/>
  </si>
  <si>
    <t xml:space="preserve">  (Note) Local Secondary schools are parted into Lower secondary school and Upper secondary school by division.</t>
    <phoneticPr fontId="7"/>
  </si>
  <si>
    <t>60　学校教育総括／School Education</t>
    <rPh sb="3" eb="5">
      <t>ガッコウ</t>
    </rPh>
    <rPh sb="5" eb="7">
      <t>キョウイク</t>
    </rPh>
    <rPh sb="7" eb="9">
      <t>ソウカツ</t>
    </rPh>
    <phoneticPr fontId="7"/>
  </si>
  <si>
    <t>長　期　欠　席　児　童　生　徒  数</t>
    <rPh sb="0" eb="1">
      <t>チョウ</t>
    </rPh>
    <rPh sb="2" eb="3">
      <t>キ</t>
    </rPh>
    <rPh sb="4" eb="5">
      <t>ケツ</t>
    </rPh>
    <rPh sb="6" eb="7">
      <t>セキ</t>
    </rPh>
    <rPh sb="8" eb="9">
      <t>ジ</t>
    </rPh>
    <rPh sb="10" eb="11">
      <t>ワラベ</t>
    </rPh>
    <rPh sb="12" eb="13">
      <t>ショウ</t>
    </rPh>
    <rPh sb="14" eb="15">
      <t>ト</t>
    </rPh>
    <rPh sb="17" eb="18">
      <t>スウ</t>
    </rPh>
    <phoneticPr fontId="7"/>
  </si>
  <si>
    <t>Long Absentees in Elementary and Lower Secondary Schools</t>
  </si>
  <si>
    <t>特別支援学校</t>
    <rPh sb="0" eb="2">
      <t>トクベツ</t>
    </rPh>
    <rPh sb="2" eb="4">
      <t>シエン</t>
    </rPh>
    <phoneticPr fontId="7"/>
  </si>
  <si>
    <t>小学部</t>
  </si>
  <si>
    <t>Elementary dept.</t>
  </si>
  <si>
    <t>Lower secondary dept.</t>
  </si>
  <si>
    <t>昭和35年度間</t>
    <phoneticPr fontId="7"/>
  </si>
  <si>
    <t>('60 during the school year)</t>
    <phoneticPr fontId="7"/>
  </si>
  <si>
    <t xml:space="preserve">    40('65)　</t>
    <phoneticPr fontId="7"/>
  </si>
  <si>
    <t xml:space="preserve">    45('70)　</t>
    <phoneticPr fontId="7"/>
  </si>
  <si>
    <t xml:space="preserve">    50('75)　</t>
    <phoneticPr fontId="7"/>
  </si>
  <si>
    <t xml:space="preserve">    55('80)　</t>
    <phoneticPr fontId="7"/>
  </si>
  <si>
    <t xml:space="preserve">    60('85)　</t>
    <phoneticPr fontId="7"/>
  </si>
  <si>
    <t>平成元　</t>
    <rPh sb="2" eb="3">
      <t>モト</t>
    </rPh>
    <phoneticPr fontId="7"/>
  </si>
  <si>
    <t>平成 2('90)　</t>
    <phoneticPr fontId="7"/>
  </si>
  <si>
    <t>平成 2　　　</t>
    <phoneticPr fontId="7"/>
  </si>
  <si>
    <t xml:space="preserve">  　 4　　</t>
    <phoneticPr fontId="7"/>
  </si>
  <si>
    <t xml:space="preserve">   　5　　</t>
    <phoneticPr fontId="7"/>
  </si>
  <si>
    <t xml:space="preserve">   　6　　</t>
    <phoneticPr fontId="7"/>
  </si>
  <si>
    <t xml:space="preserve">   　7('95)　　</t>
    <phoneticPr fontId="7"/>
  </si>
  <si>
    <t xml:space="preserve">   　8　　</t>
    <phoneticPr fontId="7"/>
  </si>
  <si>
    <t xml:space="preserve">   　9　　</t>
  </si>
  <si>
    <t xml:space="preserve">    10　　</t>
    <phoneticPr fontId="7"/>
  </si>
  <si>
    <t xml:space="preserve">    11　　</t>
  </si>
  <si>
    <t xml:space="preserve">    12('00)　　</t>
    <phoneticPr fontId="7"/>
  </si>
  <si>
    <t xml:space="preserve">    13('01)　　</t>
    <phoneticPr fontId="7"/>
  </si>
  <si>
    <t xml:space="preserve">    14('02)　　</t>
    <phoneticPr fontId="7"/>
  </si>
  <si>
    <t xml:space="preserve">    15('03)　　</t>
    <phoneticPr fontId="7"/>
  </si>
  <si>
    <t xml:space="preserve">    16('04)　　</t>
  </si>
  <si>
    <t xml:space="preserve">    17('05)　　</t>
  </si>
  <si>
    <t xml:space="preserve">    18('06)　　</t>
    <phoneticPr fontId="7"/>
  </si>
  <si>
    <t xml:space="preserve">    19('07)　　</t>
    <phoneticPr fontId="7"/>
  </si>
  <si>
    <t xml:space="preserve">    20('08)　　</t>
    <phoneticPr fontId="7"/>
  </si>
  <si>
    <t xml:space="preserve">    21('09)　　</t>
    <phoneticPr fontId="7"/>
  </si>
  <si>
    <t xml:space="preserve">    22('10)　　</t>
    <phoneticPr fontId="7"/>
  </si>
  <si>
    <t xml:space="preserve">    23('11)　　</t>
    <phoneticPr fontId="15"/>
  </si>
  <si>
    <t xml:space="preserve">    24('12)　　</t>
    <phoneticPr fontId="15"/>
  </si>
  <si>
    <t xml:space="preserve">    25('13)　　</t>
    <phoneticPr fontId="15"/>
  </si>
  <si>
    <t xml:space="preserve">    26('14)　　</t>
    <phoneticPr fontId="15"/>
  </si>
  <si>
    <t xml:space="preserve">    27('15)　　</t>
    <phoneticPr fontId="15"/>
  </si>
  <si>
    <t xml:space="preserve">    28('16)　　</t>
    <phoneticPr fontId="15"/>
  </si>
  <si>
    <t xml:space="preserve">    29('17)　　</t>
    <phoneticPr fontId="15"/>
  </si>
  <si>
    <t xml:space="preserve">    30('18)　　</t>
    <phoneticPr fontId="15"/>
  </si>
  <si>
    <t>令和元('19)　　</t>
    <rPh sb="0" eb="2">
      <t>レイワ</t>
    </rPh>
    <rPh sb="2" eb="3">
      <t>モト</t>
    </rPh>
    <phoneticPr fontId="15"/>
  </si>
  <si>
    <t>By reason</t>
    <phoneticPr fontId="7"/>
  </si>
  <si>
    <t xml:space="preserve">  病　　　気</t>
    <phoneticPr fontId="7"/>
  </si>
  <si>
    <t xml:space="preserve">    Disease</t>
    <phoneticPr fontId="7"/>
  </si>
  <si>
    <t xml:space="preserve">  経済的理由</t>
    <phoneticPr fontId="7"/>
  </si>
  <si>
    <t xml:space="preserve">    Economic reason</t>
    <phoneticPr fontId="7"/>
  </si>
  <si>
    <t xml:space="preserve">  不　登　校</t>
    <rPh sb="2" eb="7">
      <t>フトウコウ</t>
    </rPh>
    <phoneticPr fontId="7"/>
  </si>
  <si>
    <t xml:space="preserve">    School Non-
    attendance</t>
    <phoneticPr fontId="7"/>
  </si>
  <si>
    <t>新型コロナウイルスの感染回避</t>
    <rPh sb="0" eb="2">
      <t>シンガタ</t>
    </rPh>
    <rPh sb="10" eb="12">
      <t>カンセン</t>
    </rPh>
    <rPh sb="12" eb="14">
      <t>カイヒ</t>
    </rPh>
    <phoneticPr fontId="5"/>
  </si>
  <si>
    <t>infection avoidance</t>
    <phoneticPr fontId="15"/>
  </si>
  <si>
    <t xml:space="preserve">  そ　の　他</t>
    <phoneticPr fontId="7"/>
  </si>
  <si>
    <t xml:space="preserve">    Others</t>
    <phoneticPr fontId="7"/>
  </si>
  <si>
    <t xml:space="preserve"> (注) 1 「長期欠席児童生徒」とは，平成2年度間までは通算50日以上欠席，平成3年度間以降は通算30日以上欠席した</t>
    <phoneticPr fontId="7"/>
  </si>
  <si>
    <t>　　　 児童生徒をいう。</t>
    <phoneticPr fontId="7"/>
  </si>
  <si>
    <t xml:space="preserve">      2 「特別支援学校」は，平成17年度間以前は，盲学校，聾学校及び養護学校の合計値である。</t>
    <rPh sb="9" eb="11">
      <t>トクベツ</t>
    </rPh>
    <rPh sb="11" eb="13">
      <t>シエン</t>
    </rPh>
    <rPh sb="13" eb="15">
      <t>ガッコウ</t>
    </rPh>
    <rPh sb="18" eb="20">
      <t>ヘイセイ</t>
    </rPh>
    <rPh sb="22" eb="24">
      <t>ネンド</t>
    </rPh>
    <rPh sb="24" eb="25">
      <t>カン</t>
    </rPh>
    <rPh sb="25" eb="27">
      <t>イゼン</t>
    </rPh>
    <rPh sb="29" eb="32">
      <t>モウガッコウ</t>
    </rPh>
    <rPh sb="33" eb="36">
      <t>ロウガッコウ</t>
    </rPh>
    <rPh sb="36" eb="37">
      <t>オヨ</t>
    </rPh>
    <rPh sb="38" eb="40">
      <t>ヨウゴ</t>
    </rPh>
    <rPh sb="40" eb="42">
      <t>ガッコウ</t>
    </rPh>
    <rPh sb="43" eb="46">
      <t>ゴウケイチ</t>
    </rPh>
    <phoneticPr fontId="7"/>
  </si>
  <si>
    <t>資料　平成27年度以降の小・中学校　文部科学省「児童生徒の問題行動・不登校等生徒指導上の諸課題に関する調査」</t>
    <rPh sb="0" eb="2">
      <t>シリョウ</t>
    </rPh>
    <rPh sb="3" eb="5">
      <t>ヘイセイ</t>
    </rPh>
    <rPh sb="7" eb="9">
      <t>ネンド</t>
    </rPh>
    <rPh sb="9" eb="11">
      <t>イコウ</t>
    </rPh>
    <rPh sb="12" eb="13">
      <t>ショウ</t>
    </rPh>
    <rPh sb="14" eb="17">
      <t>チュウガッコウ</t>
    </rPh>
    <rPh sb="18" eb="23">
      <t>モンブカガクショウ</t>
    </rPh>
    <rPh sb="24" eb="26">
      <t>ジドウ</t>
    </rPh>
    <rPh sb="26" eb="28">
      <t>セイト</t>
    </rPh>
    <rPh sb="29" eb="31">
      <t>モンダイ</t>
    </rPh>
    <rPh sb="31" eb="33">
      <t>コウドウ</t>
    </rPh>
    <rPh sb="34" eb="37">
      <t>フトウコウ</t>
    </rPh>
    <rPh sb="37" eb="38">
      <t>トウ</t>
    </rPh>
    <rPh sb="38" eb="40">
      <t>セイト</t>
    </rPh>
    <rPh sb="40" eb="42">
      <t>シドウ</t>
    </rPh>
    <rPh sb="42" eb="43">
      <t>ジョウ</t>
    </rPh>
    <rPh sb="44" eb="47">
      <t>ショカダイ</t>
    </rPh>
    <rPh sb="48" eb="49">
      <t>カン</t>
    </rPh>
    <rPh sb="51" eb="53">
      <t>チョウサ</t>
    </rPh>
    <phoneticPr fontId="15"/>
  </si>
  <si>
    <t>　　　平成26年度以前、平成27年度以降の特別支援学校　文部科学省「学校基本統計（学校基本調査報告書）」</t>
    <rPh sb="3" eb="4">
      <t>ヘイセイ</t>
    </rPh>
    <rPh sb="6" eb="8">
      <t>ネンド</t>
    </rPh>
    <rPh sb="8" eb="10">
      <t>イゼン</t>
    </rPh>
    <rPh sb="11" eb="13">
      <t>ヘイセイ</t>
    </rPh>
    <rPh sb="15" eb="17">
      <t>ネンド</t>
    </rPh>
    <rPh sb="18" eb="20">
      <t>イコウ</t>
    </rPh>
    <rPh sb="20" eb="22">
      <t>トクベツ</t>
    </rPh>
    <rPh sb="22" eb="24">
      <t>シエン</t>
    </rPh>
    <rPh sb="24" eb="26">
      <t>ガッコウ</t>
    </rPh>
    <rPh sb="27" eb="32">
      <t>モンブカガクショウ</t>
    </rPh>
    <rPh sb="33" eb="35">
      <t>ガッコウ</t>
    </rPh>
    <rPh sb="35" eb="37">
      <t>キホン</t>
    </rPh>
    <rPh sb="37" eb="39">
      <t>トウケイ</t>
    </rPh>
    <rPh sb="40" eb="42">
      <t>ガッコウ</t>
    </rPh>
    <rPh sb="42" eb="44">
      <t>キホン</t>
    </rPh>
    <rPh sb="44" eb="46">
      <t>チョウサ</t>
    </rPh>
    <rPh sb="46" eb="49">
      <t>ホウコクショ</t>
    </rPh>
    <phoneticPr fontId="15"/>
  </si>
  <si>
    <r>
      <rPr>
        <sz val="10"/>
        <rFont val="ＭＳ Ｐ明朝"/>
        <family val="1"/>
        <charset val="128"/>
      </rPr>
      <t xml:space="preserve">  </t>
    </r>
    <r>
      <rPr>
        <sz val="10"/>
        <rFont val="Times New Roman"/>
        <family val="1"/>
      </rPr>
      <t xml:space="preserve">(Note) Until 1990 “Long absentees”were those pupils who were absent from school for the total of 50 days or more in </t>
    </r>
    <phoneticPr fontId="7"/>
  </si>
  <si>
    <t xml:space="preserve">             the school year. From 1991 on, they included those absent for the total of 30 days or more in the school year.</t>
    <phoneticPr fontId="7"/>
  </si>
  <si>
    <r>
      <t>学　　　　　　　　校　　　　　　　　数</t>
    </r>
    <r>
      <rPr>
        <sz val="12"/>
        <rFont val="ＭＳ 明朝"/>
        <family val="1"/>
        <charset val="128"/>
      </rPr>
      <t>（年次別）</t>
    </r>
    <phoneticPr fontId="7"/>
  </si>
  <si>
    <t>and Private), 1948 to 2014</t>
    <phoneticPr fontId="7"/>
  </si>
  <si>
    <r>
      <t>(再掲)</t>
    </r>
    <r>
      <rPr>
        <sz val="11"/>
        <rFont val="ＭＳ 明朝"/>
        <family val="1"/>
        <charset val="128"/>
      </rPr>
      <t>盲･聾･　養護学校</t>
    </r>
    <phoneticPr fontId="7"/>
  </si>
  <si>
    <t>(再掲)高等　教育</t>
    <phoneticPr fontId="7"/>
  </si>
  <si>
    <t>School for the blind</t>
  </si>
  <si>
    <t>School for the deaf</t>
  </si>
  <si>
    <t>School for the other disabled</t>
    <phoneticPr fontId="7"/>
  </si>
  <si>
    <t xml:space="preserve">  (1) Not including 7 universities providing correspondence courses only (The Open University of Japan and 6 private university).</t>
    <phoneticPr fontId="25"/>
  </si>
  <si>
    <t xml:space="preserve">  (2) Not including 1 junior college providing correspondence course only (1 private junior college).</t>
    <phoneticPr fontId="25"/>
  </si>
  <si>
    <t>24 学校教育総括</t>
    <phoneticPr fontId="7"/>
  </si>
  <si>
    <t>School Education 25</t>
    <phoneticPr fontId="7"/>
  </si>
  <si>
    <r>
      <t>　　　　　　　　　在　　　　　学　　　　　者　　　　　数</t>
    </r>
    <r>
      <rPr>
        <sz val="12"/>
        <rFont val="ＭＳ 明朝"/>
        <family val="1"/>
        <charset val="128"/>
      </rPr>
      <t>（年次別）（２－１）</t>
    </r>
    <phoneticPr fontId="7"/>
  </si>
  <si>
    <r>
      <t>在　　　　　学　　　　　者　　　　　数</t>
    </r>
    <r>
      <rPr>
        <sz val="12"/>
        <rFont val="ＭＳ 明朝"/>
        <family val="1"/>
        <charset val="128"/>
      </rPr>
      <t>（年次別）（２－２）</t>
    </r>
    <phoneticPr fontId="7"/>
  </si>
  <si>
    <t>School for the other disabled</t>
  </si>
  <si>
    <t>表５４</t>
    <rPh sb="0" eb="1">
      <t>ヒョウ</t>
    </rPh>
    <phoneticPr fontId="7"/>
  </si>
  <si>
    <t>表５３</t>
    <rPh sb="0" eb="1">
      <t>ヒョウ</t>
    </rPh>
    <phoneticPr fontId="7"/>
  </si>
  <si>
    <t>高専４年</t>
  </si>
  <si>
    <t>高専５年</t>
  </si>
  <si>
    <t>実習生</t>
    <rPh sb="0" eb="3">
      <t>ジッシュウセイ</t>
    </rPh>
    <phoneticPr fontId="7"/>
  </si>
  <si>
    <t>専攻科</t>
    <rPh sb="0" eb="2">
      <t>センコウ</t>
    </rPh>
    <rPh sb="2" eb="3">
      <t>カ</t>
    </rPh>
    <phoneticPr fontId="7"/>
  </si>
  <si>
    <t>高専計</t>
  </si>
  <si>
    <t>高専本科</t>
  </si>
  <si>
    <t>総括の在学者数（都道府県別）よりコピー</t>
    <rPh sb="0" eb="2">
      <t>ソウカツ</t>
    </rPh>
    <rPh sb="3" eb="6">
      <t>ザイガクシャ</t>
    </rPh>
    <rPh sb="6" eb="7">
      <t>スウ</t>
    </rPh>
    <rPh sb="8" eb="12">
      <t>トドウフケン</t>
    </rPh>
    <rPh sb="12" eb="13">
      <t>ベツ</t>
    </rPh>
    <phoneticPr fontId="7"/>
  </si>
  <si>
    <t>聴講生等</t>
    <rPh sb="0" eb="3">
      <t>チョウコウセイ</t>
    </rPh>
    <rPh sb="3" eb="4">
      <t>トウ</t>
    </rPh>
    <phoneticPr fontId="7"/>
  </si>
  <si>
    <t>　　 6  高等専門学校は本科のほか，専攻科・その他の学生の合計数である。なお専攻科は平成4年度より設置，その他の</t>
    <rPh sb="6" eb="8">
      <t>コウトウ</t>
    </rPh>
    <rPh sb="8" eb="10">
      <t>センモン</t>
    </rPh>
    <rPh sb="10" eb="12">
      <t>ガッコウ</t>
    </rPh>
    <rPh sb="13" eb="15">
      <t>ホンカ</t>
    </rPh>
    <rPh sb="19" eb="21">
      <t>センコウ</t>
    </rPh>
    <rPh sb="21" eb="22">
      <t>カ</t>
    </rPh>
    <rPh sb="25" eb="26">
      <t>タ</t>
    </rPh>
    <rPh sb="27" eb="29">
      <t>ガクセイ</t>
    </rPh>
    <rPh sb="30" eb="32">
      <t>ゴウケイ</t>
    </rPh>
    <rPh sb="32" eb="33">
      <t>スウ</t>
    </rPh>
    <rPh sb="39" eb="41">
      <t>センコウ</t>
    </rPh>
    <rPh sb="41" eb="42">
      <t>カ</t>
    </rPh>
    <rPh sb="43" eb="45">
      <t>ヘイセイ</t>
    </rPh>
    <rPh sb="46" eb="48">
      <t>ネンド</t>
    </rPh>
    <rPh sb="50" eb="52">
      <t>セッチ</t>
    </rPh>
    <rPh sb="55" eb="56">
      <t>タ</t>
    </rPh>
    <phoneticPr fontId="7"/>
  </si>
  <si>
    <t>　　　学生は平成16年度より計上している。</t>
    <rPh sb="3" eb="5">
      <t>ガクセイ</t>
    </rPh>
    <rPh sb="6" eb="8">
      <t>ヘイセイ</t>
    </rPh>
    <rPh sb="10" eb="12">
      <t>ネンド</t>
    </rPh>
    <rPh sb="14" eb="16">
      <t>ケイジョウ</t>
    </rPh>
    <phoneticPr fontId="7"/>
  </si>
  <si>
    <t>　</t>
    <phoneticPr fontId="7"/>
  </si>
  <si>
    <t>　　 8  「高等教育」は大学（大学院を含む。），短期大学，国立養護教諭養成所，国立工業教員養成所及び高等専門学校</t>
    <phoneticPr fontId="7"/>
  </si>
  <si>
    <t>　　　（4・5年生，専攻科及び聴講生等）の合計数である。</t>
    <rPh sb="10" eb="12">
      <t>センコウ</t>
    </rPh>
    <rPh sb="13" eb="14">
      <t>オヨ</t>
    </rPh>
    <rPh sb="15" eb="18">
      <t>チョウコウセイ</t>
    </rPh>
    <rPh sb="18" eb="19">
      <t>トウ</t>
    </rPh>
    <phoneticPr fontId="7"/>
  </si>
  <si>
    <t>28　学校教育総括</t>
    <phoneticPr fontId="7"/>
  </si>
  <si>
    <t>School Education　29</t>
    <phoneticPr fontId="7"/>
  </si>
  <si>
    <r>
      <t>教　　　　　　　　　員　　　　　　　　　数</t>
    </r>
    <r>
      <rPr>
        <sz val="12"/>
        <rFont val="ＭＳ 明朝"/>
        <family val="1"/>
        <charset val="128"/>
      </rPr>
      <t>（年次別）</t>
    </r>
    <phoneticPr fontId="7"/>
  </si>
  <si>
    <t>Local and Private), 1948 to 2014</t>
    <phoneticPr fontId="7"/>
  </si>
  <si>
    <t>_x001A_</t>
  </si>
  <si>
    <t>30　学校教育総括</t>
    <phoneticPr fontId="7"/>
  </si>
  <si>
    <t>School Education　31</t>
    <phoneticPr fontId="7"/>
  </si>
  <si>
    <r>
      <t>入　　　　　　学　　　　　　者　　　　　　数</t>
    </r>
    <r>
      <rPr>
        <sz val="12"/>
        <rFont val="ＭＳ 明朝"/>
        <family val="1"/>
        <charset val="128"/>
      </rPr>
      <t>（年次別）</t>
    </r>
    <phoneticPr fontId="7"/>
  </si>
  <si>
    <t>　　 5  「専修学校」，「各種学校」は，各年の4月1日から同年5月1日までの入学者（入学後5月1日までの退学者</t>
    <phoneticPr fontId="7"/>
  </si>
  <si>
    <t>　　  2  「小学校」は第1学年児童数である。</t>
    <phoneticPr fontId="7"/>
  </si>
  <si>
    <t>　　　を除く。）である。</t>
    <phoneticPr fontId="7"/>
  </si>
  <si>
    <t>　　  3  「高等学校」及び「短期大学」は本科入学者,「大学」は学部入学者（29年以前は医学及び歯学専門課程</t>
    <phoneticPr fontId="7"/>
  </si>
  <si>
    <t>　　 6  「高等教育」は，短期大学，大学，大学院修士課程・博士課程・専門職学位課程，国立養護教諭養成所，</t>
    <rPh sb="35" eb="37">
      <t>センモン</t>
    </rPh>
    <rPh sb="37" eb="38">
      <t>ショク</t>
    </rPh>
    <rPh sb="38" eb="40">
      <t>ガクイ</t>
    </rPh>
    <rPh sb="40" eb="42">
      <t>カテイ</t>
    </rPh>
    <phoneticPr fontId="7"/>
  </si>
  <si>
    <t>　　　 の入学者を含む。）である。</t>
    <phoneticPr fontId="7"/>
  </si>
  <si>
    <t>　　　国立工業教員養成所の入学者及び高等専門学校4年生の合計数である。</t>
    <phoneticPr fontId="7"/>
  </si>
  <si>
    <t>　　  4  「大学院」の昭和50年以降については,「修士課程」は修士課程，博士前期課程及び一貫制博士課程（医</t>
    <phoneticPr fontId="7"/>
  </si>
  <si>
    <t>　　　 歯学を除く。）への入学者であり，「博士課程」は博士後期課程，一貫制博士課程（医歯学）への入学者である。</t>
    <phoneticPr fontId="7"/>
  </si>
  <si>
    <t>32　学校教育総括</t>
    <phoneticPr fontId="7"/>
  </si>
  <si>
    <t>School Education　33</t>
    <phoneticPr fontId="7"/>
  </si>
  <si>
    <r>
      <t>卒　   　　　　業　   　　　　者　   　　　　数</t>
    </r>
    <r>
      <rPr>
        <sz val="12"/>
        <rFont val="ＭＳ 明朝"/>
        <family val="1"/>
        <charset val="128"/>
      </rPr>
      <t>（年次別）</t>
    </r>
    <phoneticPr fontId="7"/>
  </si>
  <si>
    <t xml:space="preserve"> Local and Private), 1948 to 2014</t>
    <phoneticPr fontId="7"/>
  </si>
  <si>
    <t>中　学　部</t>
  </si>
  <si>
    <t>高　等　部</t>
  </si>
  <si>
    <t>盲</t>
  </si>
  <si>
    <t>聾</t>
  </si>
  <si>
    <r>
      <t>就　　　学　　　率　　・　　進　　　学　　　率</t>
    </r>
    <r>
      <rPr>
        <sz val="12"/>
        <rFont val="明朝"/>
        <family val="1"/>
        <charset val="128"/>
      </rPr>
      <t>（２－１）</t>
    </r>
    <phoneticPr fontId="7"/>
  </si>
  <si>
    <t xml:space="preserve">  Rate, 1948 to 2014</t>
    <phoneticPr fontId="7"/>
  </si>
  <si>
    <t>幼稚園　　就園率</t>
  </si>
  <si>
    <t>高等学校の通信制課程の進学者を除く</t>
    <phoneticPr fontId="7"/>
  </si>
  <si>
    <t>Kinder-garten</t>
    <phoneticPr fontId="7"/>
  </si>
  <si>
    <t xml:space="preserve"> (注) 1  幼稚園就園率：小学校第1学年児童数に対する幼稚園修了者数の比率。</t>
    <phoneticPr fontId="7"/>
  </si>
  <si>
    <t xml:space="preserve">   (1) Kindergarten graduates as a percentage of enrollment in the 1st year of elementary school.</t>
    <phoneticPr fontId="3"/>
  </si>
  <si>
    <t>　　   2  義務教育就学率：義務教育学齢人口（外国人を除く就学者数＋就学免除・猶予者数＋1年以上居所不明者数）に対する外国人を除く</t>
    <phoneticPr fontId="7"/>
  </si>
  <si>
    <t>　　    就学者数の比率。</t>
    <phoneticPr fontId="7"/>
  </si>
  <si>
    <t>　　   3  高等学校等への進学率：中学校卒業者及び中等教育学校前期課程修了者のうち，高等学校等の本科・別科，高等専門学校に進学し</t>
    <rPh sb="25" eb="26">
      <t>オヨ</t>
    </rPh>
    <rPh sb="27" eb="29">
      <t>チュウトウ</t>
    </rPh>
    <rPh sb="29" eb="31">
      <t>キョウイク</t>
    </rPh>
    <rPh sb="31" eb="33">
      <t>ガッコウ</t>
    </rPh>
    <rPh sb="33" eb="35">
      <t>ゼンキ</t>
    </rPh>
    <rPh sb="35" eb="37">
      <t>カテイ</t>
    </rPh>
    <rPh sb="37" eb="40">
      <t>シュウリョウシャ</t>
    </rPh>
    <phoneticPr fontId="7"/>
  </si>
  <si>
    <t>　　    た者（就職進学した者を含み，浪人は含まない。）の占める比率。</t>
    <phoneticPr fontId="7"/>
  </si>
  <si>
    <t>　　   4  大学・短期大学等への現役進学率：各年3月の高等学校及び中等教育学校後期課程本科卒業者のうち，大学の学部・通信教育部・</t>
    <rPh sb="11" eb="13">
      <t>タンキ</t>
    </rPh>
    <rPh sb="13" eb="15">
      <t>ダイガク</t>
    </rPh>
    <rPh sb="15" eb="16">
      <t>ナド</t>
    </rPh>
    <rPh sb="33" eb="34">
      <t>オヨ</t>
    </rPh>
    <rPh sb="35" eb="37">
      <t>チュウトウ</t>
    </rPh>
    <rPh sb="37" eb="39">
      <t>キョウイク</t>
    </rPh>
    <rPh sb="39" eb="41">
      <t>ガッコウ</t>
    </rPh>
    <rPh sb="41" eb="43">
      <t>コウキ</t>
    </rPh>
    <rPh sb="43" eb="45">
      <t>カテイ</t>
    </rPh>
    <phoneticPr fontId="7"/>
  </si>
  <si>
    <t>　  　　別科，短期大学の本科・通信教育部・別科及び高等学校等の専攻科に進学した者（就職進学した者を含む。）の占める比率。</t>
    <rPh sb="48" eb="49">
      <t>モノ</t>
    </rPh>
    <rPh sb="50" eb="51">
      <t>フク</t>
    </rPh>
    <phoneticPr fontId="7"/>
  </si>
  <si>
    <t>平成１７年度の学齢児童の就学率に誤りがあったため、２１年版の更新時に修正した</t>
    <rPh sb="0" eb="2">
      <t>ヘイセイ</t>
    </rPh>
    <rPh sb="4" eb="6">
      <t>ネンド</t>
    </rPh>
    <rPh sb="7" eb="9">
      <t>ガクレイ</t>
    </rPh>
    <rPh sb="9" eb="11">
      <t>ジドウ</t>
    </rPh>
    <rPh sb="12" eb="15">
      <t>シュウガクリツ</t>
    </rPh>
    <rPh sb="16" eb="17">
      <t>アヤマ</t>
    </rPh>
    <rPh sb="27" eb="29">
      <t>ネンバン</t>
    </rPh>
    <rPh sb="30" eb="33">
      <t>コウシンジ</t>
    </rPh>
    <rPh sb="34" eb="36">
      <t>シュウセイ</t>
    </rPh>
    <phoneticPr fontId="7"/>
  </si>
  <si>
    <r>
      <t>就　　　学　　　率　　・　　進　　　学　　　率</t>
    </r>
    <r>
      <rPr>
        <sz val="12"/>
        <rFont val="ＭＳ 明朝"/>
        <family val="1"/>
        <charset val="128"/>
      </rPr>
      <t>（２－２）</t>
    </r>
    <phoneticPr fontId="7"/>
  </si>
  <si>
    <t>Rate, 1948 to 2014</t>
    <phoneticPr fontId="37"/>
  </si>
  <si>
    <t>大学（学部）への</t>
    <rPh sb="0" eb="2">
      <t>ダイガク</t>
    </rPh>
    <rPh sb="3" eb="5">
      <t>ガクブ</t>
    </rPh>
    <phoneticPr fontId="7"/>
  </si>
  <si>
    <t>進学率</t>
  </si>
  <si>
    <t>　（過年度高卒者等</t>
    <phoneticPr fontId="37"/>
  </si>
  <si>
    <t>を含む）</t>
  </si>
  <si>
    <t>大　 学　 院　 進　 学　 率　 の　 算　 出</t>
  </si>
  <si>
    <t>大学学部卒業者数</t>
  </si>
  <si>
    <t>うち大学院研究科進学者数</t>
  </si>
  <si>
    <t>進学率（％）</t>
  </si>
  <si>
    <t>高等教育機関への進学率の算出</t>
    <rPh sb="0" eb="2">
      <t>コウトウ</t>
    </rPh>
    <rPh sb="2" eb="4">
      <t>キョウイク</t>
    </rPh>
    <rPh sb="4" eb="6">
      <t>キカン</t>
    </rPh>
    <rPh sb="8" eb="11">
      <t>シンガクリツ</t>
    </rPh>
    <rPh sb="12" eb="14">
      <t>サンシュツ</t>
    </rPh>
    <phoneticPr fontId="37"/>
  </si>
  <si>
    <t>１８歳人口</t>
    <rPh sb="2" eb="3">
      <t>サイ</t>
    </rPh>
    <rPh sb="3" eb="5">
      <t>ジンコウ</t>
    </rPh>
    <phoneticPr fontId="37"/>
  </si>
  <si>
    <t>３年前の中学・中等前期</t>
    <rPh sb="1" eb="2">
      <t>ネン</t>
    </rPh>
    <rPh sb="2" eb="3">
      <t>マエ</t>
    </rPh>
    <rPh sb="4" eb="6">
      <t>チュウガク</t>
    </rPh>
    <rPh sb="7" eb="9">
      <t>チュウトウ</t>
    </rPh>
    <rPh sb="9" eb="11">
      <t>ゼンキ</t>
    </rPh>
    <phoneticPr fontId="37"/>
  </si>
  <si>
    <t>３年前の中学卒業者数</t>
    <rPh sb="1" eb="2">
      <t>ネン</t>
    </rPh>
    <rPh sb="2" eb="3">
      <t>マエ</t>
    </rPh>
    <rPh sb="4" eb="7">
      <t>チュウガクソツ</t>
    </rPh>
    <rPh sb="7" eb="10">
      <t>ギョウシャスウ</t>
    </rPh>
    <phoneticPr fontId="37"/>
  </si>
  <si>
    <t>３年前の中等前期修了者数</t>
    <rPh sb="1" eb="2">
      <t>ネン</t>
    </rPh>
    <rPh sb="2" eb="3">
      <t>マエ</t>
    </rPh>
    <rPh sb="4" eb="6">
      <t>チュウトウ</t>
    </rPh>
    <rPh sb="6" eb="8">
      <t>ゼンキ</t>
    </rPh>
    <rPh sb="8" eb="11">
      <t>シュウリョウシャ</t>
    </rPh>
    <rPh sb="11" eb="12">
      <t>スウ</t>
    </rPh>
    <phoneticPr fontId="37"/>
  </si>
  <si>
    <t>入学者数</t>
    <rPh sb="0" eb="3">
      <t>ニュウガクシャ</t>
    </rPh>
    <rPh sb="3" eb="4">
      <t>スウ</t>
    </rPh>
    <phoneticPr fontId="37"/>
  </si>
  <si>
    <t>高等教育機関への入学者数</t>
    <rPh sb="0" eb="2">
      <t>コウトウ</t>
    </rPh>
    <rPh sb="2" eb="4">
      <t>キョウイク</t>
    </rPh>
    <rPh sb="4" eb="6">
      <t>キカン</t>
    </rPh>
    <rPh sb="8" eb="11">
      <t>ニュウガクシャ</t>
    </rPh>
    <rPh sb="11" eb="12">
      <t>スウ</t>
    </rPh>
    <phoneticPr fontId="37"/>
  </si>
  <si>
    <t>大学（学部）入学者数（過年度卒含む）</t>
    <rPh sb="0" eb="2">
      <t>ダイガク</t>
    </rPh>
    <rPh sb="3" eb="5">
      <t>ガクブ</t>
    </rPh>
    <rPh sb="6" eb="9">
      <t>ニュウガクシャ</t>
    </rPh>
    <rPh sb="9" eb="10">
      <t>スウ</t>
    </rPh>
    <rPh sb="11" eb="14">
      <t>カネンド</t>
    </rPh>
    <rPh sb="14" eb="15">
      <t>ソツ</t>
    </rPh>
    <rPh sb="15" eb="16">
      <t>フク</t>
    </rPh>
    <phoneticPr fontId="37"/>
  </si>
  <si>
    <t>短大（本科）入学者数（過年度卒含む）</t>
    <rPh sb="0" eb="2">
      <t>タンダイ</t>
    </rPh>
    <rPh sb="3" eb="5">
      <t>ホンカ</t>
    </rPh>
    <rPh sb="6" eb="9">
      <t>ニュウガクシャ</t>
    </rPh>
    <rPh sb="9" eb="10">
      <t>スウ</t>
    </rPh>
    <rPh sb="11" eb="14">
      <t>カネンド</t>
    </rPh>
    <rPh sb="14" eb="15">
      <t>ソツ</t>
    </rPh>
    <rPh sb="15" eb="16">
      <t>フク</t>
    </rPh>
    <phoneticPr fontId="37"/>
  </si>
  <si>
    <t>高専４学年</t>
    <rPh sb="0" eb="2">
      <t>コウセン</t>
    </rPh>
    <rPh sb="3" eb="5">
      <t>ガクネン</t>
    </rPh>
    <phoneticPr fontId="37"/>
  </si>
  <si>
    <t>専修学校（専門課程）入学者</t>
    <rPh sb="0" eb="2">
      <t>センシュウ</t>
    </rPh>
    <rPh sb="2" eb="4">
      <t>ガッコウ</t>
    </rPh>
    <rPh sb="5" eb="7">
      <t>センモン</t>
    </rPh>
    <rPh sb="7" eb="9">
      <t>カテイ</t>
    </rPh>
    <rPh sb="10" eb="13">
      <t>ニュウガクシャ</t>
    </rPh>
    <phoneticPr fontId="37"/>
  </si>
  <si>
    <t>進学率（中等前期含む）</t>
    <rPh sb="0" eb="3">
      <t>シンガクリツ</t>
    </rPh>
    <rPh sb="4" eb="6">
      <t>チュウトウ</t>
    </rPh>
    <rPh sb="6" eb="8">
      <t>ゼンキ</t>
    </rPh>
    <rPh sb="8" eb="9">
      <t>フク</t>
    </rPh>
    <phoneticPr fontId="37"/>
  </si>
  <si>
    <t>進学率（中学のみ）</t>
    <rPh sb="0" eb="3">
      <t>シンガクリツ</t>
    </rPh>
    <rPh sb="4" eb="6">
      <t>チュウガク</t>
    </rPh>
    <phoneticPr fontId="37"/>
  </si>
  <si>
    <t>調査年度</t>
    <rPh sb="0" eb="2">
      <t>チョウサ</t>
    </rPh>
    <rPh sb="2" eb="4">
      <t>ネンド</t>
    </rPh>
    <phoneticPr fontId="37"/>
  </si>
  <si>
    <t>小計</t>
    <rPh sb="0" eb="1">
      <t>ショウ</t>
    </rPh>
    <rPh sb="1" eb="2">
      <t>ケイ</t>
    </rPh>
    <phoneticPr fontId="37"/>
  </si>
  <si>
    <t>小計</t>
    <rPh sb="0" eb="2">
      <t>ショウケイ</t>
    </rPh>
    <phoneticPr fontId="37"/>
  </si>
  <si>
    <t>平成１２年</t>
    <rPh sb="0" eb="2">
      <t>ヘイセイ</t>
    </rPh>
    <rPh sb="4" eb="5">
      <t>ネン</t>
    </rPh>
    <phoneticPr fontId="37"/>
  </si>
  <si>
    <t>平成１５年</t>
    <rPh sb="0" eb="2">
      <t>ヘイセイ</t>
    </rPh>
    <rPh sb="4" eb="5">
      <t>ネン</t>
    </rPh>
    <phoneticPr fontId="37"/>
  </si>
  <si>
    <t>平成１３年</t>
    <rPh sb="0" eb="2">
      <t>ヘイセイ</t>
    </rPh>
    <rPh sb="4" eb="5">
      <t>ネン</t>
    </rPh>
    <phoneticPr fontId="37"/>
  </si>
  <si>
    <t>平成１６年</t>
    <rPh sb="0" eb="2">
      <t>ヘイセイ</t>
    </rPh>
    <rPh sb="4" eb="5">
      <t>ネン</t>
    </rPh>
    <phoneticPr fontId="37"/>
  </si>
  <si>
    <t>平成１４年</t>
    <rPh sb="0" eb="2">
      <t>ヘイセイ</t>
    </rPh>
    <rPh sb="4" eb="5">
      <t>ネン</t>
    </rPh>
    <phoneticPr fontId="37"/>
  </si>
  <si>
    <t>平成１７年</t>
    <rPh sb="0" eb="2">
      <t>ヘイセイ</t>
    </rPh>
    <rPh sb="4" eb="5">
      <t>ネン</t>
    </rPh>
    <phoneticPr fontId="37"/>
  </si>
  <si>
    <t>平成１８年</t>
    <rPh sb="0" eb="2">
      <t>ヘイセイ</t>
    </rPh>
    <rPh sb="4" eb="5">
      <t>ネン</t>
    </rPh>
    <phoneticPr fontId="37"/>
  </si>
  <si>
    <t>平成１９年</t>
    <rPh sb="0" eb="2">
      <t>ヘイセイ</t>
    </rPh>
    <rPh sb="4" eb="5">
      <t>ネン</t>
    </rPh>
    <phoneticPr fontId="37"/>
  </si>
  <si>
    <t>平成２０年</t>
    <rPh sb="0" eb="2">
      <t>ヘイセイ</t>
    </rPh>
    <rPh sb="4" eb="5">
      <t>ネン</t>
    </rPh>
    <phoneticPr fontId="37"/>
  </si>
  <si>
    <t>平成２１年</t>
    <rPh sb="0" eb="2">
      <t>ヘイセイ</t>
    </rPh>
    <rPh sb="4" eb="5">
      <t>ネン</t>
    </rPh>
    <phoneticPr fontId="37"/>
  </si>
  <si>
    <t>平成２２年</t>
    <rPh sb="0" eb="2">
      <t>ヘイセイ</t>
    </rPh>
    <rPh sb="4" eb="5">
      <t>ネン</t>
    </rPh>
    <phoneticPr fontId="37"/>
  </si>
  <si>
    <t>平成２３年</t>
    <rPh sb="0" eb="2">
      <t>ヘイセイ</t>
    </rPh>
    <rPh sb="4" eb="5">
      <t>ネン</t>
    </rPh>
    <phoneticPr fontId="37"/>
  </si>
  <si>
    <t>平成２４年</t>
    <rPh sb="0" eb="2">
      <t>ヘイセイ</t>
    </rPh>
    <rPh sb="4" eb="5">
      <t>ネン</t>
    </rPh>
    <phoneticPr fontId="37"/>
  </si>
  <si>
    <t>平成２５年</t>
    <rPh sb="0" eb="2">
      <t>ヘイセイ</t>
    </rPh>
    <rPh sb="4" eb="5">
      <t>ネン</t>
    </rPh>
    <phoneticPr fontId="37"/>
  </si>
  <si>
    <t>平成２６年</t>
    <rPh sb="0" eb="2">
      <t>ヘイセイ</t>
    </rPh>
    <rPh sb="4" eb="5">
      <t>ネン</t>
    </rPh>
    <phoneticPr fontId="37"/>
  </si>
  <si>
    <t>　　　を含む），高等専門学校第４学年在学者（国立工業教員養成所入学者（昭和36～41年），国立養護教諭養成</t>
    <phoneticPr fontId="37"/>
  </si>
  <si>
    <t>　   4  大学院への進学率：大学学部卒業者のうち，ただちに大学院に進学した者の比率。</t>
    <phoneticPr fontId="7"/>
  </si>
  <si>
    <t>卒　　業　　者　　に　　占　　め 　　る　　就　　職　　者　　の　　割　　合</t>
    <rPh sb="0" eb="1">
      <t>ソツ</t>
    </rPh>
    <rPh sb="3" eb="4">
      <t>ギョウ</t>
    </rPh>
    <rPh sb="6" eb="7">
      <t>シャ</t>
    </rPh>
    <rPh sb="12" eb="13">
      <t>シ</t>
    </rPh>
    <rPh sb="22" eb="23">
      <t>シュウ</t>
    </rPh>
    <rPh sb="25" eb="26">
      <t>ショク</t>
    </rPh>
    <rPh sb="28" eb="29">
      <t>シャ</t>
    </rPh>
    <rPh sb="34" eb="35">
      <t>ワリ</t>
    </rPh>
    <rPh sb="37" eb="38">
      <t>ゴウ</t>
    </rPh>
    <phoneticPr fontId="7"/>
  </si>
  <si>
    <t xml:space="preserve"> Entering Employment, 1950 to 2014</t>
    <phoneticPr fontId="7"/>
  </si>
  <si>
    <t>(1.0) 1.0</t>
    <phoneticPr fontId="7"/>
  </si>
  <si>
    <t>(1.5) 1.5</t>
    <phoneticPr fontId="7"/>
  </si>
  <si>
    <t>(0.5) 0.5</t>
    <phoneticPr fontId="7"/>
  </si>
  <si>
    <t>(18.6) 18.6</t>
    <phoneticPr fontId="7"/>
  </si>
  <si>
    <t>(20.7) 20.7</t>
    <phoneticPr fontId="7"/>
  </si>
  <si>
    <t>(16.5) 16.5</t>
    <phoneticPr fontId="7"/>
  </si>
  <si>
    <t>(18.4) 18.4</t>
    <phoneticPr fontId="7"/>
  </si>
  <si>
    <t>(20.5) 20.5</t>
    <phoneticPr fontId="7"/>
  </si>
  <si>
    <t>(16.4) 16.4</t>
    <phoneticPr fontId="7"/>
  </si>
  <si>
    <t>(0.9) 0.9</t>
    <phoneticPr fontId="7"/>
  </si>
  <si>
    <t>(1.3) 1.3</t>
    <phoneticPr fontId="7"/>
  </si>
  <si>
    <t>(17.1) 17.1</t>
    <phoneticPr fontId="7"/>
  </si>
  <si>
    <t>(19.1) 19.1</t>
    <phoneticPr fontId="7"/>
  </si>
  <si>
    <t>(15.1) 15.1</t>
    <phoneticPr fontId="7"/>
  </si>
  <si>
    <t>(0.8) 0.8</t>
    <phoneticPr fontId="7"/>
  </si>
  <si>
    <t>(1.1) 1.1</t>
    <phoneticPr fontId="7"/>
  </si>
  <si>
    <t>(0.4) 0.4</t>
    <phoneticPr fontId="7"/>
  </si>
  <si>
    <t>(16.6) 16.6</t>
    <phoneticPr fontId="7"/>
  </si>
  <si>
    <t>(18.5) 18.5</t>
    <phoneticPr fontId="7"/>
  </si>
  <si>
    <t>(14.7) 14.7</t>
    <phoneticPr fontId="7"/>
  </si>
  <si>
    <t>(0.7) 0.7</t>
    <phoneticPr fontId="7"/>
  </si>
  <si>
    <t>(16.9) 16.9</t>
    <phoneticPr fontId="7"/>
  </si>
  <si>
    <t>(19.0) 19.1</t>
    <phoneticPr fontId="7"/>
  </si>
  <si>
    <t>(0.7) 0.7</t>
  </si>
  <si>
    <t>(1.0) 1.0</t>
  </si>
  <si>
    <t>(0.4) 0.4</t>
  </si>
  <si>
    <t>(17.3) 17.4</t>
  </si>
  <si>
    <t>(19.8) 19.8</t>
  </si>
  <si>
    <t>(14.9) 14.9</t>
  </si>
  <si>
    <t>(18.0) 18.0</t>
    <phoneticPr fontId="7"/>
  </si>
  <si>
    <t>(15.4) 15.4</t>
    <phoneticPr fontId="7"/>
  </si>
  <si>
    <t>(21.2) 21.2</t>
    <phoneticPr fontId="7"/>
  </si>
  <si>
    <t>(15.8) 15.8</t>
    <phoneticPr fontId="7"/>
  </si>
  <si>
    <t>(19.0) 19.0</t>
    <phoneticPr fontId="7"/>
  </si>
  <si>
    <t>(21.8) 21.8</t>
    <phoneticPr fontId="7"/>
  </si>
  <si>
    <t>(16.1) 16.1</t>
    <phoneticPr fontId="7"/>
  </si>
  <si>
    <t>(0.3) 0.3</t>
    <phoneticPr fontId="7"/>
  </si>
  <si>
    <t>(18.2) 18.2</t>
    <phoneticPr fontId="7"/>
  </si>
  <si>
    <t>(21.1) 21.1</t>
    <phoneticPr fontId="7"/>
  </si>
  <si>
    <t>(15.2) 15.2</t>
    <phoneticPr fontId="7"/>
  </si>
  <si>
    <t>(0.6) 0.6</t>
    <phoneticPr fontId="7"/>
  </si>
  <si>
    <t>(0.2) 0.2</t>
    <phoneticPr fontId="7"/>
  </si>
  <si>
    <t>(15.7) 15.8</t>
    <phoneticPr fontId="7"/>
  </si>
  <si>
    <t>(18.3) 18.4</t>
    <phoneticPr fontId="7"/>
  </si>
  <si>
    <t>(13.1) 13.1</t>
    <phoneticPr fontId="7"/>
  </si>
  <si>
    <t>(16.3) 16.3</t>
    <phoneticPr fontId="7"/>
  </si>
  <si>
    <t>(19.3) 19.4</t>
    <phoneticPr fontId="7"/>
  </si>
  <si>
    <t>(13.2) 13.3</t>
    <phoneticPr fontId="7"/>
  </si>
  <si>
    <t>(0.4) 0.4</t>
    <phoneticPr fontId="15"/>
  </si>
  <si>
    <t>(0.6) 0.6</t>
    <phoneticPr fontId="15"/>
  </si>
  <si>
    <t>(0.2) 0.2</t>
    <phoneticPr fontId="15"/>
  </si>
  <si>
    <t>(16.7) 16.8</t>
    <phoneticPr fontId="15"/>
  </si>
  <si>
    <t>(19.9) 20.0</t>
    <phoneticPr fontId="15"/>
  </si>
  <si>
    <t>(13.5) 13.6</t>
    <phoneticPr fontId="15"/>
  </si>
  <si>
    <t>(16.9) 17.0</t>
    <phoneticPr fontId="15"/>
  </si>
  <si>
    <t>(20.2) 20.3</t>
    <phoneticPr fontId="15"/>
  </si>
  <si>
    <t>(13.6) 13.6</t>
    <phoneticPr fontId="15"/>
  </si>
  <si>
    <t>(17.5) 17.5</t>
    <phoneticPr fontId="15"/>
  </si>
  <si>
    <t>(21.0) 21.1</t>
    <phoneticPr fontId="15"/>
  </si>
  <si>
    <t>(13.9) 13.9</t>
    <phoneticPr fontId="15"/>
  </si>
  <si>
    <t>40 学校教育総括</t>
    <phoneticPr fontId="7"/>
  </si>
  <si>
    <t xml:space="preserve"> 学　　　校　　　土　　　地　　　面　　　積</t>
    <phoneticPr fontId="7"/>
  </si>
  <si>
    <t xml:space="preserve">     Total    School</t>
    <phoneticPr fontId="7"/>
  </si>
  <si>
    <t xml:space="preserve"> Sites</t>
    <phoneticPr fontId="7"/>
  </si>
  <si>
    <t>区      分</t>
    <phoneticPr fontId="7"/>
  </si>
  <si>
    <t>School for the blind</t>
    <phoneticPr fontId="7"/>
  </si>
  <si>
    <t>School for the deaf</t>
    <phoneticPr fontId="7"/>
  </si>
  <si>
    <t>schools for special needs education</t>
    <phoneticPr fontId="7"/>
  </si>
  <si>
    <t>　 25</t>
  </si>
  <si>
    <t>　 26</t>
  </si>
  <si>
    <t>　　 4  公立の中等教育学校については，前期課程を中学校へ，後期課程を高等学校へそれぞれ計上している。</t>
    <rPh sb="6" eb="8">
      <t>コウリツ</t>
    </rPh>
    <rPh sb="9" eb="11">
      <t>チュウトウ</t>
    </rPh>
    <rPh sb="11" eb="13">
      <t>キョウイク</t>
    </rPh>
    <rPh sb="13" eb="15">
      <t>ガッコウ</t>
    </rPh>
    <rPh sb="21" eb="23">
      <t>ゼンキ</t>
    </rPh>
    <rPh sb="23" eb="25">
      <t>カテイ</t>
    </rPh>
    <rPh sb="26" eb="29">
      <t>チュウガッコウ</t>
    </rPh>
    <rPh sb="31" eb="33">
      <t>コウキ</t>
    </rPh>
    <rPh sb="33" eb="35">
      <t>カテイ</t>
    </rPh>
    <rPh sb="36" eb="38">
      <t>コウトウ</t>
    </rPh>
    <rPh sb="38" eb="40">
      <t>ガッコウ</t>
    </rPh>
    <rPh sb="45" eb="47">
      <t>ケイジョウ</t>
    </rPh>
    <phoneticPr fontId="7"/>
  </si>
  <si>
    <t>学校教育総括 41</t>
    <phoneticPr fontId="7"/>
  </si>
  <si>
    <t xml:space="preserve">  学　　　校　　　建　　　物　　　面　　　積 </t>
    <phoneticPr fontId="7"/>
  </si>
  <si>
    <t xml:space="preserve">Total Floor Spaces of </t>
    <phoneticPr fontId="7"/>
  </si>
  <si>
    <t>School Buildings</t>
  </si>
  <si>
    <t>　4  公立の中等教育学校については，前期課程を中学校へ，後期課程を高等学校へそれぞれ</t>
    <rPh sb="4" eb="6">
      <t>コウリツ</t>
    </rPh>
    <rPh sb="7" eb="9">
      <t>チュウトウ</t>
    </rPh>
    <rPh sb="9" eb="11">
      <t>キョウイク</t>
    </rPh>
    <rPh sb="11" eb="13">
      <t>ガッコウ</t>
    </rPh>
    <rPh sb="19" eb="21">
      <t>ゼンキ</t>
    </rPh>
    <rPh sb="21" eb="23">
      <t>カテイ</t>
    </rPh>
    <rPh sb="24" eb="27">
      <t>チュウガッコウ</t>
    </rPh>
    <rPh sb="29" eb="31">
      <t>コウキ</t>
    </rPh>
    <rPh sb="31" eb="33">
      <t>カテイ</t>
    </rPh>
    <rPh sb="34" eb="36">
      <t>コウトウ</t>
    </rPh>
    <rPh sb="36" eb="38">
      <t>ガッコウ</t>
    </rPh>
    <phoneticPr fontId="7"/>
  </si>
  <si>
    <t>　 計上している。</t>
    <phoneticPr fontId="7"/>
  </si>
  <si>
    <t>42　学校教育総括</t>
    <rPh sb="3" eb="5">
      <t>ガッコウ</t>
    </rPh>
    <rPh sb="5" eb="7">
      <t>キョウイク</t>
    </rPh>
    <rPh sb="7" eb="9">
      <t>ソウカツ</t>
    </rPh>
    <phoneticPr fontId="7"/>
  </si>
  <si>
    <t>長　期　欠　席　児　童　生　徒 数</t>
    <rPh sb="0" eb="1">
      <t>チョウ</t>
    </rPh>
    <rPh sb="2" eb="3">
      <t>キ</t>
    </rPh>
    <rPh sb="4" eb="5">
      <t>ケツ</t>
    </rPh>
    <rPh sb="6" eb="7">
      <t>セキ</t>
    </rPh>
    <rPh sb="8" eb="9">
      <t>ジ</t>
    </rPh>
    <rPh sb="10" eb="11">
      <t>ワラベ</t>
    </rPh>
    <rPh sb="12" eb="13">
      <t>ショウ</t>
    </rPh>
    <rPh sb="14" eb="15">
      <t>ト</t>
    </rPh>
    <rPh sb="16" eb="17">
      <t>スウ</t>
    </rPh>
    <phoneticPr fontId="7"/>
  </si>
  <si>
    <t xml:space="preserve"> 　4</t>
  </si>
  <si>
    <t xml:space="preserve"> 　5</t>
    <phoneticPr fontId="15"/>
  </si>
  <si>
    <t xml:space="preserve">   5</t>
    <phoneticPr fontId="15"/>
  </si>
  <si>
    <t>　 4</t>
  </si>
  <si>
    <t xml:space="preserve">   5</t>
    <phoneticPr fontId="7"/>
  </si>
  <si>
    <t xml:space="preserve">     4</t>
  </si>
  <si>
    <t xml:space="preserve">     5</t>
    <phoneticPr fontId="15"/>
  </si>
  <si>
    <t xml:space="preserve">   　5</t>
    <phoneticPr fontId="15"/>
  </si>
  <si>
    <t>23</t>
    <phoneticPr fontId="15"/>
  </si>
  <si>
    <t>　 5</t>
    <phoneticPr fontId="15"/>
  </si>
  <si>
    <t xml:space="preserve">  5</t>
    <phoneticPr fontId="15"/>
  </si>
  <si>
    <t>　24</t>
    <phoneticPr fontId="15"/>
  </si>
  <si>
    <t>　24</t>
    <phoneticPr fontId="15"/>
  </si>
  <si>
    <r>
      <t xml:space="preserve"> (注) 1  令和</t>
    </r>
    <r>
      <rPr>
        <sz val="10"/>
        <rFont val="游ゴシック"/>
        <family val="3"/>
        <charset val="128"/>
      </rPr>
      <t>5</t>
    </r>
    <r>
      <rPr>
        <sz val="10"/>
        <rFont val="明朝"/>
        <family val="1"/>
        <charset val="128"/>
      </rPr>
      <t>年5月1日現在である。</t>
    </r>
    <rPh sb="8" eb="10">
      <t>レイワ</t>
    </rPh>
    <phoneticPr fontId="7"/>
  </si>
  <si>
    <r>
      <t xml:space="preserve"> (注)1　令和</t>
    </r>
    <r>
      <rPr>
        <sz val="10"/>
        <rFont val="游ゴシック"/>
        <family val="3"/>
        <charset val="128"/>
      </rPr>
      <t>5</t>
    </r>
    <r>
      <rPr>
        <sz val="10"/>
        <rFont val="明朝"/>
        <family val="1"/>
        <charset val="128"/>
      </rPr>
      <t>年5月1日現在である。</t>
    </r>
    <rPh sb="6" eb="7">
      <t>レイ</t>
    </rPh>
    <rPh sb="7" eb="8">
      <t>ワ</t>
    </rPh>
    <phoneticPr fontId="7"/>
  </si>
  <si>
    <t>　　 8   「（再掲）高等教育」は，大学，短期大学及び高等専門学校（4・5年生，専攻科および聴講生等）の合計数である（全国計のみ公表）。</t>
    <rPh sb="60" eb="63">
      <t>ゼンコクケイ</t>
    </rPh>
    <rPh sb="65" eb="67">
      <t>コウヒョウ</t>
    </rPh>
    <phoneticPr fontId="7"/>
  </si>
  <si>
    <r>
      <t xml:space="preserve"> (注)1  令和</t>
    </r>
    <r>
      <rPr>
        <sz val="10"/>
        <rFont val="游ゴシック"/>
        <family val="3"/>
        <charset val="128"/>
      </rPr>
      <t>5</t>
    </r>
    <r>
      <rPr>
        <sz val="10"/>
        <rFont val="明朝"/>
        <family val="1"/>
        <charset val="128"/>
      </rPr>
      <t>年5月1日現在である。</t>
    </r>
    <rPh sb="7" eb="8">
      <t>レイ</t>
    </rPh>
    <rPh sb="8" eb="9">
      <t>ワ</t>
    </rPh>
    <phoneticPr fontId="7"/>
  </si>
  <si>
    <t>　　  5  「高等学校」，「短期大学」，「大学」の（　）内の数値は，通信教育のみを行う学校数で別掲である（都道府県別の内訳は「高等学校」のみ公表）。</t>
    <rPh sb="8" eb="10">
      <t>コウトウ</t>
    </rPh>
    <rPh sb="10" eb="12">
      <t>ガッコウ</t>
    </rPh>
    <rPh sb="15" eb="17">
      <t>タンキ</t>
    </rPh>
    <rPh sb="17" eb="19">
      <t>ダイガク</t>
    </rPh>
    <rPh sb="29" eb="30">
      <t>ナイ</t>
    </rPh>
    <rPh sb="31" eb="33">
      <t>スウチ</t>
    </rPh>
    <rPh sb="35" eb="37">
      <t>ツウシン</t>
    </rPh>
    <rPh sb="37" eb="39">
      <t>キョウイク</t>
    </rPh>
    <rPh sb="42" eb="43">
      <t>オコナ</t>
    </rPh>
    <rPh sb="44" eb="47">
      <t>ガッコウスウ</t>
    </rPh>
    <rPh sb="48" eb="50">
      <t>ベッケイ</t>
    </rPh>
    <rPh sb="71" eb="73">
      <t>コウヒョウ</t>
    </rPh>
    <phoneticPr fontId="7"/>
  </si>
  <si>
    <r>
      <rPr>
        <sz val="12"/>
        <rFont val="ＭＳ 明朝"/>
        <family val="1"/>
        <charset val="128"/>
      </rPr>
      <t>（</t>
    </r>
    <r>
      <rPr>
        <sz val="12"/>
        <rFont val="Times New Roman"/>
        <family val="1"/>
      </rPr>
      <t>MAY 1,2023</t>
    </r>
    <r>
      <rPr>
        <sz val="12"/>
        <rFont val="ＭＳ 明朝"/>
        <family val="1"/>
        <charset val="128"/>
      </rPr>
      <t>）</t>
    </r>
    <phoneticPr fontId="15"/>
  </si>
  <si>
    <t>（MAY 1,2023）</t>
    <phoneticPr fontId="15"/>
  </si>
  <si>
    <r>
      <t>　Non-teaching Staff, 202</t>
    </r>
    <r>
      <rPr>
        <sz val="12"/>
        <rFont val="明朝"/>
        <family val="1"/>
      </rPr>
      <t>3</t>
    </r>
    <phoneticPr fontId="15"/>
  </si>
  <si>
    <t xml:space="preserve"> (注)1  令和5年5月1日現在である。</t>
    <rPh sb="7" eb="8">
      <t>レイ</t>
    </rPh>
    <rPh sb="8" eb="9">
      <t>ワ</t>
    </rPh>
    <phoneticPr fontId="15"/>
  </si>
  <si>
    <t>　Non-teaching Staff, 2023</t>
    <phoneticPr fontId="7"/>
  </si>
  <si>
    <t>　and Private), 1948 to 2023</t>
    <phoneticPr fontId="7"/>
  </si>
  <si>
    <t>　Local and Private), 1948 to 2023</t>
    <phoneticPr fontId="7"/>
  </si>
  <si>
    <t xml:space="preserve"> 　Local and Private), 1948 to 2023</t>
    <phoneticPr fontId="7"/>
  </si>
  <si>
    <t>　 Local and Private), 1948 to 2023</t>
    <phoneticPr fontId="7"/>
  </si>
  <si>
    <r>
      <t xml:space="preserve">  Rate, 1948 to 202</t>
    </r>
    <r>
      <rPr>
        <sz val="12"/>
        <rFont val="游ゴシック"/>
        <family val="3"/>
        <charset val="128"/>
      </rPr>
      <t>3</t>
    </r>
    <phoneticPr fontId="7"/>
  </si>
  <si>
    <t>　Rate, 1948 to 2023</t>
    <phoneticPr fontId="37"/>
  </si>
  <si>
    <t xml:space="preserve"> Entering Employment, 1950 to 2023</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</si>
</sst>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6">
    <numFmt numFmtId="6" formatCode="&quot;¥&quot;#,##0;[Red]&quot;¥&quot;\-#,##0"/>
    <numFmt numFmtId="176" formatCode="0.0"/>
    <numFmt numFmtId="177" formatCode="\(#,##0\);\ ;\(&quot;…&quot;\)"/>
    <numFmt numFmtId="178" formatCode="\(0.0\);\ ;\(&quot;…&quot;\)"/>
    <numFmt numFmtId="179" formatCode="#,##0;\ ;&quot;…&quot;"/>
    <numFmt numFmtId="180" formatCode="#,##0;\ ;&quot;－&quot;"/>
    <numFmt numFmtId="181" formatCode="#,##0\ ;\ ;&quot;－&quot;\ "/>
    <numFmt numFmtId="182" formatCode="0.0\ ;\ ;&quot;…&quot;\ "/>
    <numFmt numFmtId="183" formatCode="\(#,##0\)"/>
    <numFmt numFmtId="184" formatCode="#,##0;0;&quot;－&quot;"/>
    <numFmt numFmtId="185" formatCode="\(0\)"/>
    <numFmt numFmtId="186" formatCode="#,##0_ "/>
    <numFmt numFmtId="187" formatCode="0.0_ "/>
    <numFmt numFmtId="188" formatCode="0_ ;[Red]\-0\ "/>
    <numFmt numFmtId="189" formatCode="0.0%"/>
    <numFmt numFmtId="190" formatCode="0.0000000000000000"/>
    <numFmt numFmtId="191" formatCode="0.00000000000000000"/>
    <numFmt numFmtId="192" formatCode="0.000000000000000000"/>
    <numFmt numFmtId="193" formatCode="0.0000000000000000000"/>
    <numFmt numFmtId="194" formatCode="0.00000000000"/>
    <numFmt numFmtId="195" formatCode="0.000000000000000"/>
    <numFmt numFmtId="196" formatCode="0.0000000000000000000000000000000000000000000000000000000000000000000"/>
    <numFmt numFmtId="197" formatCode="0_);[Red]\(0\)"/>
    <numFmt numFmtId="198" formatCode="0.0_);\(0.0\)"/>
    <numFmt numFmtId="199" formatCode="&quot;(&quot;0.0&quot;)&quot;"/>
    <numFmt numFmtId="200" formatCode="0;\-0;&quot;－&quot;"/>
  </numFmts>
  <fonts count="65">
    <font>
      <sz val="11"/>
      <name val="明朝"/>
      <family val="1"/>
      <charset val="128"/>
    </font>
    <font>
      <sz val="11"/>
      <color theme="1"/>
      <name val="ＭＳ Ｐゴシック"/>
      <family val="2"/>
      <charset val="128"/>
      <scheme val="minor"/>
    </font>
    <font>
      <sz val="11"/>
      <color indexed="10"/>
      <name val="明朝"/>
      <family val="1"/>
      <charset val="128"/>
    </font>
    <font>
      <sz val="10"/>
      <name val="明朝"/>
      <family val="1"/>
      <charset val="128"/>
    </font>
    <font>
      <sz val="12"/>
      <name val="明朝"/>
      <family val="1"/>
      <charset val="128"/>
    </font>
    <font>
      <sz val="11"/>
      <color indexed="12"/>
      <name val="明朝"/>
      <family val="1"/>
      <charset val="128"/>
    </font>
    <font>
      <sz val="11"/>
      <name val="明朝"/>
      <family val="1"/>
      <charset val="128"/>
    </font>
    <font>
      <sz val="6"/>
      <name val="ＭＳ Ｐ明朝"/>
      <family val="1"/>
      <charset val="128"/>
    </font>
    <font>
      <b/>
      <sz val="12"/>
      <name val="明朝"/>
      <family val="1"/>
      <charset val="128"/>
    </font>
    <font>
      <sz val="9"/>
      <name val="明朝"/>
      <family val="1"/>
      <charset val="128"/>
    </font>
    <font>
      <sz val="12"/>
      <name val="ＭＳ Ｐゴシック"/>
      <family val="3"/>
      <charset val="128"/>
    </font>
    <font>
      <sz val="9"/>
      <name val="ＭＳ 明朝"/>
      <family val="1"/>
      <charset val="128"/>
    </font>
    <font>
      <sz val="11"/>
      <name val="ＭＳ 明朝"/>
      <family val="1"/>
      <charset val="128"/>
    </font>
    <font>
      <sz val="9"/>
      <name val="ＭＳ Ｐ明朝"/>
      <family val="1"/>
      <charset val="128"/>
    </font>
    <font>
      <sz val="11"/>
      <name val="ＭＳ Ｐ明朝"/>
      <family val="1"/>
      <charset val="128"/>
    </font>
    <font>
      <sz val="6"/>
      <name val="明朝"/>
      <family val="1"/>
      <charset val="128"/>
    </font>
    <font>
      <sz val="12"/>
      <name val="ＭＳ ゴシック"/>
      <family val="3"/>
      <charset val="128"/>
    </font>
    <font>
      <sz val="11"/>
      <name val="ＭＳ Ｐゴシック"/>
      <family val="3"/>
      <charset val="128"/>
    </font>
    <font>
      <sz val="6"/>
      <name val="ＭＳ Ｐゴシック"/>
      <family val="3"/>
      <charset val="128"/>
    </font>
    <font>
      <sz val="12"/>
      <name val="ＭＳ 明朝"/>
      <family val="1"/>
      <charset val="128"/>
    </font>
    <font>
      <b/>
      <sz val="12"/>
      <name val="ＭＳ 明朝"/>
      <family val="1"/>
      <charset val="128"/>
    </font>
    <font>
      <sz val="10"/>
      <name val="ＭＳ 明朝"/>
      <family val="1"/>
      <charset val="128"/>
    </font>
    <font>
      <sz val="10"/>
      <name val="ＭＳ Ｐ明朝"/>
      <family val="1"/>
      <charset val="128"/>
    </font>
    <font>
      <sz val="12"/>
      <color indexed="8"/>
      <name val="ＭＳ 明朝"/>
      <family val="1"/>
      <charset val="128"/>
    </font>
    <font>
      <sz val="12"/>
      <color indexed="8"/>
      <name val="ＭＳ ゴシック"/>
      <family val="3"/>
      <charset val="128"/>
    </font>
    <font>
      <sz val="14"/>
      <name val="明朝"/>
      <family val="1"/>
      <charset val="128"/>
    </font>
    <font>
      <sz val="8"/>
      <name val="ＭＳ 明朝"/>
      <family val="1"/>
      <charset val="128"/>
    </font>
    <font>
      <i/>
      <sz val="12"/>
      <name val="ＭＳ 明朝"/>
      <family val="1"/>
      <charset val="128"/>
    </font>
    <font>
      <i/>
      <sz val="12"/>
      <name val="ＭＳ ゴシック"/>
      <family val="3"/>
      <charset val="128"/>
    </font>
    <font>
      <sz val="9"/>
      <color indexed="10"/>
      <name val="明朝"/>
      <family val="1"/>
      <charset val="128"/>
    </font>
    <font>
      <sz val="12"/>
      <color indexed="10"/>
      <name val="ＭＳ 明朝"/>
      <family val="1"/>
      <charset val="128"/>
    </font>
    <font>
      <sz val="12"/>
      <color indexed="10"/>
      <name val="ＭＳ ゴシック"/>
      <family val="3"/>
      <charset val="128"/>
    </font>
    <font>
      <sz val="10"/>
      <name val="Times New Roman"/>
      <family val="1"/>
    </font>
    <font>
      <sz val="12"/>
      <color indexed="57"/>
      <name val="ＭＳ 明朝"/>
      <family val="1"/>
      <charset val="128"/>
    </font>
    <font>
      <b/>
      <i/>
      <sz val="12"/>
      <name val="ＭＳ 明朝"/>
      <family val="1"/>
      <charset val="128"/>
    </font>
    <font>
      <b/>
      <i/>
      <sz val="12"/>
      <name val="ＭＳ ゴシック"/>
      <family val="3"/>
      <charset val="128"/>
    </font>
    <font>
      <sz val="11"/>
      <name val="ＭＳ ゴシック"/>
      <family val="3"/>
      <charset val="128"/>
    </font>
    <font>
      <sz val="6"/>
      <name val="ＭＳ ゴシック"/>
      <family val="3"/>
      <charset val="128"/>
    </font>
    <font>
      <sz val="12"/>
      <color indexed="56"/>
      <name val="ＭＳ 明朝"/>
      <family val="1"/>
      <charset val="128"/>
    </font>
    <font>
      <sz val="9.5"/>
      <name val="Times New Roman"/>
      <family val="1"/>
    </font>
    <font>
      <b/>
      <sz val="10"/>
      <color indexed="10"/>
      <name val="ＭＳ 明朝"/>
      <family val="1"/>
      <charset val="128"/>
    </font>
    <font>
      <b/>
      <i/>
      <u/>
      <sz val="12"/>
      <name val="ＭＳ 明朝"/>
      <family val="1"/>
      <charset val="128"/>
    </font>
    <font>
      <sz val="11"/>
      <color indexed="10"/>
      <name val="ＭＳ 明朝"/>
      <family val="1"/>
      <charset val="128"/>
    </font>
    <font>
      <sz val="12"/>
      <color indexed="56"/>
      <name val="ＭＳ ゴシック"/>
      <family val="3"/>
      <charset val="128"/>
    </font>
    <font>
      <i/>
      <sz val="12"/>
      <name val="明朝"/>
      <family val="1"/>
      <charset val="128"/>
    </font>
    <font>
      <i/>
      <sz val="11"/>
      <name val="明朝"/>
      <family val="1"/>
      <charset val="128"/>
    </font>
    <font>
      <b/>
      <sz val="11"/>
      <name val="明朝"/>
      <family val="1"/>
      <charset val="128"/>
    </font>
    <font>
      <strike/>
      <sz val="12"/>
      <name val="ＭＳ 明朝"/>
      <family val="1"/>
      <charset val="128"/>
    </font>
    <font>
      <strike/>
      <sz val="11"/>
      <name val="ＭＳ 明朝"/>
      <family val="1"/>
      <charset val="128"/>
    </font>
    <font>
      <strike/>
      <sz val="11"/>
      <name val="明朝"/>
      <family val="1"/>
      <charset val="128"/>
    </font>
    <font>
      <b/>
      <sz val="10"/>
      <name val="ＭＳ 明朝"/>
      <family val="1"/>
      <charset val="128"/>
    </font>
    <font>
      <b/>
      <sz val="12"/>
      <name val="ＭＳ ゴシック"/>
      <family val="3"/>
      <charset val="128"/>
    </font>
    <font>
      <sz val="10"/>
      <name val="ＭＳ ゴシック"/>
      <family val="3"/>
      <charset val="128"/>
    </font>
    <font>
      <sz val="11"/>
      <name val="游ゴシック"/>
      <family val="3"/>
      <charset val="128"/>
    </font>
    <font>
      <sz val="11"/>
      <color theme="1"/>
      <name val="ＭＳ Ｐゴシック"/>
      <family val="3"/>
      <charset val="128"/>
      <scheme val="minor"/>
    </font>
    <font>
      <sz val="12"/>
      <name val="ＭＳ Ｐゴシック"/>
      <family val="3"/>
      <charset val="128"/>
      <scheme val="minor"/>
    </font>
    <font>
      <sz val="11"/>
      <name val="ＭＳ Ｐゴシック"/>
      <family val="3"/>
      <charset val="128"/>
      <scheme val="minor"/>
    </font>
    <font>
      <sz val="12"/>
      <name val="游ゴシック"/>
      <family val="1"/>
      <charset val="128"/>
    </font>
    <font>
      <sz val="12"/>
      <name val="Times New Roman"/>
      <family val="1"/>
    </font>
    <font>
      <sz val="11"/>
      <color theme="1"/>
      <name val="ＭＳ Ｐゴシック"/>
      <family val="2"/>
      <scheme val="minor"/>
    </font>
    <font>
      <sz val="9"/>
      <color indexed="81"/>
      <name val="MS P ゴシック"/>
      <family val="3"/>
      <charset val="128"/>
    </font>
    <font>
      <b/>
      <sz val="9"/>
      <color indexed="81"/>
      <name val="MS P ゴシック"/>
      <family val="3"/>
      <charset val="128"/>
    </font>
    <font>
      <sz val="10"/>
      <name val="游ゴシック"/>
      <family val="3"/>
      <charset val="128"/>
    </font>
    <font>
      <sz val="12"/>
      <name val="明朝"/>
      <family val="1"/>
    </font>
    <font>
      <sz val="12"/>
      <name val="游ゴシック"/>
      <family val="3"/>
      <charset val="128"/>
    </font>
  </fonts>
  <fills count="4">
    <fill>
      <patternFill patternType="none"/>
    </fill>
    <fill>
      <patternFill patternType="gray125"/>
    </fill>
    <fill>
      <patternFill patternType="solid">
        <fgColor indexed="9"/>
        <bgColor indexed="9"/>
      </patternFill>
    </fill>
    <fill>
      <patternFill patternType="solid">
        <fgColor indexed="9"/>
      </patternFill>
    </fill>
  </fills>
  <borders count="231">
    <border>
      <left/>
      <right/>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double">
        <color indexed="64"/>
      </left>
      <right/>
      <top style="medium">
        <color indexed="64"/>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right/>
      <top style="dotted">
        <color indexed="64"/>
      </top>
      <bottom/>
      <diagonal/>
    </border>
    <border>
      <left/>
      <right style="thin">
        <color indexed="64"/>
      </right>
      <top style="dotted">
        <color indexed="64"/>
      </top>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bottom style="medium">
        <color indexed="64"/>
      </bottom>
      <diagonal/>
    </border>
    <border>
      <left style="medium">
        <color indexed="8"/>
      </left>
      <right style="thin">
        <color indexed="64"/>
      </right>
      <top style="medium">
        <color indexed="8"/>
      </top>
      <bottom/>
      <diagonal/>
    </border>
    <border>
      <left style="thin">
        <color indexed="64"/>
      </left>
      <right style="thin">
        <color indexed="64"/>
      </right>
      <top style="medium">
        <color indexed="8"/>
      </top>
      <bottom/>
      <diagonal/>
    </border>
    <border>
      <left style="double">
        <color indexed="64"/>
      </left>
      <right style="thin">
        <color indexed="64"/>
      </right>
      <top style="medium">
        <color indexed="8"/>
      </top>
      <bottom/>
      <diagonal/>
    </border>
    <border>
      <left style="medium">
        <color indexed="8"/>
      </left>
      <right style="thin">
        <color indexed="64"/>
      </right>
      <top/>
      <bottom style="thin">
        <color indexed="64"/>
      </bottom>
      <diagonal/>
    </border>
    <border>
      <left style="double">
        <color indexed="64"/>
      </left>
      <right style="thin">
        <color indexed="64"/>
      </right>
      <top/>
      <bottom style="thin">
        <color indexed="64"/>
      </bottom>
      <diagonal/>
    </border>
    <border>
      <left style="medium">
        <color indexed="8"/>
      </left>
      <right style="thin">
        <color indexed="64"/>
      </right>
      <top/>
      <bottom/>
      <diagonal/>
    </border>
    <border>
      <left style="thin">
        <color indexed="64"/>
      </left>
      <right style="thin">
        <color indexed="64"/>
      </right>
      <top/>
      <bottom/>
      <diagonal/>
    </border>
    <border>
      <left style="double">
        <color indexed="64"/>
      </left>
      <right style="thin">
        <color indexed="64"/>
      </right>
      <top/>
      <bottom/>
      <diagonal/>
    </border>
    <border>
      <left style="medium">
        <color indexed="8"/>
      </left>
      <right/>
      <top/>
      <bottom/>
      <diagonal/>
    </border>
    <border>
      <left style="medium">
        <color indexed="8"/>
      </left>
      <right style="thin">
        <color indexed="64"/>
      </right>
      <top style="dotted">
        <color indexed="64"/>
      </top>
      <bottom/>
      <diagonal/>
    </border>
    <border>
      <left style="thin">
        <color indexed="64"/>
      </left>
      <right style="thin">
        <color indexed="64"/>
      </right>
      <top style="dotted">
        <color indexed="64"/>
      </top>
      <bottom/>
      <diagonal/>
    </border>
    <border>
      <left style="thin">
        <color indexed="64"/>
      </left>
      <right/>
      <top style="dotted">
        <color indexed="64"/>
      </top>
      <bottom/>
      <diagonal/>
    </border>
    <border>
      <left style="double">
        <color indexed="64"/>
      </left>
      <right style="thin">
        <color indexed="64"/>
      </right>
      <top style="dotted">
        <color indexed="64"/>
      </top>
      <bottom/>
      <diagonal/>
    </border>
    <border>
      <left style="medium">
        <color indexed="8"/>
      </left>
      <right/>
      <top style="dotted">
        <color indexed="64"/>
      </top>
      <bottom/>
      <diagonal/>
    </border>
    <border>
      <left style="thin">
        <color indexed="64"/>
      </left>
      <right style="double">
        <color indexed="64"/>
      </right>
      <top/>
      <bottom/>
      <diagonal/>
    </border>
    <border>
      <left style="thin">
        <color indexed="64"/>
      </left>
      <right style="medium">
        <color indexed="8"/>
      </right>
      <top/>
      <bottom/>
      <diagonal/>
    </border>
    <border>
      <left style="medium">
        <color indexed="8"/>
      </left>
      <right style="thin">
        <color indexed="64"/>
      </right>
      <top/>
      <bottom style="dotted">
        <color indexed="64"/>
      </bottom>
      <diagonal/>
    </border>
    <border>
      <left style="thin">
        <color indexed="64"/>
      </left>
      <right style="thin">
        <color indexed="64"/>
      </right>
      <top/>
      <bottom style="dotted">
        <color indexed="64"/>
      </bottom>
      <diagonal/>
    </border>
    <border>
      <left style="thin">
        <color indexed="64"/>
      </left>
      <right/>
      <top/>
      <bottom style="dotted">
        <color indexed="64"/>
      </bottom>
      <diagonal/>
    </border>
    <border>
      <left/>
      <right style="thin">
        <color indexed="64"/>
      </right>
      <top/>
      <bottom style="dotted">
        <color indexed="64"/>
      </bottom>
      <diagonal/>
    </border>
    <border>
      <left style="thin">
        <color indexed="64"/>
      </left>
      <right style="double">
        <color indexed="64"/>
      </right>
      <top/>
      <bottom style="dotted">
        <color indexed="64"/>
      </bottom>
      <diagonal/>
    </border>
    <border>
      <left style="double">
        <color indexed="64"/>
      </left>
      <right style="thin">
        <color indexed="64"/>
      </right>
      <top/>
      <bottom style="dotted">
        <color indexed="64"/>
      </bottom>
      <diagonal/>
    </border>
    <border>
      <left style="thin">
        <color indexed="64"/>
      </left>
      <right style="medium">
        <color indexed="8"/>
      </right>
      <top/>
      <bottom style="dotted">
        <color indexed="64"/>
      </bottom>
      <diagonal/>
    </border>
    <border>
      <left style="medium">
        <color indexed="8"/>
      </left>
      <right/>
      <top/>
      <bottom style="dotted">
        <color indexed="64"/>
      </bottom>
      <diagonal/>
    </border>
    <border>
      <left/>
      <right/>
      <top/>
      <bottom style="dotted">
        <color indexed="64"/>
      </bottom>
      <diagonal/>
    </border>
    <border>
      <left style="thin">
        <color indexed="64"/>
      </left>
      <right style="thin">
        <color indexed="64"/>
      </right>
      <top/>
      <bottom style="dashed">
        <color indexed="64"/>
      </bottom>
      <diagonal/>
    </border>
    <border>
      <left/>
      <right/>
      <top/>
      <bottom style="dashed">
        <color indexed="64"/>
      </bottom>
      <diagonal/>
    </border>
    <border>
      <left/>
      <right style="thin">
        <color indexed="64"/>
      </right>
      <top/>
      <bottom style="dashed">
        <color indexed="64"/>
      </bottom>
      <diagonal/>
    </border>
    <border>
      <left/>
      <right style="thin">
        <color indexed="64"/>
      </right>
      <top style="dashed">
        <color indexed="64"/>
      </top>
      <bottom/>
      <diagonal/>
    </border>
    <border>
      <left/>
      <right/>
      <top style="medium">
        <color indexed="8"/>
      </top>
      <bottom/>
      <diagonal/>
    </border>
    <border>
      <left style="medium">
        <color indexed="8"/>
      </left>
      <right style="thin">
        <color indexed="64"/>
      </right>
      <top/>
      <bottom style="thin">
        <color indexed="8"/>
      </bottom>
      <diagonal/>
    </border>
    <border>
      <left style="thin">
        <color indexed="64"/>
      </left>
      <right style="thin">
        <color indexed="64"/>
      </right>
      <top/>
      <bottom style="thin">
        <color indexed="8"/>
      </bottom>
      <diagonal/>
    </border>
    <border>
      <left/>
      <right/>
      <top/>
      <bottom style="thin">
        <color indexed="8"/>
      </bottom>
      <diagonal/>
    </border>
    <border>
      <left style="thin">
        <color indexed="64"/>
      </left>
      <right style="double">
        <color indexed="64"/>
      </right>
      <top/>
      <bottom style="thin">
        <color indexed="8"/>
      </bottom>
      <diagonal/>
    </border>
    <border>
      <left style="double">
        <color indexed="64"/>
      </left>
      <right style="thin">
        <color indexed="64"/>
      </right>
      <top/>
      <bottom style="thin">
        <color indexed="8"/>
      </bottom>
      <diagonal/>
    </border>
    <border>
      <left/>
      <right style="medium">
        <color indexed="8"/>
      </right>
      <top style="thin">
        <color indexed="8"/>
      </top>
      <bottom/>
      <diagonal/>
    </border>
    <border>
      <left style="medium">
        <color indexed="8"/>
      </left>
      <right/>
      <top style="thin">
        <color indexed="8"/>
      </top>
      <bottom/>
      <diagonal/>
    </border>
    <border>
      <left/>
      <right style="medium">
        <color indexed="8"/>
      </right>
      <top/>
      <bottom/>
      <diagonal/>
    </border>
    <border>
      <left/>
      <right style="medium">
        <color indexed="8"/>
      </right>
      <top style="dotted">
        <color indexed="64"/>
      </top>
      <bottom/>
      <diagonal/>
    </border>
    <border>
      <left/>
      <right style="medium">
        <color indexed="8"/>
      </right>
      <top/>
      <bottom style="dotted">
        <color indexed="64"/>
      </bottom>
      <diagonal/>
    </border>
    <border>
      <left style="thin">
        <color indexed="64"/>
      </left>
      <right style="medium">
        <color indexed="8"/>
      </right>
      <top style="dotted">
        <color indexed="64"/>
      </top>
      <bottom/>
      <diagonal/>
    </border>
    <border>
      <left/>
      <right style="medium">
        <color indexed="8"/>
      </right>
      <top/>
      <bottom style="dotted">
        <color indexed="8"/>
      </bottom>
      <diagonal/>
    </border>
    <border>
      <left/>
      <right style="thin">
        <color indexed="64"/>
      </right>
      <top/>
      <bottom style="thin">
        <color indexed="8"/>
      </bottom>
      <diagonal/>
    </border>
    <border>
      <left style="thin">
        <color indexed="8"/>
      </left>
      <right style="thin">
        <color indexed="8"/>
      </right>
      <top/>
      <bottom/>
      <diagonal/>
    </border>
    <border>
      <left style="thin">
        <color indexed="8"/>
      </left>
      <right style="thin">
        <color indexed="64"/>
      </right>
      <top/>
      <bottom/>
      <diagonal/>
    </border>
    <border>
      <left style="thin">
        <color indexed="8"/>
      </left>
      <right style="thin">
        <color indexed="8"/>
      </right>
      <top/>
      <bottom style="dotted">
        <color indexed="64"/>
      </bottom>
      <diagonal/>
    </border>
    <border>
      <left style="thin">
        <color indexed="8"/>
      </left>
      <right style="thin">
        <color indexed="64"/>
      </right>
      <top/>
      <bottom style="dotted">
        <color indexed="64"/>
      </bottom>
      <diagonal/>
    </border>
    <border>
      <left style="thin">
        <color indexed="64"/>
      </left>
      <right/>
      <top style="medium">
        <color indexed="8"/>
      </top>
      <bottom/>
      <diagonal/>
    </border>
    <border>
      <left/>
      <right style="thin">
        <color indexed="64"/>
      </right>
      <top style="medium">
        <color indexed="8"/>
      </top>
      <bottom/>
      <diagonal/>
    </border>
    <border>
      <left style="thin">
        <color indexed="64"/>
      </left>
      <right style="dotted">
        <color indexed="64"/>
      </right>
      <top style="thin">
        <color indexed="64"/>
      </top>
      <bottom/>
      <diagonal/>
    </border>
    <border>
      <left style="dotted">
        <color indexed="64"/>
      </left>
      <right style="dotted">
        <color indexed="64"/>
      </right>
      <top style="thin">
        <color indexed="64"/>
      </top>
      <bottom/>
      <diagonal/>
    </border>
    <border>
      <left style="thin">
        <color indexed="64"/>
      </left>
      <right style="dotted">
        <color indexed="64"/>
      </right>
      <top/>
      <bottom style="thin">
        <color indexed="8"/>
      </bottom>
      <diagonal/>
    </border>
    <border>
      <left style="dotted">
        <color indexed="64"/>
      </left>
      <right style="dotted">
        <color indexed="64"/>
      </right>
      <top/>
      <bottom style="thin">
        <color indexed="8"/>
      </bottom>
      <diagonal/>
    </border>
    <border>
      <left style="thin">
        <color indexed="64"/>
      </left>
      <right/>
      <top/>
      <bottom style="thin">
        <color indexed="8"/>
      </bottom>
      <diagonal/>
    </border>
    <border>
      <left style="thin">
        <color indexed="64"/>
      </left>
      <right style="dotted">
        <color indexed="64"/>
      </right>
      <top/>
      <bottom/>
      <diagonal/>
    </border>
    <border>
      <left style="dotted">
        <color indexed="64"/>
      </left>
      <right style="dotted">
        <color indexed="64"/>
      </right>
      <top/>
      <bottom/>
      <diagonal/>
    </border>
    <border>
      <left style="medium">
        <color indexed="64"/>
      </left>
      <right/>
      <top/>
      <bottom/>
      <diagonal/>
    </border>
    <border>
      <left style="thin">
        <color indexed="64"/>
      </left>
      <right style="dotted">
        <color indexed="64"/>
      </right>
      <top style="dotted">
        <color indexed="64"/>
      </top>
      <bottom/>
      <diagonal/>
    </border>
    <border>
      <left style="dotted">
        <color indexed="64"/>
      </left>
      <right style="dotted">
        <color indexed="64"/>
      </right>
      <top style="dotted">
        <color indexed="64"/>
      </top>
      <bottom/>
      <diagonal/>
    </border>
    <border>
      <left style="medium">
        <color indexed="64"/>
      </left>
      <right/>
      <top style="dotted">
        <color indexed="64"/>
      </top>
      <bottom/>
      <diagonal/>
    </border>
    <border>
      <left style="thin">
        <color indexed="64"/>
      </left>
      <right style="dotted">
        <color indexed="64"/>
      </right>
      <top/>
      <bottom style="dotted">
        <color indexed="64"/>
      </bottom>
      <diagonal/>
    </border>
    <border>
      <left style="dotted">
        <color indexed="64"/>
      </left>
      <right style="dotted">
        <color indexed="64"/>
      </right>
      <top/>
      <bottom style="dotted">
        <color indexed="64"/>
      </bottom>
      <diagonal/>
    </border>
    <border>
      <left style="thin">
        <color indexed="12"/>
      </left>
      <right/>
      <top style="medium">
        <color indexed="8"/>
      </top>
      <bottom/>
      <diagonal/>
    </border>
    <border>
      <left style="dotted">
        <color indexed="64"/>
      </left>
      <right style="thin">
        <color indexed="64"/>
      </right>
      <top style="thin">
        <color indexed="64"/>
      </top>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style="medium">
        <color indexed="64"/>
      </right>
      <top/>
      <bottom/>
      <diagonal/>
    </border>
    <border>
      <left style="dotted">
        <color indexed="64"/>
      </left>
      <right style="thin">
        <color indexed="64"/>
      </right>
      <top/>
      <bottom/>
      <diagonal/>
    </border>
    <border>
      <left/>
      <right style="medium">
        <color indexed="64"/>
      </right>
      <top style="dotted">
        <color indexed="64"/>
      </top>
      <bottom/>
      <diagonal/>
    </border>
    <border>
      <left style="dotted">
        <color indexed="64"/>
      </left>
      <right style="thin">
        <color indexed="64"/>
      </right>
      <top style="dotted">
        <color indexed="64"/>
      </top>
      <bottom/>
      <diagonal/>
    </border>
    <border>
      <left/>
      <right style="medium">
        <color indexed="64"/>
      </right>
      <top/>
      <bottom style="dotted">
        <color indexed="64"/>
      </bottom>
      <diagonal/>
    </border>
    <border>
      <left style="dotted">
        <color indexed="64"/>
      </left>
      <right style="thin">
        <color indexed="64"/>
      </right>
      <top/>
      <bottom style="dotted">
        <color indexed="64"/>
      </bottom>
      <diagonal/>
    </border>
    <border>
      <left/>
      <right style="medium">
        <color indexed="64"/>
      </right>
      <top style="medium">
        <color indexed="8"/>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8"/>
      </right>
      <top style="dotted">
        <color indexed="8"/>
      </top>
      <bottom/>
      <diagonal/>
    </border>
    <border>
      <left style="medium">
        <color indexed="8"/>
      </left>
      <right/>
      <top style="dotted">
        <color indexed="8"/>
      </top>
      <bottom/>
      <diagonal/>
    </border>
    <border>
      <left style="thin">
        <color indexed="64"/>
      </left>
      <right style="thin">
        <color indexed="64"/>
      </right>
      <top style="dotted">
        <color indexed="8"/>
      </top>
      <bottom/>
      <diagonal/>
    </border>
    <border>
      <left style="medium">
        <color indexed="8"/>
      </left>
      <right/>
      <top/>
      <bottom style="dotted">
        <color indexed="8"/>
      </bottom>
      <diagonal/>
    </border>
    <border>
      <left style="thin">
        <color indexed="64"/>
      </left>
      <right style="thin">
        <color indexed="64"/>
      </right>
      <top/>
      <bottom style="dotted">
        <color indexed="8"/>
      </bottom>
      <diagonal/>
    </border>
    <border>
      <left style="medium">
        <color indexed="8"/>
      </left>
      <right style="thin">
        <color indexed="64"/>
      </right>
      <top style="thin">
        <color indexed="64"/>
      </top>
      <bottom/>
      <diagonal/>
    </border>
    <border>
      <left style="thin">
        <color indexed="64"/>
      </left>
      <right style="medium">
        <color indexed="64"/>
      </right>
      <top style="thin">
        <color indexed="64"/>
      </top>
      <bottom/>
      <diagonal/>
    </border>
    <border>
      <left style="thin">
        <color indexed="8"/>
      </left>
      <right style="thin">
        <color indexed="64"/>
      </right>
      <top/>
      <bottom style="thin">
        <color indexed="8"/>
      </bottom>
      <diagonal/>
    </border>
    <border>
      <left style="thin">
        <color indexed="64"/>
      </left>
      <right style="thin">
        <color indexed="8"/>
      </right>
      <top/>
      <bottom style="thin">
        <color indexed="8"/>
      </bottom>
      <diagonal/>
    </border>
    <border>
      <left style="thin">
        <color indexed="64"/>
      </left>
      <right style="medium">
        <color indexed="64"/>
      </right>
      <top/>
      <bottom style="thin">
        <color indexed="8"/>
      </bottom>
      <diagonal/>
    </border>
    <border>
      <left/>
      <right style="medium">
        <color indexed="8"/>
      </right>
      <top style="thin">
        <color indexed="64"/>
      </top>
      <bottom style="dotted">
        <color indexed="64"/>
      </bottom>
      <diagonal/>
    </border>
    <border>
      <left style="medium">
        <color indexed="64"/>
      </left>
      <right/>
      <top/>
      <bottom style="dotted">
        <color indexed="64"/>
      </bottom>
      <diagonal/>
    </border>
    <border>
      <left style="thin">
        <color indexed="64"/>
      </left>
      <right style="medium">
        <color indexed="64"/>
      </right>
      <top/>
      <bottom style="dotted">
        <color indexed="64"/>
      </bottom>
      <diagonal/>
    </border>
    <border>
      <left style="medium">
        <color indexed="8"/>
      </left>
      <right/>
      <top/>
      <bottom style="dashed">
        <color indexed="8"/>
      </bottom>
      <diagonal/>
    </border>
    <border>
      <left style="double">
        <color indexed="8"/>
      </left>
      <right style="thin">
        <color indexed="8"/>
      </right>
      <top style="medium">
        <color indexed="8"/>
      </top>
      <bottom/>
      <diagonal/>
    </border>
    <border>
      <left style="double">
        <color indexed="8"/>
      </left>
      <right style="thin">
        <color indexed="8"/>
      </right>
      <top/>
      <bottom style="thin">
        <color indexed="8"/>
      </bottom>
      <diagonal/>
    </border>
    <border>
      <left style="double">
        <color indexed="8"/>
      </left>
      <right style="thin">
        <color indexed="8"/>
      </right>
      <top/>
      <bottom/>
      <diagonal/>
    </border>
    <border>
      <left style="double">
        <color indexed="8"/>
      </left>
      <right style="medium">
        <color indexed="8"/>
      </right>
      <top/>
      <bottom/>
      <diagonal/>
    </border>
    <border>
      <left style="double">
        <color indexed="64"/>
      </left>
      <right style="medium">
        <color indexed="8"/>
      </right>
      <top/>
      <bottom/>
      <diagonal/>
    </border>
    <border>
      <left style="double">
        <color indexed="8"/>
      </left>
      <right/>
      <top/>
      <bottom/>
      <diagonal/>
    </border>
    <border>
      <left style="thin">
        <color indexed="64"/>
      </left>
      <right style="thin">
        <color indexed="64"/>
      </right>
      <top/>
      <bottom style="medium">
        <color indexed="64"/>
      </bottom>
      <diagonal/>
    </border>
    <border>
      <left style="thin">
        <color indexed="64"/>
      </left>
      <right/>
      <top style="dashed">
        <color indexed="64"/>
      </top>
      <bottom/>
      <diagonal/>
    </border>
    <border>
      <left style="medium">
        <color indexed="64"/>
      </left>
      <right style="thin">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medium">
        <color indexed="8"/>
      </left>
      <right/>
      <top/>
      <bottom style="medium">
        <color indexed="64"/>
      </bottom>
      <diagonal/>
    </border>
    <border>
      <left style="double">
        <color indexed="64"/>
      </left>
      <right style="thin">
        <color indexed="64"/>
      </right>
      <top/>
      <bottom style="medium">
        <color indexed="64"/>
      </bottom>
      <diagonal/>
    </border>
    <border>
      <left/>
      <right style="medium">
        <color indexed="8"/>
      </right>
      <top/>
      <bottom style="medium">
        <color indexed="64"/>
      </bottom>
      <diagonal/>
    </border>
    <border>
      <left style="medium">
        <color indexed="64"/>
      </left>
      <right style="thin">
        <color indexed="64"/>
      </right>
      <top/>
      <bottom style="medium">
        <color indexed="64"/>
      </bottom>
      <diagonal/>
    </border>
    <border>
      <left style="dotted">
        <color indexed="64"/>
      </left>
      <right style="dotted">
        <color indexed="64"/>
      </right>
      <top/>
      <bottom style="medium">
        <color indexed="64"/>
      </bottom>
      <diagonal/>
    </border>
    <border>
      <left style="dotted">
        <color indexed="64"/>
      </left>
      <right style="thin">
        <color indexed="64"/>
      </right>
      <top/>
      <bottom style="medium">
        <color indexed="64"/>
      </bottom>
      <diagonal/>
    </border>
    <border>
      <left style="medium">
        <color indexed="8"/>
      </left>
      <right style="thin">
        <color indexed="64"/>
      </right>
      <top/>
      <bottom style="medium">
        <color indexed="8"/>
      </bottom>
      <diagonal/>
    </border>
    <border>
      <left/>
      <right/>
      <top/>
      <bottom style="medium">
        <color indexed="8"/>
      </bottom>
      <diagonal/>
    </border>
    <border>
      <left style="thin">
        <color indexed="64"/>
      </left>
      <right style="thin">
        <color indexed="64"/>
      </right>
      <top/>
      <bottom style="medium">
        <color indexed="8"/>
      </bottom>
      <diagonal/>
    </border>
    <border>
      <left style="thin">
        <color indexed="64"/>
      </left>
      <right style="medium">
        <color indexed="64"/>
      </right>
      <top/>
      <bottom style="medium">
        <color indexed="64"/>
      </bottom>
      <diagonal/>
    </border>
    <border>
      <left style="thin">
        <color indexed="64"/>
      </left>
      <right style="medium">
        <color indexed="64"/>
      </right>
      <top/>
      <bottom/>
      <diagonal/>
    </border>
    <border>
      <left style="thin">
        <color indexed="8"/>
      </left>
      <right style="thin">
        <color indexed="8"/>
      </right>
      <top/>
      <bottom style="medium">
        <color indexed="8"/>
      </bottom>
      <diagonal/>
    </border>
    <border>
      <left style="thin">
        <color indexed="8"/>
      </left>
      <right style="double">
        <color indexed="8"/>
      </right>
      <top/>
      <bottom style="medium">
        <color indexed="8"/>
      </bottom>
      <diagonal/>
    </border>
    <border>
      <left style="double">
        <color indexed="8"/>
      </left>
      <right style="thin">
        <color indexed="8"/>
      </right>
      <top/>
      <bottom style="medium">
        <color indexed="8"/>
      </bottom>
      <diagonal/>
    </border>
    <border>
      <left style="thin">
        <color indexed="8"/>
      </left>
      <right/>
      <top/>
      <bottom style="medium">
        <color indexed="8"/>
      </bottom>
      <diagonal/>
    </border>
    <border>
      <left/>
      <right style="thin">
        <color indexed="8"/>
      </right>
      <top/>
      <bottom style="medium">
        <color indexed="8"/>
      </bottom>
      <diagonal/>
    </border>
    <border>
      <left style="thin">
        <color indexed="64"/>
      </left>
      <right style="double">
        <color indexed="64"/>
      </right>
      <top/>
      <bottom style="medium">
        <color indexed="64"/>
      </bottom>
      <diagonal/>
    </border>
    <border>
      <left style="thin">
        <color indexed="64"/>
      </left>
      <right style="dotted">
        <color indexed="64"/>
      </right>
      <top/>
      <bottom style="medium">
        <color indexed="64"/>
      </bottom>
      <diagonal/>
    </border>
    <border>
      <left style="medium">
        <color indexed="8"/>
      </left>
      <right/>
      <top/>
      <bottom style="medium">
        <color indexed="8"/>
      </bottom>
      <diagonal/>
    </border>
    <border>
      <left style="thin">
        <color indexed="64"/>
      </left>
      <right style="double">
        <color indexed="64"/>
      </right>
      <top/>
      <bottom style="thin">
        <color indexed="64"/>
      </bottom>
      <diagonal/>
    </border>
    <border>
      <left/>
      <right/>
      <top style="medium">
        <color indexed="64"/>
      </top>
      <bottom style="thin">
        <color indexed="64"/>
      </bottom>
      <diagonal/>
    </border>
    <border>
      <left style="double">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thin">
        <color indexed="64"/>
      </top>
      <bottom/>
      <diagonal/>
    </border>
    <border>
      <left style="double">
        <color indexed="64"/>
      </left>
      <right style="thin">
        <color indexed="64"/>
      </right>
      <top style="thin">
        <color indexed="64"/>
      </top>
      <bottom/>
      <diagonal/>
    </border>
    <border>
      <left style="medium">
        <color indexed="64"/>
      </left>
      <right/>
      <top style="thin">
        <color indexed="64"/>
      </top>
      <bottom/>
      <diagonal/>
    </border>
    <border>
      <left style="medium">
        <color indexed="64"/>
      </left>
      <right style="thin">
        <color indexed="64"/>
      </right>
      <top style="thin">
        <color indexed="64"/>
      </top>
      <bottom/>
      <diagonal/>
    </border>
    <border>
      <left style="medium">
        <color indexed="8"/>
      </left>
      <right style="thin">
        <color indexed="64"/>
      </right>
      <top/>
      <bottom style="medium">
        <color indexed="64"/>
      </bottom>
      <diagonal/>
    </border>
    <border>
      <left/>
      <right style="double">
        <color indexed="64"/>
      </right>
      <top/>
      <bottom/>
      <diagonal/>
    </border>
    <border>
      <left style="medium">
        <color indexed="8"/>
      </left>
      <right style="thin">
        <color indexed="64"/>
      </right>
      <top style="dotted">
        <color indexed="8"/>
      </top>
      <bottom/>
      <diagonal/>
    </border>
    <border>
      <left style="medium">
        <color indexed="8"/>
      </left>
      <right style="thin">
        <color indexed="64"/>
      </right>
      <top/>
      <bottom style="dotted">
        <color indexed="8"/>
      </bottom>
      <diagonal/>
    </border>
    <border>
      <left style="double">
        <color indexed="64"/>
      </left>
      <right/>
      <top/>
      <bottom/>
      <diagonal/>
    </border>
    <border>
      <left style="thin">
        <color indexed="64"/>
      </left>
      <right style="medium">
        <color indexed="8"/>
      </right>
      <top/>
      <bottom style="hair">
        <color indexed="64"/>
      </bottom>
      <diagonal/>
    </border>
    <border>
      <left style="medium">
        <color indexed="64"/>
      </left>
      <right style="thin">
        <color indexed="64"/>
      </right>
      <top style="dotted">
        <color indexed="64"/>
      </top>
      <bottom/>
      <diagonal/>
    </border>
    <border>
      <left style="thin">
        <color indexed="64"/>
      </left>
      <right style="medium">
        <color indexed="64"/>
      </right>
      <top style="dotted">
        <color indexed="64"/>
      </top>
      <bottom/>
      <diagonal/>
    </border>
    <border>
      <left style="thin">
        <color indexed="64"/>
      </left>
      <right style="thin">
        <color indexed="8"/>
      </right>
      <top/>
      <bottom/>
      <diagonal/>
    </border>
    <border>
      <left style="thin">
        <color indexed="8"/>
      </left>
      <right/>
      <top/>
      <bottom/>
      <diagonal/>
    </border>
    <border>
      <left/>
      <right style="thin">
        <color indexed="8"/>
      </right>
      <top/>
      <bottom/>
      <diagonal/>
    </border>
    <border>
      <left style="thin">
        <color indexed="8"/>
      </left>
      <right style="double">
        <color indexed="8"/>
      </right>
      <top/>
      <bottom/>
      <diagonal/>
    </border>
    <border>
      <left style="thin">
        <color indexed="64"/>
      </left>
      <right style="thin">
        <color indexed="8"/>
      </right>
      <top style="dotted">
        <color indexed="64"/>
      </top>
      <bottom/>
      <diagonal/>
    </border>
    <border>
      <left style="thin">
        <color indexed="8"/>
      </left>
      <right style="thin">
        <color indexed="8"/>
      </right>
      <top style="dotted">
        <color indexed="64"/>
      </top>
      <bottom/>
      <diagonal/>
    </border>
    <border>
      <left style="thin">
        <color indexed="8"/>
      </left>
      <right/>
      <top style="dotted">
        <color indexed="64"/>
      </top>
      <bottom/>
      <diagonal/>
    </border>
    <border>
      <left/>
      <right style="thin">
        <color indexed="8"/>
      </right>
      <top style="dotted">
        <color indexed="64"/>
      </top>
      <bottom/>
      <diagonal/>
    </border>
    <border>
      <left style="thin">
        <color indexed="8"/>
      </left>
      <right style="double">
        <color indexed="8"/>
      </right>
      <top style="dotted">
        <color indexed="64"/>
      </top>
      <bottom/>
      <diagonal/>
    </border>
    <border>
      <left style="double">
        <color indexed="8"/>
      </left>
      <right style="thin">
        <color indexed="8"/>
      </right>
      <top style="dotted">
        <color indexed="64"/>
      </top>
      <bottom/>
      <diagonal/>
    </border>
    <border>
      <left style="thin">
        <color indexed="64"/>
      </left>
      <right style="double">
        <color indexed="64"/>
      </right>
      <top style="dotted">
        <color indexed="64"/>
      </top>
      <bottom/>
      <diagonal/>
    </border>
    <border>
      <left style="medium">
        <color indexed="64"/>
      </left>
      <right/>
      <top/>
      <bottom style="thin">
        <color indexed="64"/>
      </bottom>
      <diagonal/>
    </border>
    <border>
      <left style="thin">
        <color indexed="8"/>
      </left>
      <right style="thin">
        <color indexed="64"/>
      </right>
      <top style="thin">
        <color indexed="64"/>
      </top>
      <bottom/>
      <diagonal/>
    </border>
    <border>
      <left style="double">
        <color indexed="64"/>
      </left>
      <right style="medium">
        <color indexed="64"/>
      </right>
      <top/>
      <bottom/>
      <diagonal/>
    </border>
    <border>
      <left style="thin">
        <color indexed="8"/>
      </left>
      <right style="thin">
        <color indexed="8"/>
      </right>
      <top/>
      <bottom style="medium">
        <color indexed="64"/>
      </bottom>
      <diagonal/>
    </border>
    <border>
      <left style="thin">
        <color indexed="8"/>
      </left>
      <right/>
      <top/>
      <bottom style="medium">
        <color indexed="64"/>
      </bottom>
      <diagonal/>
    </border>
    <border>
      <left style="double">
        <color indexed="8"/>
      </left>
      <right style="thin">
        <color indexed="8"/>
      </right>
      <top/>
      <bottom style="medium">
        <color indexed="64"/>
      </bottom>
      <diagonal/>
    </border>
    <border>
      <left style="double">
        <color indexed="64"/>
      </left>
      <right/>
      <top/>
      <bottom style="medium">
        <color indexed="64"/>
      </bottom>
      <diagonal/>
    </border>
    <border>
      <left/>
      <right style="thin">
        <color indexed="64"/>
      </right>
      <top style="thin">
        <color indexed="64"/>
      </top>
      <bottom style="dotted">
        <color indexed="64"/>
      </bottom>
      <diagonal/>
    </border>
    <border>
      <left/>
      <right style="thin">
        <color indexed="64"/>
      </right>
      <top style="thin">
        <color indexed="8"/>
      </top>
      <bottom style="dotted">
        <color indexed="64"/>
      </bottom>
      <diagonal/>
    </border>
    <border>
      <left/>
      <right style="thin">
        <color indexed="64"/>
      </right>
      <top style="thin">
        <color indexed="8"/>
      </top>
      <bottom/>
      <diagonal/>
    </border>
    <border>
      <left style="thin">
        <color indexed="64"/>
      </left>
      <right/>
      <top style="thin">
        <color indexed="8"/>
      </top>
      <bottom style="dotted">
        <color indexed="64"/>
      </bottom>
      <diagonal/>
    </border>
    <border>
      <left style="double">
        <color indexed="64"/>
      </left>
      <right style="medium">
        <color indexed="64"/>
      </right>
      <top/>
      <bottom style="medium">
        <color indexed="64"/>
      </bottom>
      <diagonal/>
    </border>
    <border>
      <left style="thin">
        <color indexed="64"/>
      </left>
      <right style="thin">
        <color indexed="8"/>
      </right>
      <top/>
      <bottom style="medium">
        <color indexed="64"/>
      </bottom>
      <diagonal/>
    </border>
    <border>
      <left/>
      <right style="thin">
        <color indexed="8"/>
      </right>
      <top/>
      <bottom style="medium">
        <color indexed="64"/>
      </bottom>
      <diagonal/>
    </border>
    <border>
      <left style="thin">
        <color indexed="8"/>
      </left>
      <right style="double">
        <color indexed="8"/>
      </right>
      <top/>
      <bottom style="medium">
        <color indexed="64"/>
      </bottom>
      <diagonal/>
    </border>
    <border>
      <left/>
      <right style="medium">
        <color indexed="64"/>
      </right>
      <top/>
      <bottom style="medium">
        <color indexed="8"/>
      </bottom>
      <diagonal/>
    </border>
    <border>
      <left/>
      <right style="medium">
        <color indexed="8"/>
      </right>
      <top/>
      <bottom style="medium">
        <color indexed="8"/>
      </bottom>
      <diagonal/>
    </border>
    <border>
      <left/>
      <right/>
      <top style="thin">
        <color indexed="64"/>
      </top>
      <bottom style="dotted">
        <color indexed="64"/>
      </bottom>
      <diagonal/>
    </border>
    <border>
      <left/>
      <right/>
      <top/>
      <bottom style="dotted">
        <color indexed="8"/>
      </bottom>
      <diagonal/>
    </border>
    <border>
      <left style="thin">
        <color indexed="64"/>
      </left>
      <right style="double">
        <color indexed="64"/>
      </right>
      <top style="medium">
        <color indexed="64"/>
      </top>
      <bottom/>
      <diagonal/>
    </border>
    <border>
      <left style="double">
        <color indexed="64"/>
      </left>
      <right/>
      <top/>
      <bottom style="thin">
        <color indexed="64"/>
      </bottom>
      <diagonal/>
    </border>
    <border>
      <left style="medium">
        <color indexed="8"/>
      </left>
      <right/>
      <top style="medium">
        <color indexed="8"/>
      </top>
      <bottom/>
      <diagonal/>
    </border>
    <border>
      <left style="medium">
        <color indexed="8"/>
      </left>
      <right/>
      <top/>
      <bottom style="thin">
        <color indexed="64"/>
      </bottom>
      <diagonal/>
    </border>
    <border>
      <left style="medium">
        <color indexed="8"/>
      </left>
      <right/>
      <top/>
      <bottom style="thin">
        <color indexed="8"/>
      </bottom>
      <diagonal/>
    </border>
    <border>
      <left/>
      <right style="medium">
        <color indexed="8"/>
      </right>
      <top style="medium">
        <color indexed="8"/>
      </top>
      <bottom/>
      <diagonal/>
    </border>
    <border>
      <left/>
      <right style="medium">
        <color indexed="8"/>
      </right>
      <top/>
      <bottom style="thin">
        <color indexed="8"/>
      </bottom>
      <diagonal/>
    </border>
    <border>
      <left style="thin">
        <color indexed="64"/>
      </left>
      <right style="double">
        <color indexed="64"/>
      </right>
      <top style="medium">
        <color indexed="8"/>
      </top>
      <bottom/>
      <diagonal/>
    </border>
    <border>
      <left style="medium">
        <color indexed="64"/>
      </left>
      <right/>
      <top style="medium">
        <color indexed="8"/>
      </top>
      <bottom/>
      <diagonal/>
    </border>
    <border>
      <left style="medium">
        <color indexed="64"/>
      </left>
      <right/>
      <top/>
      <bottom style="thin">
        <color indexed="8"/>
      </bottom>
      <diagonal/>
    </border>
    <border>
      <left/>
      <right style="dotted">
        <color indexed="64"/>
      </right>
      <top style="dotted">
        <color indexed="64"/>
      </top>
      <bottom/>
      <diagonal/>
    </border>
    <border>
      <left/>
      <right style="dotted">
        <color indexed="64"/>
      </right>
      <top/>
      <bottom/>
      <diagonal/>
    </border>
    <border>
      <left/>
      <right style="dotted">
        <color indexed="64"/>
      </right>
      <top/>
      <bottom style="dotted">
        <color indexed="64"/>
      </bottom>
      <diagonal/>
    </border>
    <border>
      <left style="thin">
        <color indexed="64"/>
      </left>
      <right style="medium">
        <color indexed="64"/>
      </right>
      <top style="medium">
        <color indexed="8"/>
      </top>
      <bottom/>
      <diagonal/>
    </border>
    <border>
      <left/>
      <right style="medium">
        <color indexed="64"/>
      </right>
      <top/>
      <bottom style="thin">
        <color indexed="64"/>
      </bottom>
      <diagonal/>
    </border>
    <border>
      <left style="medium">
        <color indexed="64"/>
      </left>
      <right style="thin">
        <color indexed="64"/>
      </right>
      <top style="medium">
        <color indexed="8"/>
      </top>
      <bottom/>
      <diagonal/>
    </border>
    <border>
      <left style="medium">
        <color indexed="64"/>
      </left>
      <right/>
      <top style="medium">
        <color indexed="64"/>
      </top>
      <bottom/>
      <diagonal/>
    </border>
    <border>
      <left/>
      <right style="thin">
        <color indexed="8"/>
      </right>
      <top/>
      <bottom style="thin">
        <color indexed="8"/>
      </bottom>
      <diagonal/>
    </border>
    <border>
      <left/>
      <right style="thin">
        <color indexed="8"/>
      </right>
      <top style="thin">
        <color indexed="64"/>
      </top>
      <bottom/>
      <diagonal/>
    </border>
    <border>
      <left style="medium">
        <color indexed="8"/>
      </left>
      <right/>
      <top style="thin">
        <color indexed="64"/>
      </top>
      <bottom/>
      <diagonal/>
    </border>
    <border>
      <left style="thin">
        <color indexed="8"/>
      </left>
      <right/>
      <top/>
      <bottom style="thin">
        <color indexed="8"/>
      </bottom>
      <diagonal/>
    </border>
    <border>
      <left style="thin">
        <color indexed="8"/>
      </left>
      <right/>
      <top style="medium">
        <color indexed="8"/>
      </top>
      <bottom/>
      <diagonal/>
    </border>
    <border>
      <left/>
      <right style="thin">
        <color indexed="8"/>
      </right>
      <top style="medium">
        <color indexed="8"/>
      </top>
      <bottom/>
      <diagonal/>
    </border>
    <border>
      <left style="thin">
        <color indexed="8"/>
      </left>
      <right/>
      <top/>
      <bottom style="thin">
        <color indexed="64"/>
      </bottom>
      <diagonal/>
    </border>
    <border>
      <left/>
      <right style="medium">
        <color indexed="64"/>
      </right>
      <top/>
      <bottom style="thin">
        <color indexed="8"/>
      </bottom>
      <diagonal/>
    </border>
    <border>
      <left/>
      <right style="medium">
        <color indexed="8"/>
      </right>
      <top/>
      <bottom style="thin">
        <color indexed="64"/>
      </bottom>
      <diagonal/>
    </border>
    <border>
      <left style="thin">
        <color indexed="8"/>
      </left>
      <right style="thin">
        <color indexed="64"/>
      </right>
      <top/>
      <bottom style="medium">
        <color indexed="64"/>
      </bottom>
      <diagonal/>
    </border>
    <border>
      <left/>
      <right/>
      <top style="medium">
        <color indexed="8"/>
      </top>
      <bottom style="thin">
        <color indexed="8"/>
      </bottom>
      <diagonal/>
    </border>
    <border>
      <left/>
      <right style="medium">
        <color indexed="64"/>
      </right>
      <top style="medium">
        <color indexed="8"/>
      </top>
      <bottom style="thin">
        <color indexed="8"/>
      </bottom>
      <diagonal/>
    </border>
    <border>
      <left style="thin">
        <color indexed="64"/>
      </left>
      <right style="thin">
        <color indexed="64"/>
      </right>
      <top style="medium">
        <color indexed="8"/>
      </top>
      <bottom style="thin">
        <color indexed="8"/>
      </bottom>
      <diagonal/>
    </border>
    <border>
      <left style="thin">
        <color indexed="64"/>
      </left>
      <right/>
      <top style="medium">
        <color indexed="8"/>
      </top>
      <bottom style="thin">
        <color indexed="8"/>
      </bottom>
      <diagonal/>
    </border>
    <border>
      <left style="thin">
        <color indexed="64"/>
      </left>
      <right style="thin">
        <color indexed="64"/>
      </right>
      <top style="medium">
        <color indexed="64"/>
      </top>
      <bottom style="thin">
        <color indexed="8"/>
      </bottom>
      <diagonal/>
    </border>
    <border>
      <left/>
      <right style="thin">
        <color indexed="64"/>
      </right>
      <top style="medium">
        <color indexed="8"/>
      </top>
      <bottom style="thin">
        <color indexed="8"/>
      </bottom>
      <diagonal/>
    </border>
    <border>
      <left style="thin">
        <color indexed="64"/>
      </left>
      <right style="thin">
        <color indexed="8"/>
      </right>
      <top style="medium">
        <color indexed="8"/>
      </top>
      <bottom style="thin">
        <color indexed="8"/>
      </bottom>
      <diagonal/>
    </border>
    <border>
      <left style="thin">
        <color indexed="8"/>
      </left>
      <right style="thin">
        <color indexed="64"/>
      </right>
      <top style="medium">
        <color indexed="8"/>
      </top>
      <bottom style="thin">
        <color indexed="8"/>
      </bottom>
      <diagonal/>
    </border>
    <border>
      <left style="medium">
        <color indexed="64"/>
      </left>
      <right/>
      <top style="medium">
        <color indexed="8"/>
      </top>
      <bottom style="thin">
        <color indexed="8"/>
      </bottom>
      <diagonal/>
    </border>
    <border>
      <left/>
      <right style="thin">
        <color indexed="8"/>
      </right>
      <top style="thin">
        <color indexed="8"/>
      </top>
      <bottom/>
      <diagonal/>
    </border>
    <border>
      <left style="thin">
        <color indexed="8"/>
      </left>
      <right style="thin">
        <color indexed="8"/>
      </right>
      <top style="thin">
        <color indexed="8"/>
      </top>
      <bottom/>
      <diagonal/>
    </border>
    <border>
      <left style="medium">
        <color indexed="64"/>
      </left>
      <right style="thin">
        <color indexed="64"/>
      </right>
      <top style="medium">
        <color indexed="8"/>
      </top>
      <bottom style="thin">
        <color indexed="64"/>
      </bottom>
      <diagonal/>
    </border>
    <border>
      <left style="thin">
        <color indexed="64"/>
      </left>
      <right/>
      <top style="medium">
        <color indexed="8"/>
      </top>
      <bottom style="thin">
        <color indexed="64"/>
      </bottom>
      <diagonal/>
    </border>
    <border>
      <left style="thin">
        <color indexed="64"/>
      </left>
      <right style="thin">
        <color indexed="64"/>
      </right>
      <top style="medium">
        <color indexed="8"/>
      </top>
      <bottom style="thin">
        <color indexed="64"/>
      </bottom>
      <diagonal/>
    </border>
    <border>
      <left/>
      <right style="thin">
        <color indexed="64"/>
      </right>
      <top style="medium">
        <color indexed="8"/>
      </top>
      <bottom style="thin">
        <color indexed="64"/>
      </bottom>
      <diagonal/>
    </border>
    <border>
      <left/>
      <right style="medium">
        <color indexed="64"/>
      </right>
      <top style="medium">
        <color indexed="8"/>
      </top>
      <bottom style="thin">
        <color indexed="64"/>
      </bottom>
      <diagonal/>
    </border>
    <border>
      <left style="thin">
        <color indexed="64"/>
      </left>
      <right style="thin">
        <color indexed="8"/>
      </right>
      <top style="medium">
        <color indexed="8"/>
      </top>
      <bottom/>
      <diagonal/>
    </border>
  </borders>
  <cellStyleXfs count="44">
    <xf numFmtId="0" fontId="0" fillId="2" borderId="0"/>
    <xf numFmtId="9" fontId="6" fillId="0" borderId="0" applyFont="0" applyFill="0" applyBorder="0" applyAlignment="0" applyProtection="0">
      <alignment vertical="center"/>
    </xf>
    <xf numFmtId="38" fontId="6" fillId="0" borderId="0" applyFont="0" applyFill="0" applyBorder="0" applyAlignment="0" applyProtection="0"/>
    <xf numFmtId="38" fontId="6" fillId="0" borderId="0" applyFont="0" applyFill="0" applyBorder="0" applyAlignment="0" applyProtection="0"/>
    <xf numFmtId="6" fontId="17" fillId="0" borderId="0" applyFont="0" applyFill="0" applyBorder="0" applyAlignment="0" applyProtection="0">
      <alignment vertical="center"/>
    </xf>
    <xf numFmtId="6" fontId="17" fillId="0" borderId="0" applyFont="0" applyFill="0" applyBorder="0" applyAlignment="0" applyProtection="0">
      <alignment vertical="center"/>
    </xf>
    <xf numFmtId="0" fontId="6" fillId="0" borderId="0"/>
    <xf numFmtId="0" fontId="6" fillId="0" borderId="0"/>
    <xf numFmtId="0" fontId="6" fillId="0" borderId="0"/>
    <xf numFmtId="0" fontId="6" fillId="3" borderId="0"/>
    <xf numFmtId="0" fontId="17" fillId="0" borderId="0">
      <alignment vertical="center"/>
    </xf>
    <xf numFmtId="0" fontId="17" fillId="0" borderId="0">
      <alignment vertical="center"/>
    </xf>
    <xf numFmtId="0" fontId="54" fillId="0" borderId="0">
      <alignment vertical="center"/>
    </xf>
    <xf numFmtId="0" fontId="6" fillId="0" borderId="0"/>
    <xf numFmtId="0" fontId="6" fillId="0" borderId="0"/>
    <xf numFmtId="0" fontId="6" fillId="0" borderId="0"/>
    <xf numFmtId="0" fontId="6" fillId="0" borderId="0"/>
    <xf numFmtId="0" fontId="17" fillId="0" borderId="0"/>
    <xf numFmtId="0" fontId="6" fillId="0" borderId="0"/>
    <xf numFmtId="0" fontId="17" fillId="0" borderId="0">
      <alignment vertical="center"/>
    </xf>
    <xf numFmtId="0" fontId="6" fillId="0" borderId="0"/>
    <xf numFmtId="0" fontId="54" fillId="0" borderId="0">
      <alignment vertical="center"/>
    </xf>
    <xf numFmtId="0" fontId="54" fillId="0" borderId="0">
      <alignment vertical="center"/>
    </xf>
    <xf numFmtId="0" fontId="6" fillId="0" borderId="0"/>
    <xf numFmtId="0" fontId="6" fillId="0" borderId="0"/>
    <xf numFmtId="0" fontId="6" fillId="0" borderId="0"/>
    <xf numFmtId="0" fontId="6" fillId="0" borderId="0"/>
    <xf numFmtId="0" fontId="54" fillId="0" borderId="0">
      <alignment vertical="center"/>
    </xf>
    <xf numFmtId="0" fontId="54" fillId="0" borderId="0">
      <alignment vertical="center"/>
    </xf>
    <xf numFmtId="0" fontId="6" fillId="3" borderId="0"/>
    <xf numFmtId="0" fontId="6" fillId="3" borderId="0"/>
    <xf numFmtId="0" fontId="6" fillId="3" borderId="0"/>
    <xf numFmtId="0" fontId="6" fillId="3" borderId="0"/>
    <xf numFmtId="0" fontId="6" fillId="0" borderId="0"/>
    <xf numFmtId="0" fontId="6" fillId="0" borderId="0"/>
    <xf numFmtId="0" fontId="6" fillId="0" borderId="0"/>
    <xf numFmtId="0" fontId="6" fillId="3" borderId="0"/>
    <xf numFmtId="0" fontId="6" fillId="0" borderId="0"/>
    <xf numFmtId="0" fontId="36" fillId="0" borderId="0">
      <alignment vertical="center"/>
    </xf>
    <xf numFmtId="0" fontId="6" fillId="0" borderId="0"/>
    <xf numFmtId="0" fontId="6" fillId="2" borderId="0"/>
    <xf numFmtId="0" fontId="59" fillId="0" borderId="0"/>
    <xf numFmtId="0" fontId="59" fillId="0" borderId="0"/>
    <xf numFmtId="0" fontId="1" fillId="0" borderId="0">
      <alignment vertical="center"/>
    </xf>
  </cellStyleXfs>
  <cellXfs count="2437">
    <xf numFmtId="0" fontId="0" fillId="2" borderId="0" xfId="0"/>
    <xf numFmtId="0" fontId="4" fillId="0" borderId="0" xfId="0" applyFont="1" applyFill="1" applyAlignment="1">
      <alignment vertical="center"/>
    </xf>
    <xf numFmtId="0" fontId="4" fillId="0" borderId="0" xfId="0" quotePrefix="1" applyFont="1" applyFill="1" applyAlignment="1">
      <alignment horizontal="left" vertical="center"/>
    </xf>
    <xf numFmtId="0" fontId="4" fillId="0" borderId="1" xfId="0" applyFont="1" applyFill="1" applyBorder="1" applyAlignment="1">
      <alignment vertical="center"/>
    </xf>
    <xf numFmtId="0" fontId="4" fillId="0" borderId="3" xfId="0" applyFont="1" applyFill="1" applyBorder="1" applyAlignment="1">
      <alignment horizontal="centerContinuous" vertical="center"/>
    </xf>
    <xf numFmtId="0" fontId="4" fillId="0" borderId="1" xfId="0" applyFont="1" applyFill="1" applyBorder="1" applyAlignment="1">
      <alignment horizontal="centerContinuous" vertical="center"/>
    </xf>
    <xf numFmtId="0" fontId="4" fillId="0" borderId="2" xfId="0" applyFont="1" applyFill="1" applyBorder="1" applyAlignment="1">
      <alignment horizontal="centerContinuous" vertical="center"/>
    </xf>
    <xf numFmtId="0" fontId="4" fillId="0" borderId="4" xfId="0" applyFont="1" applyFill="1" applyBorder="1" applyAlignment="1">
      <alignment horizontal="centerContinuous" vertical="center"/>
    </xf>
    <xf numFmtId="0" fontId="4" fillId="0" borderId="0" xfId="0" applyFont="1" applyFill="1" applyAlignment="1">
      <alignment horizontal="center" vertical="center"/>
    </xf>
    <xf numFmtId="0" fontId="4" fillId="0" borderId="6" xfId="0" applyFont="1" applyFill="1" applyBorder="1" applyAlignment="1">
      <alignment horizontal="centerContinuous" vertical="center"/>
    </xf>
    <xf numFmtId="0" fontId="4" fillId="0" borderId="7" xfId="0" applyFont="1" applyFill="1" applyBorder="1" applyAlignment="1">
      <alignment horizontal="centerContinuous" vertical="center"/>
    </xf>
    <xf numFmtId="0" fontId="4" fillId="0" borderId="8" xfId="0" applyFont="1" applyFill="1" applyBorder="1" applyAlignment="1">
      <alignment horizontal="centerContinuous" vertical="center"/>
    </xf>
    <xf numFmtId="0" fontId="4" fillId="0" borderId="9" xfId="0" quotePrefix="1" applyFont="1" applyFill="1" applyBorder="1" applyAlignment="1">
      <alignment horizontal="center" vertical="center"/>
    </xf>
    <xf numFmtId="0" fontId="4" fillId="0" borderId="10" xfId="0" applyFont="1" applyFill="1" applyBorder="1" applyAlignment="1">
      <alignment vertical="center"/>
    </xf>
    <xf numFmtId="0" fontId="4" fillId="0" borderId="5" xfId="0" applyFont="1" applyFill="1" applyBorder="1" applyAlignment="1">
      <alignment horizontal="distributed" vertical="center"/>
    </xf>
    <xf numFmtId="0" fontId="4" fillId="0" borderId="5" xfId="0" applyFont="1" applyFill="1" applyBorder="1" applyAlignment="1">
      <alignment vertical="center"/>
    </xf>
    <xf numFmtId="0" fontId="4" fillId="0" borderId="12" xfId="0" applyFont="1" applyFill="1" applyBorder="1" applyAlignment="1">
      <alignment vertical="center"/>
    </xf>
    <xf numFmtId="0" fontId="4" fillId="0" borderId="12" xfId="0" applyFont="1" applyFill="1" applyBorder="1" applyAlignment="1">
      <alignment horizontal="left" vertical="center"/>
    </xf>
    <xf numFmtId="0" fontId="4" fillId="0" borderId="13" xfId="0" applyFont="1" applyFill="1" applyBorder="1" applyAlignment="1">
      <alignment horizontal="distributed" vertical="center"/>
    </xf>
    <xf numFmtId="0" fontId="4" fillId="0" borderId="12" xfId="0" applyFont="1" applyFill="1" applyBorder="1" applyAlignment="1">
      <alignment horizontal="distributed" vertical="center"/>
    </xf>
    <xf numFmtId="0" fontId="4" fillId="0" borderId="5" xfId="0" applyFont="1" applyFill="1" applyBorder="1" applyAlignment="1">
      <alignment horizontal="right" vertical="center"/>
    </xf>
    <xf numFmtId="0" fontId="4" fillId="0" borderId="0" xfId="0" applyFont="1" applyFill="1" applyAlignment="1">
      <alignment horizontal="left" vertical="center"/>
    </xf>
    <xf numFmtId="0" fontId="4" fillId="0" borderId="5" xfId="0" quotePrefix="1" applyFont="1" applyFill="1" applyBorder="1" applyAlignment="1">
      <alignment horizontal="right" vertical="center"/>
    </xf>
    <xf numFmtId="0" fontId="4" fillId="0" borderId="13" xfId="0" quotePrefix="1" applyFont="1" applyFill="1" applyBorder="1" applyAlignment="1">
      <alignment horizontal="right" vertical="center"/>
    </xf>
    <xf numFmtId="0" fontId="4" fillId="0" borderId="12" xfId="0" quotePrefix="1" applyFont="1" applyFill="1" applyBorder="1" applyAlignment="1">
      <alignment horizontal="right" vertical="center"/>
    </xf>
    <xf numFmtId="0" fontId="4" fillId="0" borderId="0" xfId="0" quotePrefix="1" applyFont="1" applyFill="1" applyAlignment="1">
      <alignment horizontal="distributed" vertical="center"/>
    </xf>
    <xf numFmtId="0" fontId="4" fillId="0" borderId="5" xfId="0" quotePrefix="1" applyFont="1" applyFill="1" applyBorder="1" applyAlignment="1">
      <alignment horizontal="left" vertical="center"/>
    </xf>
    <xf numFmtId="0" fontId="4" fillId="0" borderId="14" xfId="0" applyFont="1" applyFill="1" applyBorder="1" applyAlignment="1">
      <alignment vertical="center"/>
    </xf>
    <xf numFmtId="0" fontId="4" fillId="0" borderId="14" xfId="0" quotePrefix="1" applyFont="1" applyFill="1" applyBorder="1" applyAlignment="1">
      <alignment horizontal="left" vertical="center"/>
    </xf>
    <xf numFmtId="0" fontId="4" fillId="0" borderId="0" xfId="0" applyFont="1" applyFill="1" applyAlignment="1">
      <alignment horizontal="right" vertical="center"/>
    </xf>
    <xf numFmtId="0" fontId="9" fillId="0" borderId="0" xfId="0" applyFont="1" applyFill="1" applyAlignment="1">
      <alignment vertical="center"/>
    </xf>
    <xf numFmtId="0" fontId="4" fillId="0" borderId="0" xfId="0" applyFont="1" applyFill="1"/>
    <xf numFmtId="0" fontId="10" fillId="0" borderId="0" xfId="0" applyFont="1" applyFill="1" applyAlignment="1">
      <alignment vertical="center"/>
    </xf>
    <xf numFmtId="0" fontId="10" fillId="0" borderId="0" xfId="0" applyFont="1" applyFill="1" applyAlignment="1">
      <alignment horizontal="distributed" vertical="center"/>
    </xf>
    <xf numFmtId="0" fontId="11" fillId="0" borderId="0" xfId="0" quotePrefix="1" applyFont="1" applyFill="1" applyAlignment="1">
      <alignment horizontal="left" vertical="center"/>
    </xf>
    <xf numFmtId="0" fontId="12" fillId="0" borderId="0" xfId="0" applyFont="1" applyFill="1" applyAlignment="1">
      <alignment vertical="center"/>
    </xf>
    <xf numFmtId="0" fontId="11" fillId="0" borderId="0" xfId="0" applyFont="1" applyFill="1" applyAlignment="1">
      <alignment vertical="center"/>
    </xf>
    <xf numFmtId="0" fontId="11" fillId="0" borderId="0" xfId="0" applyFont="1" applyFill="1" applyAlignment="1">
      <alignment horizontal="left" vertical="center"/>
    </xf>
    <xf numFmtId="0" fontId="4" fillId="0" borderId="16" xfId="0" applyFont="1" applyFill="1" applyBorder="1" applyAlignment="1">
      <alignment horizontal="center" vertical="center"/>
    </xf>
    <xf numFmtId="0" fontId="4" fillId="0" borderId="9" xfId="0" applyFont="1" applyFill="1" applyBorder="1" applyAlignment="1">
      <alignment vertical="center"/>
    </xf>
    <xf numFmtId="0" fontId="4" fillId="0" borderId="9" xfId="0" applyFont="1" applyFill="1" applyBorder="1" applyAlignment="1">
      <alignment horizontal="centerContinuous" vertical="center"/>
    </xf>
    <xf numFmtId="0" fontId="4" fillId="0" borderId="0" xfId="0" applyFont="1" applyFill="1" applyAlignment="1">
      <alignment horizontal="centerContinuous" vertical="center"/>
    </xf>
    <xf numFmtId="0" fontId="4" fillId="0" borderId="5" xfId="0" applyFont="1" applyFill="1" applyBorder="1" applyAlignment="1">
      <alignment horizontal="centerContinuous" vertical="center"/>
    </xf>
    <xf numFmtId="0" fontId="4" fillId="0" borderId="17" xfId="0" applyFont="1" applyFill="1" applyBorder="1" applyAlignment="1">
      <alignment horizontal="centerContinuous" vertical="center"/>
    </xf>
    <xf numFmtId="0" fontId="4" fillId="0" borderId="10" xfId="0" applyFont="1" applyFill="1" applyBorder="1" applyAlignment="1">
      <alignment horizontal="centerContinuous" vertical="center"/>
    </xf>
    <xf numFmtId="0" fontId="4" fillId="0" borderId="11" xfId="0" applyFont="1" applyFill="1" applyBorder="1" applyAlignment="1">
      <alignment horizontal="centerContinuous" vertical="center"/>
    </xf>
    <xf numFmtId="0" fontId="4" fillId="0" borderId="0" xfId="0" applyFont="1" applyFill="1" applyAlignment="1">
      <alignment horizontal="center" vertical="center" shrinkToFit="1"/>
    </xf>
    <xf numFmtId="0" fontId="4" fillId="0" borderId="6" xfId="0" quotePrefix="1" applyFont="1" applyFill="1" applyBorder="1" applyAlignment="1">
      <alignment horizontal="center" vertical="center"/>
    </xf>
    <xf numFmtId="0" fontId="4" fillId="0" borderId="0" xfId="0" quotePrefix="1" applyFont="1" applyFill="1" applyAlignment="1">
      <alignment horizontal="center" vertical="center"/>
    </xf>
    <xf numFmtId="0" fontId="4" fillId="0" borderId="10" xfId="0" quotePrefix="1" applyFont="1" applyFill="1" applyBorder="1" applyAlignment="1">
      <alignment horizontal="center" vertical="center"/>
    </xf>
    <xf numFmtId="0" fontId="13" fillId="0" borderId="0" xfId="0" applyFont="1" applyFill="1" applyAlignment="1">
      <alignment vertical="center"/>
    </xf>
    <xf numFmtId="0" fontId="4" fillId="0" borderId="0" xfId="0" applyFont="1" applyFill="1" applyAlignment="1">
      <alignment horizontal="center"/>
    </xf>
    <xf numFmtId="0" fontId="4" fillId="0" borderId="0" xfId="0" applyFont="1" applyFill="1" applyAlignment="1">
      <alignment horizontal="left"/>
    </xf>
    <xf numFmtId="0" fontId="4" fillId="0" borderId="18" xfId="0" quotePrefix="1" applyFont="1" applyFill="1" applyBorder="1" applyAlignment="1">
      <alignment horizontal="left" vertical="center"/>
    </xf>
    <xf numFmtId="0" fontId="3" fillId="0" borderId="0" xfId="0" applyFont="1" applyFill="1" applyAlignment="1">
      <alignment vertical="top"/>
    </xf>
    <xf numFmtId="0" fontId="8" fillId="0" borderId="0" xfId="0" applyFont="1" applyFill="1"/>
    <xf numFmtId="0" fontId="8" fillId="0" borderId="0" xfId="0" applyFont="1" applyFill="1" applyAlignment="1">
      <alignment horizontal="right"/>
    </xf>
    <xf numFmtId="0" fontId="6" fillId="0" borderId="0" xfId="18"/>
    <xf numFmtId="0" fontId="14" fillId="0" borderId="0" xfId="18" applyFont="1" applyAlignment="1">
      <alignment horizontal="distributed"/>
    </xf>
    <xf numFmtId="184" fontId="14" fillId="0" borderId="0" xfId="18" applyNumberFormat="1" applyFont="1" applyProtection="1">
      <protection locked="0"/>
    </xf>
    <xf numFmtId="184" fontId="14" fillId="0" borderId="0" xfId="18" applyNumberFormat="1" applyFont="1"/>
    <xf numFmtId="184" fontId="14" fillId="0" borderId="9" xfId="18" applyNumberFormat="1" applyFont="1" applyBorder="1" applyProtection="1">
      <protection locked="0"/>
    </xf>
    <xf numFmtId="0" fontId="19" fillId="0" borderId="0" xfId="29" applyFont="1" applyFill="1"/>
    <xf numFmtId="0" fontId="19" fillId="0" borderId="0" xfId="29" quotePrefix="1" applyFont="1" applyFill="1" applyAlignment="1">
      <alignment horizontal="left"/>
    </xf>
    <xf numFmtId="3" fontId="19" fillId="0" borderId="0" xfId="29" applyNumberFormat="1" applyFont="1" applyFill="1"/>
    <xf numFmtId="0" fontId="19" fillId="0" borderId="0" xfId="29" applyFont="1" applyFill="1" applyAlignment="1">
      <alignment horizontal="right"/>
    </xf>
    <xf numFmtId="0" fontId="20" fillId="0" borderId="0" xfId="29" applyFont="1" applyFill="1" applyAlignment="1">
      <alignment horizontal="centerContinuous" vertical="center"/>
    </xf>
    <xf numFmtId="0" fontId="19" fillId="0" borderId="0" xfId="29" applyFont="1" applyFill="1" applyAlignment="1">
      <alignment horizontal="centerContinuous" vertical="center"/>
    </xf>
    <xf numFmtId="3" fontId="19" fillId="0" borderId="0" xfId="29" applyNumberFormat="1" applyFont="1" applyFill="1" applyAlignment="1">
      <alignment horizontal="centerContinuous" vertical="center"/>
    </xf>
    <xf numFmtId="0" fontId="19" fillId="0" borderId="0" xfId="29" applyFont="1" applyFill="1" applyAlignment="1">
      <alignment vertical="center"/>
    </xf>
    <xf numFmtId="0" fontId="19" fillId="0" borderId="0" xfId="29" applyFont="1" applyFill="1" applyAlignment="1">
      <alignment horizontal="centerContinuous"/>
    </xf>
    <xf numFmtId="3" fontId="19" fillId="0" borderId="0" xfId="29" applyNumberFormat="1" applyFont="1" applyFill="1" applyAlignment="1">
      <alignment horizontal="centerContinuous"/>
    </xf>
    <xf numFmtId="0" fontId="19" fillId="0" borderId="19" xfId="29" applyFont="1" applyFill="1" applyBorder="1" applyAlignment="1">
      <alignment horizontal="distributed" vertical="center" wrapText="1"/>
    </xf>
    <xf numFmtId="0" fontId="19" fillId="0" borderId="20" xfId="29" applyFont="1" applyFill="1" applyBorder="1" applyAlignment="1">
      <alignment horizontal="distributed" vertical="center" wrapText="1"/>
    </xf>
    <xf numFmtId="0" fontId="19" fillId="0" borderId="20" xfId="29" quotePrefix="1" applyFont="1" applyFill="1" applyBorder="1" applyAlignment="1">
      <alignment horizontal="distributed" vertical="center" wrapText="1"/>
    </xf>
    <xf numFmtId="3" fontId="19" fillId="0" borderId="21" xfId="29" quotePrefix="1" applyNumberFormat="1" applyFont="1" applyFill="1" applyBorder="1" applyAlignment="1">
      <alignment horizontal="distributed" vertical="center" wrapText="1"/>
    </xf>
    <xf numFmtId="0" fontId="12" fillId="0" borderId="10" xfId="29" applyFont="1" applyFill="1" applyBorder="1"/>
    <xf numFmtId="0" fontId="21" fillId="0" borderId="22" xfId="29" applyFont="1" applyFill="1" applyBorder="1" applyAlignment="1">
      <alignment horizontal="center" vertical="center" wrapText="1"/>
    </xf>
    <xf numFmtId="0" fontId="21" fillId="0" borderId="16" xfId="29" applyFont="1" applyFill="1" applyBorder="1" applyAlignment="1">
      <alignment horizontal="center" vertical="center" wrapText="1"/>
    </xf>
    <xf numFmtId="0" fontId="21" fillId="0" borderId="16" xfId="29" quotePrefix="1" applyFont="1" applyFill="1" applyBorder="1" applyAlignment="1">
      <alignment horizontal="center" vertical="center" wrapText="1"/>
    </xf>
    <xf numFmtId="0" fontId="22" fillId="0" borderId="16" xfId="29" applyFont="1" applyFill="1" applyBorder="1" applyAlignment="1">
      <alignment horizontal="center" vertical="center" wrapText="1"/>
    </xf>
    <xf numFmtId="3" fontId="21" fillId="0" borderId="23" xfId="29" quotePrefix="1" applyNumberFormat="1" applyFont="1" applyFill="1" applyBorder="1" applyAlignment="1">
      <alignment horizontal="center" vertical="center" wrapText="1"/>
    </xf>
    <xf numFmtId="0" fontId="21" fillId="0" borderId="16" xfId="29" quotePrefix="1" applyFont="1" applyFill="1" applyBorder="1" applyAlignment="1">
      <alignment horizontal="distributed" vertical="center" wrapText="1"/>
    </xf>
    <xf numFmtId="0" fontId="12" fillId="0" borderId="0" xfId="29" applyFont="1" applyFill="1"/>
    <xf numFmtId="0" fontId="19" fillId="0" borderId="0" xfId="29" applyFont="1" applyFill="1" applyAlignment="1">
      <alignment horizontal="center" vertical="center"/>
    </xf>
    <xf numFmtId="3" fontId="19" fillId="0" borderId="24" xfId="29" applyNumberFormat="1" applyFont="1" applyFill="1" applyBorder="1" applyAlignment="1">
      <alignment horizontal="right" vertical="center"/>
    </xf>
    <xf numFmtId="3" fontId="19" fillId="0" borderId="25" xfId="29" applyNumberFormat="1" applyFont="1" applyFill="1" applyBorder="1" applyAlignment="1">
      <alignment horizontal="right" vertical="center"/>
    </xf>
    <xf numFmtId="185" fontId="19" fillId="0" borderId="9" xfId="29" applyNumberFormat="1" applyFont="1" applyFill="1" applyBorder="1" applyAlignment="1">
      <alignment horizontal="right" vertical="center"/>
    </xf>
    <xf numFmtId="3" fontId="19" fillId="0" borderId="5" xfId="29" applyNumberFormat="1" applyFont="1" applyFill="1" applyBorder="1" applyAlignment="1">
      <alignment horizontal="right" vertical="center"/>
    </xf>
    <xf numFmtId="0" fontId="19" fillId="0" borderId="25" xfId="29" applyFont="1" applyFill="1" applyBorder="1" applyAlignment="1">
      <alignment horizontal="right" vertical="center"/>
    </xf>
    <xf numFmtId="0" fontId="19" fillId="0" borderId="6" xfId="29" applyFont="1" applyFill="1" applyBorder="1" applyAlignment="1">
      <alignment horizontal="right" vertical="center"/>
    </xf>
    <xf numFmtId="0" fontId="19" fillId="0" borderId="5" xfId="29" applyFont="1" applyFill="1" applyBorder="1" applyAlignment="1">
      <alignment horizontal="right" vertical="center"/>
    </xf>
    <xf numFmtId="0" fontId="19" fillId="0" borderId="9" xfId="29" applyFont="1" applyFill="1" applyBorder="1" applyAlignment="1">
      <alignment horizontal="right" vertical="center"/>
    </xf>
    <xf numFmtId="3" fontId="19" fillId="0" borderId="26" xfId="29" applyNumberFormat="1" applyFont="1" applyFill="1" applyBorder="1" applyAlignment="1">
      <alignment horizontal="right" vertical="center"/>
    </xf>
    <xf numFmtId="0" fontId="19" fillId="0" borderId="27" xfId="29" applyFont="1" applyFill="1" applyBorder="1" applyAlignment="1">
      <alignment horizontal="center" vertical="center"/>
    </xf>
    <xf numFmtId="49" fontId="19" fillId="0" borderId="0" xfId="29" applyNumberFormat="1" applyFont="1" applyFill="1" applyAlignment="1">
      <alignment horizontal="center" vertical="center"/>
    </xf>
    <xf numFmtId="49" fontId="19" fillId="0" borderId="12" xfId="29" applyNumberFormat="1" applyFont="1" applyFill="1" applyBorder="1" applyAlignment="1">
      <alignment horizontal="center" vertical="center"/>
    </xf>
    <xf numFmtId="3" fontId="19" fillId="0" borderId="28" xfId="29" applyNumberFormat="1" applyFont="1" applyFill="1" applyBorder="1" applyAlignment="1">
      <alignment horizontal="right" vertical="center"/>
    </xf>
    <xf numFmtId="3" fontId="19" fillId="0" borderId="29" xfId="29" applyNumberFormat="1" applyFont="1" applyFill="1" applyBorder="1" applyAlignment="1">
      <alignment horizontal="right" vertical="center"/>
    </xf>
    <xf numFmtId="185" fontId="19" fillId="0" borderId="30" xfId="29" applyNumberFormat="1" applyFont="1" applyFill="1" applyBorder="1" applyAlignment="1">
      <alignment horizontal="right" vertical="center"/>
    </xf>
    <xf numFmtId="3" fontId="19" fillId="0" borderId="13" xfId="29" applyNumberFormat="1" applyFont="1" applyFill="1" applyBorder="1" applyAlignment="1">
      <alignment horizontal="right" vertical="center"/>
    </xf>
    <xf numFmtId="0" fontId="19" fillId="0" borderId="29" xfId="29" applyFont="1" applyFill="1" applyBorder="1" applyAlignment="1">
      <alignment horizontal="right" vertical="center"/>
    </xf>
    <xf numFmtId="0" fontId="19" fillId="0" borderId="30" xfId="29" applyFont="1" applyFill="1" applyBorder="1" applyAlignment="1">
      <alignment horizontal="right" vertical="center"/>
    </xf>
    <xf numFmtId="0" fontId="19" fillId="0" borderId="13" xfId="29" applyFont="1" applyFill="1" applyBorder="1" applyAlignment="1">
      <alignment horizontal="right" vertical="center"/>
    </xf>
    <xf numFmtId="3" fontId="19" fillId="0" borderId="31" xfId="29" applyNumberFormat="1" applyFont="1" applyFill="1" applyBorder="1" applyAlignment="1">
      <alignment horizontal="right" vertical="center"/>
    </xf>
    <xf numFmtId="0" fontId="19" fillId="0" borderId="32" xfId="29" applyFont="1" applyFill="1" applyBorder="1" applyAlignment="1">
      <alignment horizontal="center" vertical="center"/>
    </xf>
    <xf numFmtId="0" fontId="19" fillId="0" borderId="9" xfId="29" quotePrefix="1" applyFont="1" applyFill="1" applyBorder="1" applyAlignment="1">
      <alignment horizontal="right" vertical="center"/>
    </xf>
    <xf numFmtId="0" fontId="19" fillId="0" borderId="5" xfId="29" quotePrefix="1" applyFont="1" applyFill="1" applyBorder="1" applyAlignment="1">
      <alignment horizontal="right" vertical="center"/>
    </xf>
    <xf numFmtId="0" fontId="19" fillId="0" borderId="30" xfId="29" quotePrefix="1" applyFont="1" applyFill="1" applyBorder="1" applyAlignment="1">
      <alignment horizontal="right" vertical="center"/>
    </xf>
    <xf numFmtId="185" fontId="19" fillId="0" borderId="9" xfId="29" applyNumberFormat="1" applyFont="1" applyFill="1" applyBorder="1" applyAlignment="1">
      <alignment horizontal="right" vertical="top"/>
    </xf>
    <xf numFmtId="185" fontId="19" fillId="0" borderId="30" xfId="29" applyNumberFormat="1" applyFont="1" applyFill="1" applyBorder="1" applyAlignment="1">
      <alignment horizontal="right" vertical="top"/>
    </xf>
    <xf numFmtId="3" fontId="19" fillId="0" borderId="9" xfId="29" applyNumberFormat="1" applyFont="1" applyFill="1" applyBorder="1" applyAlignment="1">
      <alignment horizontal="right" vertical="center"/>
    </xf>
    <xf numFmtId="3" fontId="19" fillId="0" borderId="30" xfId="29" applyNumberFormat="1" applyFont="1" applyFill="1" applyBorder="1" applyAlignment="1">
      <alignment horizontal="right" vertical="center"/>
    </xf>
    <xf numFmtId="3" fontId="19" fillId="0" borderId="33" xfId="29" applyNumberFormat="1" applyFont="1" applyFill="1" applyBorder="1" applyAlignment="1">
      <alignment horizontal="right" vertical="center"/>
    </xf>
    <xf numFmtId="3" fontId="23" fillId="0" borderId="26" xfId="29" applyNumberFormat="1" applyFont="1" applyFill="1" applyBorder="1" applyAlignment="1">
      <alignment horizontal="right" vertical="center"/>
    </xf>
    <xf numFmtId="3" fontId="23" fillId="0" borderId="34" xfId="29" applyNumberFormat="1" applyFont="1" applyFill="1" applyBorder="1" applyAlignment="1">
      <alignment horizontal="right" vertical="center"/>
    </xf>
    <xf numFmtId="3" fontId="19" fillId="0" borderId="35" xfId="29" applyNumberFormat="1" applyFont="1" applyFill="1" applyBorder="1" applyAlignment="1">
      <alignment horizontal="right" vertical="center"/>
    </xf>
    <xf numFmtId="3" fontId="19" fillId="0" borderId="36" xfId="29" applyNumberFormat="1" applyFont="1" applyFill="1" applyBorder="1" applyAlignment="1">
      <alignment horizontal="right" vertical="center"/>
    </xf>
    <xf numFmtId="185" fontId="19" fillId="0" borderId="37" xfId="29" applyNumberFormat="1" applyFont="1" applyFill="1" applyBorder="1" applyAlignment="1">
      <alignment horizontal="right" vertical="top"/>
    </xf>
    <xf numFmtId="3" fontId="19" fillId="0" borderId="38" xfId="29" applyNumberFormat="1" applyFont="1" applyFill="1" applyBorder="1" applyAlignment="1">
      <alignment horizontal="right" vertical="center"/>
    </xf>
    <xf numFmtId="0" fontId="19" fillId="0" borderId="36" xfId="29" applyFont="1" applyFill="1" applyBorder="1" applyAlignment="1">
      <alignment horizontal="right" vertical="center"/>
    </xf>
    <xf numFmtId="0" fontId="19" fillId="0" borderId="37" xfId="29" applyFont="1" applyFill="1" applyBorder="1" applyAlignment="1">
      <alignment horizontal="right" vertical="center"/>
    </xf>
    <xf numFmtId="0" fontId="19" fillId="0" borderId="38" xfId="29" applyFont="1" applyFill="1" applyBorder="1" applyAlignment="1">
      <alignment horizontal="right" vertical="center"/>
    </xf>
    <xf numFmtId="185" fontId="19" fillId="0" borderId="37" xfId="29" applyNumberFormat="1" applyFont="1" applyFill="1" applyBorder="1" applyAlignment="1">
      <alignment horizontal="right" vertical="center"/>
    </xf>
    <xf numFmtId="3" fontId="19" fillId="0" borderId="37" xfId="29" applyNumberFormat="1" applyFont="1" applyFill="1" applyBorder="1" applyAlignment="1">
      <alignment horizontal="right" vertical="center"/>
    </xf>
    <xf numFmtId="3" fontId="19" fillId="0" borderId="39" xfId="29" applyNumberFormat="1" applyFont="1" applyFill="1" applyBorder="1" applyAlignment="1">
      <alignment horizontal="right" vertical="center"/>
    </xf>
    <xf numFmtId="3" fontId="23" fillId="0" borderId="40" xfId="29" applyNumberFormat="1" applyFont="1" applyFill="1" applyBorder="1" applyAlignment="1">
      <alignment horizontal="right" vertical="center"/>
    </xf>
    <xf numFmtId="3" fontId="23" fillId="0" borderId="41" xfId="29" applyNumberFormat="1" applyFont="1" applyFill="1" applyBorder="1" applyAlignment="1">
      <alignment horizontal="right" vertical="center"/>
    </xf>
    <xf numFmtId="0" fontId="19" fillId="0" borderId="42" xfId="29" applyFont="1" applyFill="1" applyBorder="1" applyAlignment="1">
      <alignment horizontal="center" vertical="center"/>
    </xf>
    <xf numFmtId="0" fontId="19" fillId="0" borderId="0" xfId="29" applyFont="1" applyFill="1" applyAlignment="1">
      <alignment horizontal="right" vertical="center"/>
    </xf>
    <xf numFmtId="3" fontId="19" fillId="0" borderId="0" xfId="29" applyNumberFormat="1" applyFont="1" applyFill="1" applyAlignment="1">
      <alignment horizontal="right" vertical="center"/>
    </xf>
    <xf numFmtId="0" fontId="19" fillId="0" borderId="27" xfId="29" quotePrefix="1" applyFont="1" applyFill="1" applyBorder="1" applyAlignment="1">
      <alignment horizontal="center" vertical="center"/>
    </xf>
    <xf numFmtId="185" fontId="19" fillId="0" borderId="0" xfId="29" applyNumberFormat="1" applyFont="1" applyFill="1" applyAlignment="1">
      <alignment horizontal="right" vertical="center"/>
    </xf>
    <xf numFmtId="3" fontId="23" fillId="0" borderId="0" xfId="29" applyNumberFormat="1" applyFont="1" applyFill="1" applyAlignment="1">
      <alignment horizontal="right" vertical="center"/>
    </xf>
    <xf numFmtId="3" fontId="23" fillId="0" borderId="9" xfId="29" applyNumberFormat="1" applyFont="1" applyFill="1" applyBorder="1" applyAlignment="1">
      <alignment horizontal="right" vertical="center"/>
    </xf>
    <xf numFmtId="49" fontId="19" fillId="0" borderId="43" xfId="29" applyNumberFormat="1" applyFont="1" applyFill="1" applyBorder="1" applyAlignment="1">
      <alignment horizontal="center" vertical="center"/>
    </xf>
    <xf numFmtId="185" fontId="19" fillId="0" borderId="43" xfId="29" applyNumberFormat="1" applyFont="1" applyFill="1" applyBorder="1" applyAlignment="1">
      <alignment horizontal="right" vertical="center"/>
    </xf>
    <xf numFmtId="0" fontId="19" fillId="0" borderId="43" xfId="29" applyFont="1" applyFill="1" applyBorder="1" applyAlignment="1">
      <alignment horizontal="right" vertical="center"/>
    </xf>
    <xf numFmtId="0" fontId="19" fillId="0" borderId="44" xfId="29" applyFont="1" applyFill="1" applyBorder="1" applyAlignment="1">
      <alignment horizontal="right" vertical="center"/>
    </xf>
    <xf numFmtId="3" fontId="19" fillId="0" borderId="45" xfId="29" applyNumberFormat="1" applyFont="1" applyFill="1" applyBorder="1" applyAlignment="1">
      <alignment horizontal="right" vertical="center"/>
    </xf>
    <xf numFmtId="3" fontId="19" fillId="0" borderId="46" xfId="29" applyNumberFormat="1" applyFont="1" applyFill="1" applyBorder="1" applyAlignment="1">
      <alignment horizontal="right" vertical="center"/>
    </xf>
    <xf numFmtId="3" fontId="23" fillId="0" borderId="43" xfId="29" applyNumberFormat="1" applyFont="1" applyFill="1" applyBorder="1" applyAlignment="1">
      <alignment horizontal="right" vertical="center"/>
    </xf>
    <xf numFmtId="3" fontId="23" fillId="0" borderId="37" xfId="29" applyNumberFormat="1" applyFont="1" applyFill="1" applyBorder="1" applyAlignment="1">
      <alignment horizontal="right" vertical="center"/>
    </xf>
    <xf numFmtId="0" fontId="19" fillId="0" borderId="42" xfId="29" quotePrefix="1" applyFont="1" applyFill="1" applyBorder="1" applyAlignment="1">
      <alignment horizontal="center" vertical="center"/>
    </xf>
    <xf numFmtId="3" fontId="19" fillId="0" borderId="47" xfId="29" applyNumberFormat="1" applyFont="1" applyFill="1" applyBorder="1" applyAlignment="1">
      <alignment horizontal="right" vertical="center"/>
    </xf>
    <xf numFmtId="3" fontId="19" fillId="0" borderId="25" xfId="37" applyNumberFormat="1" applyFont="1" applyBorder="1"/>
    <xf numFmtId="3" fontId="19" fillId="0" borderId="0" xfId="37" applyNumberFormat="1" applyFont="1"/>
    <xf numFmtId="3" fontId="19" fillId="0" borderId="5" xfId="37" applyNumberFormat="1" applyFont="1" applyBorder="1"/>
    <xf numFmtId="3" fontId="19" fillId="0" borderId="33" xfId="37" applyNumberFormat="1" applyFont="1" applyBorder="1"/>
    <xf numFmtId="3" fontId="19" fillId="0" borderId="36" xfId="37" applyNumberFormat="1" applyFont="1" applyBorder="1"/>
    <xf numFmtId="3" fontId="19" fillId="0" borderId="43" xfId="37" applyNumberFormat="1" applyFont="1" applyBorder="1"/>
    <xf numFmtId="3" fontId="19" fillId="0" borderId="43" xfId="29" applyNumberFormat="1" applyFont="1" applyFill="1" applyBorder="1" applyAlignment="1">
      <alignment horizontal="right" vertical="center"/>
    </xf>
    <xf numFmtId="3" fontId="19" fillId="0" borderId="38" xfId="37" applyNumberFormat="1" applyFont="1" applyBorder="1"/>
    <xf numFmtId="3" fontId="19" fillId="0" borderId="39" xfId="37" applyNumberFormat="1" applyFont="1" applyBorder="1"/>
    <xf numFmtId="0" fontId="16" fillId="0" borderId="0" xfId="29" applyFont="1" applyFill="1" applyAlignment="1">
      <alignment vertical="center"/>
    </xf>
    <xf numFmtId="0" fontId="6" fillId="0" borderId="0" xfId="29" applyFill="1"/>
    <xf numFmtId="0" fontId="9" fillId="0" borderId="0" xfId="29" quotePrefix="1" applyFont="1" applyFill="1" applyAlignment="1">
      <alignment horizontal="left"/>
    </xf>
    <xf numFmtId="0" fontId="9" fillId="0" borderId="0" xfId="29" applyFont="1" applyFill="1"/>
    <xf numFmtId="0" fontId="13" fillId="0" borderId="0" xfId="29" applyFont="1" applyFill="1" applyAlignment="1">
      <alignment horizontal="left" vertical="center"/>
    </xf>
    <xf numFmtId="3" fontId="9" fillId="0" borderId="0" xfId="29" applyNumberFormat="1" applyFont="1" applyFill="1"/>
    <xf numFmtId="0" fontId="13" fillId="0" borderId="0" xfId="29" applyFont="1" applyFill="1"/>
    <xf numFmtId="3" fontId="6" fillId="0" borderId="0" xfId="29" applyNumberFormat="1" applyFill="1"/>
    <xf numFmtId="0" fontId="19" fillId="0" borderId="0" xfId="30" quotePrefix="1" applyFont="1" applyFill="1" applyAlignment="1">
      <alignment horizontal="left"/>
    </xf>
    <xf numFmtId="0" fontId="19" fillId="0" borderId="0" xfId="30" applyFont="1" applyFill="1"/>
    <xf numFmtId="0" fontId="19" fillId="0" borderId="0" xfId="30" applyFont="1" applyFill="1" applyAlignment="1">
      <alignment horizontal="right"/>
    </xf>
    <xf numFmtId="0" fontId="20" fillId="0" borderId="0" xfId="30" applyFont="1" applyFill="1" applyAlignment="1">
      <alignment horizontal="centerContinuous" vertical="center"/>
    </xf>
    <xf numFmtId="0" fontId="19" fillId="0" borderId="0" xfId="30" applyFont="1" applyFill="1" applyAlignment="1">
      <alignment horizontal="centerContinuous" vertical="center"/>
    </xf>
    <xf numFmtId="0" fontId="19" fillId="0" borderId="0" xfId="30" applyFont="1" applyFill="1" applyAlignment="1">
      <alignment horizontal="center" vertical="center"/>
    </xf>
    <xf numFmtId="0" fontId="19" fillId="0" borderId="0" xfId="30" applyFont="1" applyFill="1" applyAlignment="1">
      <alignment horizontal="left" vertical="center"/>
    </xf>
    <xf numFmtId="0" fontId="19" fillId="0" borderId="0" xfId="30" applyFont="1" applyFill="1" applyAlignment="1">
      <alignment vertical="center"/>
    </xf>
    <xf numFmtId="0" fontId="19" fillId="0" borderId="19" xfId="30" applyFont="1" applyFill="1" applyBorder="1" applyAlignment="1">
      <alignment horizontal="distributed" vertical="center"/>
    </xf>
    <xf numFmtId="0" fontId="19" fillId="0" borderId="20" xfId="30" applyFont="1" applyFill="1" applyBorder="1" applyAlignment="1">
      <alignment horizontal="distributed" vertical="center"/>
    </xf>
    <xf numFmtId="0" fontId="19" fillId="0" borderId="20" xfId="30" quotePrefix="1" applyFont="1" applyFill="1" applyBorder="1" applyAlignment="1">
      <alignment horizontal="distributed" vertical="center" wrapText="1"/>
    </xf>
    <xf numFmtId="0" fontId="19" fillId="0" borderId="20" xfId="30" applyFont="1" applyFill="1" applyBorder="1" applyAlignment="1">
      <alignment horizontal="distributed" vertical="center" wrapText="1"/>
    </xf>
    <xf numFmtId="0" fontId="21" fillId="0" borderId="20" xfId="30" quotePrefix="1" applyFont="1" applyFill="1" applyBorder="1" applyAlignment="1">
      <alignment horizontal="distributed" vertical="center" wrapText="1"/>
    </xf>
    <xf numFmtId="0" fontId="21" fillId="0" borderId="21" xfId="30" quotePrefix="1" applyFont="1" applyFill="1" applyBorder="1" applyAlignment="1">
      <alignment horizontal="center" vertical="center" wrapText="1"/>
    </xf>
    <xf numFmtId="0" fontId="21" fillId="0" borderId="20" xfId="30" quotePrefix="1" applyFont="1" applyFill="1" applyBorder="1" applyAlignment="1">
      <alignment horizontal="center" vertical="center" wrapText="1"/>
    </xf>
    <xf numFmtId="0" fontId="21" fillId="0" borderId="49" xfId="30" applyFont="1" applyFill="1" applyBorder="1" applyAlignment="1">
      <alignment horizontal="center" vertical="center" wrapText="1"/>
    </xf>
    <xf numFmtId="0" fontId="21" fillId="0" borderId="50" xfId="30" applyFont="1" applyFill="1" applyBorder="1" applyAlignment="1">
      <alignment horizontal="center" vertical="center" wrapText="1"/>
    </xf>
    <xf numFmtId="0" fontId="21" fillId="0" borderId="51" xfId="30" applyFont="1" applyFill="1" applyBorder="1" applyAlignment="1">
      <alignment horizontal="center" vertical="center" wrapText="1"/>
    </xf>
    <xf numFmtId="0" fontId="26" fillId="0" borderId="16" xfId="30" applyFont="1" applyFill="1" applyBorder="1" applyAlignment="1">
      <alignment horizontal="center" vertical="center" wrapText="1"/>
    </xf>
    <xf numFmtId="0" fontId="3" fillId="0" borderId="49" xfId="30" applyFont="1" applyFill="1" applyBorder="1" applyAlignment="1">
      <alignment horizontal="center" vertical="center" wrapText="1"/>
    </xf>
    <xf numFmtId="0" fontId="3" fillId="0" borderId="50" xfId="30" applyFont="1" applyFill="1" applyBorder="1" applyAlignment="1">
      <alignment horizontal="center" vertical="center" wrapText="1"/>
    </xf>
    <xf numFmtId="0" fontId="3" fillId="0" borderId="52" xfId="30" applyFont="1" applyFill="1" applyBorder="1" applyAlignment="1">
      <alignment horizontal="center" vertical="center" wrapText="1"/>
    </xf>
    <xf numFmtId="0" fontId="21" fillId="0" borderId="53" xfId="30" quotePrefix="1" applyFont="1" applyFill="1" applyBorder="1" applyAlignment="1">
      <alignment horizontal="center" vertical="center" wrapText="1"/>
    </xf>
    <xf numFmtId="0" fontId="21" fillId="0" borderId="50" xfId="30" quotePrefix="1" applyFont="1" applyFill="1" applyBorder="1" applyAlignment="1">
      <alignment horizontal="center" vertical="center" wrapText="1"/>
    </xf>
    <xf numFmtId="0" fontId="19" fillId="0" borderId="54" xfId="30" quotePrefix="1" applyFont="1" applyFill="1" applyBorder="1" applyAlignment="1">
      <alignment horizontal="center"/>
    </xf>
    <xf numFmtId="3" fontId="19" fillId="0" borderId="24" xfId="30" applyNumberFormat="1" applyFont="1" applyFill="1" applyBorder="1" applyAlignment="1">
      <alignment horizontal="right"/>
    </xf>
    <xf numFmtId="3" fontId="19" fillId="0" borderId="25" xfId="30" applyNumberFormat="1" applyFont="1" applyFill="1" applyBorder="1" applyAlignment="1">
      <alignment horizontal="right"/>
    </xf>
    <xf numFmtId="0" fontId="19" fillId="0" borderId="25" xfId="30" applyFont="1" applyFill="1" applyBorder="1" applyAlignment="1">
      <alignment horizontal="right"/>
    </xf>
    <xf numFmtId="3" fontId="4" fillId="0" borderId="25" xfId="30" applyNumberFormat="1" applyFont="1" applyFill="1" applyBorder="1" applyAlignment="1">
      <alignment horizontal="right"/>
    </xf>
    <xf numFmtId="0" fontId="19" fillId="0" borderId="55" xfId="30" quotePrefix="1" applyFont="1" applyFill="1" applyBorder="1" applyAlignment="1">
      <alignment horizontal="center" vertical="center"/>
    </xf>
    <xf numFmtId="0" fontId="19" fillId="0" borderId="56" xfId="30" quotePrefix="1" applyFont="1" applyFill="1" applyBorder="1" applyAlignment="1">
      <alignment horizontal="center"/>
    </xf>
    <xf numFmtId="0" fontId="19" fillId="0" borderId="9" xfId="30" applyFont="1" applyFill="1" applyBorder="1" applyAlignment="1">
      <alignment horizontal="right"/>
    </xf>
    <xf numFmtId="0" fontId="19" fillId="0" borderId="5" xfId="30" applyFont="1" applyFill="1" applyBorder="1" applyAlignment="1">
      <alignment horizontal="right"/>
    </xf>
    <xf numFmtId="3" fontId="19" fillId="0" borderId="26" xfId="30" applyNumberFormat="1" applyFont="1" applyFill="1" applyBorder="1" applyAlignment="1">
      <alignment horizontal="right"/>
    </xf>
    <xf numFmtId="0" fontId="19" fillId="0" borderId="27" xfId="30" quotePrefix="1" applyFont="1" applyFill="1" applyBorder="1" applyAlignment="1">
      <alignment horizontal="center"/>
    </xf>
    <xf numFmtId="0" fontId="19" fillId="0" borderId="0" xfId="30" quotePrefix="1" applyFont="1" applyFill="1" applyAlignment="1">
      <alignment horizontal="center"/>
    </xf>
    <xf numFmtId="49" fontId="19" fillId="0" borderId="0" xfId="30" applyNumberFormat="1" applyFont="1" applyFill="1" applyAlignment="1">
      <alignment horizontal="center"/>
    </xf>
    <xf numFmtId="0" fontId="19" fillId="0" borderId="27" xfId="30" applyFont="1" applyFill="1" applyBorder="1" applyAlignment="1">
      <alignment horizontal="center"/>
    </xf>
    <xf numFmtId="49" fontId="19" fillId="0" borderId="56" xfId="30" applyNumberFormat="1" applyFont="1" applyFill="1" applyBorder="1" applyAlignment="1">
      <alignment horizontal="center"/>
    </xf>
    <xf numFmtId="0" fontId="19" fillId="0" borderId="0" xfId="30" applyFont="1" applyFill="1" applyAlignment="1">
      <alignment horizontal="center"/>
    </xf>
    <xf numFmtId="49" fontId="19" fillId="0" borderId="12" xfId="30" applyNumberFormat="1" applyFont="1" applyFill="1" applyBorder="1" applyAlignment="1">
      <alignment horizontal="center"/>
    </xf>
    <xf numFmtId="3" fontId="19" fillId="0" borderId="28" xfId="30" applyNumberFormat="1" applyFont="1" applyFill="1" applyBorder="1" applyAlignment="1">
      <alignment horizontal="right"/>
    </xf>
    <xf numFmtId="3" fontId="19" fillId="0" borderId="29" xfId="30" applyNumberFormat="1" applyFont="1" applyFill="1" applyBorder="1" applyAlignment="1">
      <alignment horizontal="right"/>
    </xf>
    <xf numFmtId="0" fontId="19" fillId="0" borderId="29" xfId="30" applyFont="1" applyFill="1" applyBorder="1" applyAlignment="1">
      <alignment horizontal="right"/>
    </xf>
    <xf numFmtId="3" fontId="4" fillId="0" borderId="29" xfId="30" applyNumberFormat="1" applyFont="1" applyFill="1" applyBorder="1" applyAlignment="1">
      <alignment horizontal="right"/>
    </xf>
    <xf numFmtId="0" fontId="19" fillId="0" borderId="32" xfId="30" applyFont="1" applyFill="1" applyBorder="1" applyAlignment="1">
      <alignment horizontal="center"/>
    </xf>
    <xf numFmtId="49" fontId="19" fillId="0" borderId="57" xfId="30" applyNumberFormat="1" applyFont="1" applyFill="1" applyBorder="1" applyAlignment="1">
      <alignment horizontal="center"/>
    </xf>
    <xf numFmtId="0" fontId="19" fillId="0" borderId="30" xfId="30" applyFont="1" applyFill="1" applyBorder="1" applyAlignment="1">
      <alignment horizontal="right"/>
    </xf>
    <xf numFmtId="0" fontId="19" fillId="0" borderId="13" xfId="30" applyFont="1" applyFill="1" applyBorder="1" applyAlignment="1">
      <alignment horizontal="right"/>
    </xf>
    <xf numFmtId="3" fontId="19" fillId="0" borderId="31" xfId="30" applyNumberFormat="1" applyFont="1" applyFill="1" applyBorder="1" applyAlignment="1">
      <alignment horizontal="right"/>
    </xf>
    <xf numFmtId="0" fontId="19" fillId="0" borderId="9" xfId="30" applyFont="1" applyFill="1" applyBorder="1" applyAlignment="1">
      <alignment horizontal="center"/>
    </xf>
    <xf numFmtId="0" fontId="19" fillId="0" borderId="30" xfId="30" applyFont="1" applyFill="1" applyBorder="1" applyAlignment="1">
      <alignment horizontal="center"/>
    </xf>
    <xf numFmtId="0" fontId="19" fillId="0" borderId="13" xfId="30" quotePrefix="1" applyFont="1" applyFill="1" applyBorder="1" applyAlignment="1">
      <alignment horizontal="right"/>
    </xf>
    <xf numFmtId="0" fontId="19" fillId="0" borderId="5" xfId="30" quotePrefix="1" applyFont="1" applyFill="1" applyBorder="1" applyAlignment="1">
      <alignment horizontal="right"/>
    </xf>
    <xf numFmtId="3" fontId="19" fillId="0" borderId="30" xfId="30" applyNumberFormat="1" applyFont="1" applyFill="1" applyBorder="1" applyAlignment="1">
      <alignment horizontal="right"/>
    </xf>
    <xf numFmtId="3" fontId="19" fillId="0" borderId="13" xfId="30" applyNumberFormat="1" applyFont="1" applyFill="1" applyBorder="1" applyAlignment="1">
      <alignment horizontal="right"/>
    </xf>
    <xf numFmtId="3" fontId="19" fillId="0" borderId="9" xfId="30" applyNumberFormat="1" applyFont="1" applyFill="1" applyBorder="1" applyAlignment="1">
      <alignment horizontal="right"/>
    </xf>
    <xf numFmtId="3" fontId="19" fillId="0" borderId="5" xfId="30" applyNumberFormat="1" applyFont="1" applyFill="1" applyBorder="1" applyAlignment="1">
      <alignment horizontal="right"/>
    </xf>
    <xf numFmtId="49" fontId="19" fillId="0" borderId="0" xfId="30" quotePrefix="1" applyNumberFormat="1" applyFont="1" applyFill="1" applyAlignment="1">
      <alignment horizontal="center"/>
    </xf>
    <xf numFmtId="49" fontId="19" fillId="0" borderId="56" xfId="30" quotePrefix="1" applyNumberFormat="1" applyFont="1" applyFill="1" applyBorder="1" applyAlignment="1">
      <alignment horizontal="center"/>
    </xf>
    <xf numFmtId="49" fontId="19" fillId="0" borderId="12" xfId="30" quotePrefix="1" applyNumberFormat="1" applyFont="1" applyFill="1" applyBorder="1" applyAlignment="1">
      <alignment horizontal="center"/>
    </xf>
    <xf numFmtId="49" fontId="19" fillId="0" borderId="57" xfId="30" quotePrefix="1" applyNumberFormat="1" applyFont="1" applyFill="1" applyBorder="1" applyAlignment="1">
      <alignment horizontal="center"/>
    </xf>
    <xf numFmtId="3" fontId="4" fillId="0" borderId="36" xfId="30" applyNumberFormat="1" applyFont="1" applyFill="1" applyBorder="1" applyAlignment="1">
      <alignment horizontal="right"/>
    </xf>
    <xf numFmtId="3" fontId="19" fillId="0" borderId="0" xfId="30" applyNumberFormat="1" applyFont="1" applyFill="1"/>
    <xf numFmtId="49" fontId="19" fillId="0" borderId="43" xfId="30" quotePrefix="1" applyNumberFormat="1" applyFont="1" applyFill="1" applyBorder="1" applyAlignment="1">
      <alignment horizontal="center"/>
    </xf>
    <xf numFmtId="3" fontId="19" fillId="0" borderId="35" xfId="30" applyNumberFormat="1" applyFont="1" applyFill="1" applyBorder="1" applyAlignment="1">
      <alignment horizontal="right"/>
    </xf>
    <xf numFmtId="3" fontId="19" fillId="0" borderId="36" xfId="30" applyNumberFormat="1" applyFont="1" applyFill="1" applyBorder="1" applyAlignment="1">
      <alignment horizontal="right"/>
    </xf>
    <xf numFmtId="0" fontId="19" fillId="0" borderId="42" xfId="30" quotePrefix="1" applyFont="1" applyFill="1" applyBorder="1" applyAlignment="1">
      <alignment horizontal="center" vertical="center"/>
    </xf>
    <xf numFmtId="49" fontId="19" fillId="0" borderId="58" xfId="30" quotePrefix="1" applyNumberFormat="1" applyFont="1" applyFill="1" applyBorder="1" applyAlignment="1">
      <alignment horizontal="center"/>
    </xf>
    <xf numFmtId="0" fontId="19" fillId="0" borderId="36" xfId="30" applyFont="1" applyFill="1" applyBorder="1" applyAlignment="1">
      <alignment horizontal="right"/>
    </xf>
    <xf numFmtId="3" fontId="19" fillId="0" borderId="37" xfId="30" applyNumberFormat="1" applyFont="1" applyFill="1" applyBorder="1" applyAlignment="1">
      <alignment horizontal="right"/>
    </xf>
    <xf numFmtId="3" fontId="19" fillId="0" borderId="38" xfId="30" applyNumberFormat="1" applyFont="1" applyFill="1" applyBorder="1" applyAlignment="1">
      <alignment horizontal="right"/>
    </xf>
    <xf numFmtId="3" fontId="19" fillId="0" borderId="40" xfId="30" applyNumberFormat="1" applyFont="1" applyFill="1" applyBorder="1" applyAlignment="1">
      <alignment horizontal="right"/>
    </xf>
    <xf numFmtId="0" fontId="19" fillId="0" borderId="0" xfId="30" quotePrefix="1" applyFont="1" applyFill="1" applyAlignment="1">
      <alignment horizontal="center" vertical="center"/>
    </xf>
    <xf numFmtId="0" fontId="19" fillId="0" borderId="27" xfId="30" quotePrefix="1" applyFont="1" applyFill="1" applyBorder="1" applyAlignment="1">
      <alignment horizontal="center" vertical="center"/>
    </xf>
    <xf numFmtId="0" fontId="27" fillId="0" borderId="0" xfId="30" applyFont="1" applyFill="1"/>
    <xf numFmtId="49" fontId="19" fillId="0" borderId="27" xfId="30" applyNumberFormat="1" applyFont="1" applyFill="1" applyBorder="1" applyAlignment="1">
      <alignment horizontal="center" vertical="center"/>
    </xf>
    <xf numFmtId="3" fontId="11" fillId="0" borderId="0" xfId="30" applyNumberFormat="1" applyFont="1" applyFill="1"/>
    <xf numFmtId="49" fontId="19" fillId="0" borderId="42" xfId="30" applyNumberFormat="1" applyFont="1" applyFill="1" applyBorder="1" applyAlignment="1">
      <alignment horizontal="center" vertical="center"/>
    </xf>
    <xf numFmtId="3" fontId="19" fillId="0" borderId="59" xfId="30" applyNumberFormat="1" applyFont="1" applyFill="1" applyBorder="1" applyAlignment="1">
      <alignment horizontal="right"/>
    </xf>
    <xf numFmtId="3" fontId="19" fillId="0" borderId="0" xfId="30" applyNumberFormat="1" applyFont="1" applyFill="1" applyAlignment="1">
      <alignment horizontal="right"/>
    </xf>
    <xf numFmtId="0" fontId="19" fillId="0" borderId="26" xfId="30" applyFont="1" applyFill="1" applyBorder="1" applyAlignment="1">
      <alignment horizontal="right"/>
    </xf>
    <xf numFmtId="184" fontId="19" fillId="0" borderId="25" xfId="37" applyNumberFormat="1" applyFont="1" applyBorder="1"/>
    <xf numFmtId="184" fontId="19" fillId="0" borderId="0" xfId="37" applyNumberFormat="1" applyFont="1"/>
    <xf numFmtId="184" fontId="19" fillId="0" borderId="5" xfId="37" applyNumberFormat="1" applyFont="1" applyBorder="1"/>
    <xf numFmtId="184" fontId="19" fillId="0" borderId="36" xfId="37" applyNumberFormat="1" applyFont="1" applyBorder="1"/>
    <xf numFmtId="184" fontId="19" fillId="0" borderId="43" xfId="37" applyNumberFormat="1" applyFont="1" applyBorder="1"/>
    <xf numFmtId="49" fontId="19" fillId="0" borderId="60" xfId="30" quotePrefix="1" applyNumberFormat="1" applyFont="1" applyFill="1" applyBorder="1" applyAlignment="1">
      <alignment horizontal="center"/>
    </xf>
    <xf numFmtId="184" fontId="19" fillId="0" borderId="38" xfId="37" applyNumberFormat="1" applyFont="1" applyBorder="1"/>
    <xf numFmtId="0" fontId="19" fillId="0" borderId="40" xfId="30" applyFont="1" applyFill="1" applyBorder="1" applyAlignment="1">
      <alignment horizontal="right"/>
    </xf>
    <xf numFmtId="0" fontId="16" fillId="0" borderId="0" xfId="30" quotePrefix="1" applyFont="1" applyFill="1" applyAlignment="1">
      <alignment horizontal="center" vertical="center"/>
    </xf>
    <xf numFmtId="3" fontId="16" fillId="0" borderId="0" xfId="30" applyNumberFormat="1" applyFont="1" applyFill="1"/>
    <xf numFmtId="0" fontId="28" fillId="0" borderId="0" xfId="30" applyFont="1" applyFill="1"/>
    <xf numFmtId="0" fontId="6" fillId="0" borderId="0" xfId="30" applyFill="1"/>
    <xf numFmtId="0" fontId="9" fillId="0" borderId="0" xfId="30" quotePrefix="1" applyFont="1" applyFill="1" applyAlignment="1">
      <alignment horizontal="left"/>
    </xf>
    <xf numFmtId="0" fontId="9" fillId="0" borderId="0" xfId="30" applyFont="1" applyFill="1"/>
    <xf numFmtId="0" fontId="22" fillId="0" borderId="0" xfId="30" applyFont="1" applyFill="1" applyAlignment="1">
      <alignment horizontal="left" vertical="center"/>
    </xf>
    <xf numFmtId="0" fontId="29" fillId="0" borderId="0" xfId="30" applyFont="1" applyFill="1"/>
    <xf numFmtId="0" fontId="9" fillId="0" borderId="0" xfId="30" applyFont="1" applyFill="1" applyAlignment="1">
      <alignment horizontal="left"/>
    </xf>
    <xf numFmtId="0" fontId="19" fillId="0" borderId="0" xfId="31" quotePrefix="1" applyFont="1" applyFill="1" applyAlignment="1">
      <alignment horizontal="left"/>
    </xf>
    <xf numFmtId="0" fontId="19" fillId="0" borderId="0" xfId="31" applyFont="1" applyFill="1"/>
    <xf numFmtId="0" fontId="19" fillId="0" borderId="0" xfId="31" applyFont="1" applyFill="1" applyAlignment="1">
      <alignment horizontal="right"/>
    </xf>
    <xf numFmtId="0" fontId="20" fillId="0" borderId="0" xfId="31" applyFont="1" applyFill="1" applyAlignment="1">
      <alignment horizontal="centerContinuous" vertical="center"/>
    </xf>
    <xf numFmtId="0" fontId="19" fillId="0" borderId="0" xfId="31" applyFont="1" applyFill="1" applyAlignment="1">
      <alignment horizontal="centerContinuous" vertical="center"/>
    </xf>
    <xf numFmtId="0" fontId="19" fillId="0" borderId="0" xfId="31" applyFont="1" applyFill="1" applyAlignment="1">
      <alignment horizontal="left" vertical="center"/>
    </xf>
    <xf numFmtId="0" fontId="19" fillId="0" borderId="0" xfId="31" applyFont="1" applyFill="1" applyAlignment="1">
      <alignment vertical="center"/>
    </xf>
    <xf numFmtId="0" fontId="19" fillId="0" borderId="20" xfId="31" applyFont="1" applyFill="1" applyBorder="1" applyAlignment="1">
      <alignment horizontal="distributed" vertical="center" wrapText="1"/>
    </xf>
    <xf numFmtId="0" fontId="19" fillId="0" borderId="20" xfId="31" quotePrefix="1" applyFont="1" applyFill="1" applyBorder="1" applyAlignment="1">
      <alignment horizontal="distributed" vertical="center" wrapText="1"/>
    </xf>
    <xf numFmtId="0" fontId="21" fillId="0" borderId="20" xfId="31" quotePrefix="1" applyFont="1" applyFill="1" applyBorder="1" applyAlignment="1">
      <alignment horizontal="distributed" vertical="center" wrapText="1"/>
    </xf>
    <xf numFmtId="0" fontId="21" fillId="0" borderId="21" xfId="31" quotePrefix="1" applyFont="1" applyFill="1" applyBorder="1" applyAlignment="1">
      <alignment horizontal="distributed" vertical="center" wrapText="1"/>
    </xf>
    <xf numFmtId="0" fontId="22" fillId="0" borderId="49" xfId="31" applyFont="1" applyFill="1" applyBorder="1" applyAlignment="1">
      <alignment horizontal="distributed" vertical="center" wrapText="1"/>
    </xf>
    <xf numFmtId="0" fontId="22" fillId="0" borderId="50" xfId="31" applyFont="1" applyFill="1" applyBorder="1" applyAlignment="1">
      <alignment horizontal="distributed" vertical="center" wrapText="1"/>
    </xf>
    <xf numFmtId="0" fontId="22" fillId="0" borderId="50" xfId="31" applyFont="1" applyFill="1" applyBorder="1" applyAlignment="1">
      <alignment horizontal="center" vertical="center" wrapText="1"/>
    </xf>
    <xf numFmtId="0" fontId="21" fillId="0" borderId="16" xfId="31" applyFont="1" applyFill="1" applyBorder="1" applyAlignment="1">
      <alignment horizontal="center" vertical="center" wrapText="1"/>
    </xf>
    <xf numFmtId="0" fontId="22" fillId="0" borderId="52" xfId="31" applyFont="1" applyFill="1" applyBorder="1" applyAlignment="1">
      <alignment horizontal="distributed" vertical="center" wrapText="1"/>
    </xf>
    <xf numFmtId="0" fontId="21" fillId="0" borderId="53" xfId="31" applyFont="1" applyFill="1" applyBorder="1" applyAlignment="1">
      <alignment horizontal="center" vertical="center" wrapText="1"/>
    </xf>
    <xf numFmtId="0" fontId="21" fillId="0" borderId="50" xfId="31" quotePrefix="1" applyFont="1" applyFill="1" applyBorder="1" applyAlignment="1">
      <alignment horizontal="center" vertical="center" wrapText="1"/>
    </xf>
    <xf numFmtId="0" fontId="19" fillId="0" borderId="56" xfId="31" applyFont="1" applyFill="1" applyBorder="1"/>
    <xf numFmtId="3" fontId="19" fillId="0" borderId="25" xfId="31" applyNumberFormat="1" applyFont="1" applyFill="1" applyBorder="1" applyAlignment="1">
      <alignment horizontal="right"/>
    </xf>
    <xf numFmtId="0" fontId="19" fillId="0" borderId="25" xfId="31" applyFont="1" applyFill="1" applyBorder="1" applyAlignment="1">
      <alignment horizontal="right"/>
    </xf>
    <xf numFmtId="0" fontId="19" fillId="0" borderId="9" xfId="31" applyFont="1" applyFill="1" applyBorder="1" applyAlignment="1">
      <alignment horizontal="right"/>
    </xf>
    <xf numFmtId="0" fontId="19" fillId="0" borderId="5" xfId="31" applyFont="1" applyFill="1" applyBorder="1" applyAlignment="1">
      <alignment horizontal="right"/>
    </xf>
    <xf numFmtId="3" fontId="19" fillId="0" borderId="26" xfId="31" applyNumberFormat="1" applyFont="1" applyFill="1" applyBorder="1" applyAlignment="1">
      <alignment horizontal="right"/>
    </xf>
    <xf numFmtId="0" fontId="19" fillId="0" borderId="27" xfId="31" quotePrefix="1" applyFont="1" applyFill="1" applyBorder="1" applyAlignment="1">
      <alignment horizontal="center"/>
    </xf>
    <xf numFmtId="49" fontId="19" fillId="0" borderId="56" xfId="31" applyNumberFormat="1" applyFont="1" applyFill="1" applyBorder="1" applyAlignment="1">
      <alignment horizontal="center"/>
    </xf>
    <xf numFmtId="49" fontId="19" fillId="0" borderId="27" xfId="31" applyNumberFormat="1" applyFont="1" applyFill="1" applyBorder="1" applyAlignment="1">
      <alignment horizontal="center"/>
    </xf>
    <xf numFmtId="49" fontId="19" fillId="0" borderId="57" xfId="31" applyNumberFormat="1" applyFont="1" applyFill="1" applyBorder="1" applyAlignment="1">
      <alignment horizontal="center"/>
    </xf>
    <xf numFmtId="3" fontId="19" fillId="0" borderId="29" xfId="31" applyNumberFormat="1" applyFont="1" applyFill="1" applyBorder="1" applyAlignment="1">
      <alignment horizontal="right"/>
    </xf>
    <xf numFmtId="0" fontId="19" fillId="0" borderId="29" xfId="31" applyFont="1" applyFill="1" applyBorder="1" applyAlignment="1">
      <alignment horizontal="right"/>
    </xf>
    <xf numFmtId="0" fontId="19" fillId="0" borderId="30" xfId="31" applyFont="1" applyFill="1" applyBorder="1" applyAlignment="1">
      <alignment horizontal="right"/>
    </xf>
    <xf numFmtId="0" fontId="19" fillId="0" borderId="13" xfId="31" applyFont="1" applyFill="1" applyBorder="1" applyAlignment="1">
      <alignment horizontal="right"/>
    </xf>
    <xf numFmtId="3" fontId="19" fillId="0" borderId="31" xfId="31" applyNumberFormat="1" applyFont="1" applyFill="1" applyBorder="1" applyAlignment="1">
      <alignment horizontal="right"/>
    </xf>
    <xf numFmtId="49" fontId="19" fillId="0" borderId="32" xfId="31" applyNumberFormat="1" applyFont="1" applyFill="1" applyBorder="1" applyAlignment="1">
      <alignment horizontal="center"/>
    </xf>
    <xf numFmtId="3" fontId="19" fillId="0" borderId="30" xfId="31" applyNumberFormat="1" applyFont="1" applyFill="1" applyBorder="1" applyAlignment="1">
      <alignment horizontal="right"/>
    </xf>
    <xf numFmtId="3" fontId="19" fillId="0" borderId="13" xfId="31" applyNumberFormat="1" applyFont="1" applyFill="1" applyBorder="1" applyAlignment="1">
      <alignment horizontal="right"/>
    </xf>
    <xf numFmtId="3" fontId="19" fillId="0" borderId="9" xfId="31" applyNumberFormat="1" applyFont="1" applyFill="1" applyBorder="1" applyAlignment="1">
      <alignment horizontal="right"/>
    </xf>
    <xf numFmtId="3" fontId="19" fillId="0" borderId="5" xfId="31" applyNumberFormat="1" applyFont="1" applyFill="1" applyBorder="1" applyAlignment="1">
      <alignment horizontal="right"/>
    </xf>
    <xf numFmtId="0" fontId="19" fillId="0" borderId="56" xfId="31" quotePrefix="1" applyFont="1" applyFill="1" applyBorder="1" applyAlignment="1">
      <alignment horizontal="center"/>
    </xf>
    <xf numFmtId="49" fontId="19" fillId="0" borderId="56" xfId="31" quotePrefix="1" applyNumberFormat="1" applyFont="1" applyFill="1" applyBorder="1" applyAlignment="1">
      <alignment horizontal="center"/>
    </xf>
    <xf numFmtId="49" fontId="19" fillId="0" borderId="57" xfId="31" quotePrefix="1" applyNumberFormat="1" applyFont="1" applyFill="1" applyBorder="1" applyAlignment="1">
      <alignment horizontal="center"/>
    </xf>
    <xf numFmtId="49" fontId="19" fillId="0" borderId="58" xfId="31" quotePrefix="1" applyNumberFormat="1" applyFont="1" applyFill="1" applyBorder="1" applyAlignment="1">
      <alignment horizontal="center"/>
    </xf>
    <xf numFmtId="3" fontId="19" fillId="0" borderId="36" xfId="31" applyNumberFormat="1" applyFont="1" applyFill="1" applyBorder="1" applyAlignment="1">
      <alignment horizontal="right"/>
    </xf>
    <xf numFmtId="0" fontId="19" fillId="0" borderId="36" xfId="31" applyFont="1" applyFill="1" applyBorder="1" applyAlignment="1">
      <alignment horizontal="right"/>
    </xf>
    <xf numFmtId="3" fontId="19" fillId="0" borderId="37" xfId="31" applyNumberFormat="1" applyFont="1" applyFill="1" applyBorder="1" applyAlignment="1">
      <alignment horizontal="right"/>
    </xf>
    <xf numFmtId="3" fontId="19" fillId="0" borderId="38" xfId="31" applyNumberFormat="1" applyFont="1" applyFill="1" applyBorder="1" applyAlignment="1">
      <alignment horizontal="right"/>
    </xf>
    <xf numFmtId="0" fontId="19" fillId="0" borderId="42" xfId="31" quotePrefix="1" applyFont="1" applyFill="1" applyBorder="1" applyAlignment="1">
      <alignment horizontal="center" vertical="center"/>
    </xf>
    <xf numFmtId="0" fontId="19" fillId="0" borderId="27" xfId="31" quotePrefix="1" applyFont="1" applyFill="1" applyBorder="1" applyAlignment="1">
      <alignment horizontal="center" vertical="center"/>
    </xf>
    <xf numFmtId="3" fontId="19" fillId="0" borderId="39" xfId="31" applyNumberFormat="1" applyFont="1" applyFill="1" applyBorder="1" applyAlignment="1">
      <alignment horizontal="right"/>
    </xf>
    <xf numFmtId="3" fontId="19" fillId="0" borderId="33" xfId="31" applyNumberFormat="1" applyFont="1" applyFill="1" applyBorder="1" applyAlignment="1">
      <alignment horizontal="right"/>
    </xf>
    <xf numFmtId="184" fontId="19" fillId="0" borderId="62" xfId="37" applyNumberFormat="1" applyFont="1" applyBorder="1"/>
    <xf numFmtId="184" fontId="19" fillId="0" borderId="63" xfId="37" applyNumberFormat="1" applyFont="1" applyBorder="1"/>
    <xf numFmtId="184" fontId="19" fillId="0" borderId="33" xfId="37" applyNumberFormat="1" applyFont="1" applyBorder="1"/>
    <xf numFmtId="184" fontId="19" fillId="0" borderId="64" xfId="37" applyNumberFormat="1" applyFont="1" applyBorder="1"/>
    <xf numFmtId="184" fontId="19" fillId="0" borderId="65" xfId="37" applyNumberFormat="1" applyFont="1" applyBorder="1"/>
    <xf numFmtId="184" fontId="19" fillId="0" borderId="37" xfId="37" applyNumberFormat="1" applyFont="1" applyBorder="1"/>
    <xf numFmtId="0" fontId="19" fillId="0" borderId="40" xfId="31" applyFont="1" applyFill="1" applyBorder="1" applyAlignment="1">
      <alignment horizontal="right"/>
    </xf>
    <xf numFmtId="0" fontId="16" fillId="0" borderId="0" xfId="31" applyFont="1" applyFill="1"/>
    <xf numFmtId="0" fontId="6" fillId="0" borderId="0" xfId="31" applyFill="1"/>
    <xf numFmtId="0" fontId="9" fillId="0" borderId="0" xfId="31" quotePrefix="1" applyFont="1" applyFill="1" applyAlignment="1">
      <alignment horizontal="left"/>
    </xf>
    <xf numFmtId="0" fontId="9" fillId="0" borderId="0" xfId="31" applyFont="1" applyFill="1"/>
    <xf numFmtId="0" fontId="32" fillId="0" borderId="0" xfId="31" applyFont="1" applyFill="1" applyAlignment="1">
      <alignment horizontal="left"/>
    </xf>
    <xf numFmtId="0" fontId="32" fillId="0" borderId="0" xfId="31" applyFont="1" applyFill="1"/>
    <xf numFmtId="0" fontId="19" fillId="0" borderId="0" xfId="33" quotePrefix="1" applyFont="1" applyAlignment="1">
      <alignment horizontal="left"/>
    </xf>
    <xf numFmtId="0" fontId="19" fillId="0" borderId="0" xfId="33" applyFont="1"/>
    <xf numFmtId="0" fontId="19" fillId="0" borderId="0" xfId="33" applyFont="1" applyAlignment="1">
      <alignment horizontal="right"/>
    </xf>
    <xf numFmtId="0" fontId="20" fillId="0" borderId="0" xfId="33" applyFont="1" applyAlignment="1">
      <alignment horizontal="centerContinuous" vertical="center"/>
    </xf>
    <xf numFmtId="0" fontId="19" fillId="0" borderId="0" xfId="33" applyFont="1" applyAlignment="1">
      <alignment horizontal="centerContinuous" vertical="center"/>
    </xf>
    <xf numFmtId="0" fontId="19" fillId="0" borderId="0" xfId="33" applyFont="1" applyAlignment="1">
      <alignment vertical="center"/>
    </xf>
    <xf numFmtId="0" fontId="19" fillId="0" borderId="66" xfId="33" applyFont="1" applyBorder="1" applyAlignment="1">
      <alignment horizontal="centerContinuous" vertical="center"/>
    </xf>
    <xf numFmtId="0" fontId="19" fillId="0" borderId="48" xfId="33" applyFont="1" applyBorder="1" applyAlignment="1">
      <alignment horizontal="centerContinuous" vertical="center"/>
    </xf>
    <xf numFmtId="0" fontId="19" fillId="0" borderId="67" xfId="33" applyFont="1" applyBorder="1" applyAlignment="1">
      <alignment horizontal="centerContinuous" vertical="center"/>
    </xf>
    <xf numFmtId="0" fontId="19" fillId="0" borderId="21" xfId="33" applyFont="1" applyBorder="1" applyAlignment="1">
      <alignment horizontal="center"/>
    </xf>
    <xf numFmtId="0" fontId="12" fillId="0" borderId="9" xfId="33" applyFont="1" applyBorder="1" applyAlignment="1">
      <alignment horizontal="centerContinuous" vertical="center"/>
    </xf>
    <xf numFmtId="0" fontId="19" fillId="0" borderId="5" xfId="33" applyFont="1" applyBorder="1" applyAlignment="1">
      <alignment horizontal="centerContinuous" vertical="center"/>
    </xf>
    <xf numFmtId="0" fontId="19" fillId="0" borderId="26" xfId="33" applyFont="1" applyBorder="1" applyAlignment="1">
      <alignment horizontal="center"/>
    </xf>
    <xf numFmtId="0" fontId="19" fillId="0" borderId="68" xfId="33" applyFont="1" applyBorder="1" applyAlignment="1">
      <alignment horizontal="distributed" vertical="center" wrapText="1"/>
    </xf>
    <xf numFmtId="0" fontId="19" fillId="0" borderId="69" xfId="33" applyFont="1" applyBorder="1" applyAlignment="1">
      <alignment horizontal="distributed" vertical="center" wrapText="1"/>
    </xf>
    <xf numFmtId="0" fontId="19" fillId="0" borderId="8" xfId="33" applyFont="1" applyBorder="1" applyAlignment="1">
      <alignment horizontal="distributed" vertical="center" wrapText="1"/>
    </xf>
    <xf numFmtId="0" fontId="19" fillId="0" borderId="26" xfId="33" applyFont="1" applyBorder="1" applyAlignment="1">
      <alignment horizontal="distributed" vertical="top" wrapText="1"/>
    </xf>
    <xf numFmtId="0" fontId="22" fillId="0" borderId="61" xfId="33" applyFont="1" applyBorder="1" applyAlignment="1">
      <alignment horizontal="center" vertical="center"/>
    </xf>
    <xf numFmtId="0" fontId="22" fillId="0" borderId="50" xfId="33" applyFont="1" applyBorder="1" applyAlignment="1">
      <alignment horizontal="center" vertical="center" wrapText="1"/>
    </xf>
    <xf numFmtId="0" fontId="22" fillId="0" borderId="50" xfId="33" applyFont="1" applyBorder="1" applyAlignment="1">
      <alignment horizontal="center" vertical="center"/>
    </xf>
    <xf numFmtId="0" fontId="22" fillId="0" borderId="70" xfId="33" applyFont="1" applyBorder="1" applyAlignment="1">
      <alignment horizontal="center" vertical="center" wrapText="1"/>
    </xf>
    <xf numFmtId="0" fontId="22" fillId="0" borderId="71" xfId="33" applyFont="1" applyBorder="1" applyAlignment="1">
      <alignment horizontal="center" vertical="center" wrapText="1"/>
    </xf>
    <xf numFmtId="0" fontId="22" fillId="0" borderId="50" xfId="33" quotePrefix="1" applyFont="1" applyBorder="1" applyAlignment="1">
      <alignment horizontal="center" vertical="center"/>
    </xf>
    <xf numFmtId="0" fontId="22" fillId="0" borderId="53" xfId="33" applyFont="1" applyBorder="1" applyAlignment="1">
      <alignment horizontal="center" vertical="center" wrapText="1"/>
    </xf>
    <xf numFmtId="0" fontId="19" fillId="0" borderId="56" xfId="33" applyFont="1" applyBorder="1" applyAlignment="1">
      <alignment horizontal="center"/>
    </xf>
    <xf numFmtId="3" fontId="19" fillId="0" borderId="25" xfId="33" applyNumberFormat="1" applyFont="1" applyBorder="1" applyAlignment="1">
      <alignment horizontal="right"/>
    </xf>
    <xf numFmtId="0" fontId="19" fillId="0" borderId="25" xfId="33" applyFont="1" applyBorder="1" applyAlignment="1">
      <alignment horizontal="right"/>
    </xf>
    <xf numFmtId="0" fontId="19" fillId="0" borderId="73" xfId="33" applyFont="1" applyBorder="1" applyAlignment="1">
      <alignment horizontal="right"/>
    </xf>
    <xf numFmtId="0" fontId="19" fillId="0" borderId="74" xfId="33" applyFont="1" applyBorder="1" applyAlignment="1">
      <alignment horizontal="right"/>
    </xf>
    <xf numFmtId="0" fontId="19" fillId="0" borderId="5" xfId="33" applyFont="1" applyBorder="1" applyAlignment="1">
      <alignment horizontal="right"/>
    </xf>
    <xf numFmtId="0" fontId="19" fillId="0" borderId="9" xfId="33" applyFont="1" applyBorder="1" applyAlignment="1">
      <alignment horizontal="right"/>
    </xf>
    <xf numFmtId="0" fontId="19" fillId="0" borderId="26" xfId="33" applyFont="1" applyBorder="1" applyAlignment="1">
      <alignment horizontal="right"/>
    </xf>
    <xf numFmtId="0" fontId="19" fillId="0" borderId="75" xfId="33" quotePrefix="1" applyFont="1" applyBorder="1" applyAlignment="1">
      <alignment horizontal="center"/>
    </xf>
    <xf numFmtId="49" fontId="19" fillId="0" borderId="56" xfId="33" applyNumberFormat="1" applyFont="1" applyBorder="1" applyAlignment="1">
      <alignment horizontal="center"/>
    </xf>
    <xf numFmtId="3" fontId="19" fillId="0" borderId="26" xfId="33" applyNumberFormat="1" applyFont="1" applyBorder="1" applyAlignment="1">
      <alignment horizontal="right"/>
    </xf>
    <xf numFmtId="0" fontId="19" fillId="0" borderId="75" xfId="33" applyFont="1" applyBorder="1" applyAlignment="1">
      <alignment horizontal="center"/>
    </xf>
    <xf numFmtId="49" fontId="19" fillId="0" borderId="57" xfId="33" applyNumberFormat="1" applyFont="1" applyBorder="1" applyAlignment="1">
      <alignment horizontal="center"/>
    </xf>
    <xf numFmtId="0" fontId="19" fillId="0" borderId="29" xfId="33" applyFont="1" applyBorder="1" applyAlignment="1">
      <alignment horizontal="right"/>
    </xf>
    <xf numFmtId="3" fontId="19" fillId="0" borderId="29" xfId="33" applyNumberFormat="1" applyFont="1" applyBorder="1" applyAlignment="1">
      <alignment horizontal="right"/>
    </xf>
    <xf numFmtId="0" fontId="19" fillId="0" borderId="76" xfId="33" applyFont="1" applyBorder="1" applyAlignment="1">
      <alignment horizontal="right"/>
    </xf>
    <xf numFmtId="0" fontId="19" fillId="0" borderId="77" xfId="33" applyFont="1" applyBorder="1" applyAlignment="1">
      <alignment horizontal="right"/>
    </xf>
    <xf numFmtId="0" fontId="19" fillId="0" borderId="13" xfId="33" applyFont="1" applyBorder="1" applyAlignment="1">
      <alignment horizontal="right"/>
    </xf>
    <xf numFmtId="0" fontId="19" fillId="0" borderId="30" xfId="33" applyFont="1" applyBorder="1" applyAlignment="1">
      <alignment horizontal="right"/>
    </xf>
    <xf numFmtId="3" fontId="19" fillId="0" borderId="31" xfId="33" applyNumberFormat="1" applyFont="1" applyBorder="1" applyAlignment="1">
      <alignment horizontal="right"/>
    </xf>
    <xf numFmtId="0" fontId="19" fillId="0" borderId="78" xfId="33" applyFont="1" applyBorder="1" applyAlignment="1">
      <alignment horizontal="center"/>
    </xf>
    <xf numFmtId="3" fontId="19" fillId="0" borderId="73" xfId="33" applyNumberFormat="1" applyFont="1" applyBorder="1" applyAlignment="1">
      <alignment horizontal="right"/>
    </xf>
    <xf numFmtId="3" fontId="19" fillId="0" borderId="76" xfId="33" applyNumberFormat="1" applyFont="1" applyBorder="1" applyAlignment="1">
      <alignment horizontal="right"/>
    </xf>
    <xf numFmtId="3" fontId="19" fillId="0" borderId="74" xfId="33" applyNumberFormat="1" applyFont="1" applyBorder="1" applyAlignment="1">
      <alignment horizontal="right"/>
    </xf>
    <xf numFmtId="3" fontId="19" fillId="0" borderId="77" xfId="33" applyNumberFormat="1" applyFont="1" applyBorder="1" applyAlignment="1">
      <alignment horizontal="right"/>
    </xf>
    <xf numFmtId="3" fontId="19" fillId="0" borderId="30" xfId="33" applyNumberFormat="1" applyFont="1" applyBorder="1" applyAlignment="1">
      <alignment horizontal="right"/>
    </xf>
    <xf numFmtId="3" fontId="19" fillId="0" borderId="13" xfId="33" applyNumberFormat="1" applyFont="1" applyBorder="1" applyAlignment="1">
      <alignment horizontal="right"/>
    </xf>
    <xf numFmtId="3" fontId="19" fillId="0" borderId="9" xfId="33" applyNumberFormat="1" applyFont="1" applyBorder="1" applyAlignment="1">
      <alignment horizontal="right"/>
    </xf>
    <xf numFmtId="3" fontId="19" fillId="0" borderId="5" xfId="33" applyNumberFormat="1" applyFont="1" applyBorder="1" applyAlignment="1">
      <alignment horizontal="right"/>
    </xf>
    <xf numFmtId="49" fontId="19" fillId="0" borderId="56" xfId="33" quotePrefix="1" applyNumberFormat="1" applyFont="1" applyBorder="1" applyAlignment="1">
      <alignment horizontal="center"/>
    </xf>
    <xf numFmtId="49" fontId="19" fillId="0" borderId="57" xfId="33" quotePrefix="1" applyNumberFormat="1" applyFont="1" applyBorder="1" applyAlignment="1">
      <alignment horizontal="center"/>
    </xf>
    <xf numFmtId="0" fontId="19" fillId="0" borderId="0" xfId="33" quotePrefix="1" applyFont="1" applyAlignment="1">
      <alignment horizontal="center"/>
    </xf>
    <xf numFmtId="38" fontId="19" fillId="0" borderId="0" xfId="2" applyFont="1"/>
    <xf numFmtId="49" fontId="19" fillId="0" borderId="58" xfId="33" quotePrefix="1" applyNumberFormat="1" applyFont="1" applyBorder="1" applyAlignment="1">
      <alignment horizontal="center"/>
    </xf>
    <xf numFmtId="3" fontId="19" fillId="0" borderId="36" xfId="33" applyNumberFormat="1" applyFont="1" applyBorder="1" applyAlignment="1">
      <alignment horizontal="right"/>
    </xf>
    <xf numFmtId="3" fontId="19" fillId="0" borderId="79" xfId="33" applyNumberFormat="1" applyFont="1" applyBorder="1" applyAlignment="1">
      <alignment horizontal="right"/>
    </xf>
    <xf numFmtId="3" fontId="19" fillId="0" borderId="80" xfId="33" applyNumberFormat="1" applyFont="1" applyBorder="1" applyAlignment="1">
      <alignment horizontal="right"/>
    </xf>
    <xf numFmtId="0" fontId="19" fillId="0" borderId="36" xfId="33" applyFont="1" applyBorder="1" applyAlignment="1">
      <alignment horizontal="right"/>
    </xf>
    <xf numFmtId="3" fontId="19" fillId="0" borderId="37" xfId="33" applyNumberFormat="1" applyFont="1" applyBorder="1" applyAlignment="1">
      <alignment horizontal="right"/>
    </xf>
    <xf numFmtId="3" fontId="19" fillId="0" borderId="38" xfId="33" applyNumberFormat="1" applyFont="1" applyBorder="1" applyAlignment="1">
      <alignment horizontal="right"/>
    </xf>
    <xf numFmtId="3" fontId="19" fillId="0" borderId="40" xfId="33" applyNumberFormat="1" applyFont="1" applyBorder="1" applyAlignment="1">
      <alignment horizontal="right"/>
    </xf>
    <xf numFmtId="0" fontId="19" fillId="0" borderId="42" xfId="33" quotePrefix="1" applyFont="1" applyBorder="1" applyAlignment="1">
      <alignment horizontal="center" vertical="center"/>
    </xf>
    <xf numFmtId="3" fontId="19" fillId="0" borderId="28" xfId="33" applyNumberFormat="1" applyFont="1" applyBorder="1" applyAlignment="1">
      <alignment horizontal="right"/>
    </xf>
    <xf numFmtId="0" fontId="19" fillId="0" borderId="27" xfId="33" quotePrefix="1" applyFont="1" applyBorder="1" applyAlignment="1">
      <alignment horizontal="center" vertical="center"/>
    </xf>
    <xf numFmtId="3" fontId="19" fillId="0" borderId="0" xfId="33" applyNumberFormat="1" applyFont="1"/>
    <xf numFmtId="3" fontId="19" fillId="0" borderId="43" xfId="33" applyNumberFormat="1" applyFont="1" applyBorder="1"/>
    <xf numFmtId="0" fontId="16" fillId="0" borderId="0" xfId="33" applyFont="1"/>
    <xf numFmtId="38" fontId="16" fillId="0" borderId="0" xfId="2" applyFont="1"/>
    <xf numFmtId="0" fontId="6" fillId="0" borderId="0" xfId="33"/>
    <xf numFmtId="0" fontId="13" fillId="0" borderId="0" xfId="33" quotePrefix="1" applyFont="1" applyAlignment="1">
      <alignment horizontal="left"/>
    </xf>
    <xf numFmtId="0" fontId="9" fillId="0" borderId="0" xfId="33" applyFont="1"/>
    <xf numFmtId="3" fontId="9" fillId="0" borderId="0" xfId="33" applyNumberFormat="1" applyFont="1"/>
    <xf numFmtId="0" fontId="13" fillId="0" borderId="0" xfId="33" applyFont="1"/>
    <xf numFmtId="0" fontId="13" fillId="0" borderId="0" xfId="33" applyFont="1" applyAlignment="1">
      <alignment horizontal="left" vertical="center"/>
    </xf>
    <xf numFmtId="0" fontId="19" fillId="0" borderId="0" xfId="34" quotePrefix="1" applyFont="1" applyAlignment="1">
      <alignment horizontal="left"/>
    </xf>
    <xf numFmtId="0" fontId="19" fillId="0" borderId="0" xfId="34" applyFont="1"/>
    <xf numFmtId="0" fontId="19" fillId="0" borderId="0" xfId="34" applyFont="1" applyAlignment="1">
      <alignment horizontal="right"/>
    </xf>
    <xf numFmtId="0" fontId="20" fillId="0" borderId="0" xfId="34" applyFont="1" applyAlignment="1">
      <alignment horizontal="centerContinuous" vertical="center"/>
    </xf>
    <xf numFmtId="0" fontId="19" fillId="0" borderId="0" xfId="34" applyFont="1" applyAlignment="1">
      <alignment horizontal="centerContinuous" vertical="center"/>
    </xf>
    <xf numFmtId="0" fontId="19" fillId="0" borderId="0" xfId="34" applyFont="1" applyAlignment="1">
      <alignment vertical="center"/>
    </xf>
    <xf numFmtId="0" fontId="19" fillId="0" borderId="0" xfId="34" applyFont="1" applyAlignment="1">
      <alignment horizontal="left" vertical="center"/>
    </xf>
    <xf numFmtId="0" fontId="19" fillId="0" borderId="0" xfId="34" applyFont="1" applyAlignment="1">
      <alignment horizontal="centerContinuous"/>
    </xf>
    <xf numFmtId="0" fontId="19" fillId="0" borderId="81" xfId="34" quotePrefix="1" applyFont="1" applyBorder="1" applyAlignment="1">
      <alignment horizontal="centerContinuous" vertical="center" wrapText="1"/>
    </xf>
    <xf numFmtId="0" fontId="19" fillId="0" borderId="67" xfId="34" applyFont="1" applyBorder="1" applyAlignment="1">
      <alignment horizontal="centerContinuous" vertical="center"/>
    </xf>
    <xf numFmtId="0" fontId="19" fillId="0" borderId="66" xfId="34" quotePrefix="1" applyFont="1" applyBorder="1" applyAlignment="1">
      <alignment horizontal="centerContinuous" vertical="center"/>
    </xf>
    <xf numFmtId="0" fontId="19" fillId="0" borderId="20" xfId="34" applyFont="1" applyBorder="1" applyAlignment="1">
      <alignment horizontal="centerContinuous" vertical="center"/>
    </xf>
    <xf numFmtId="0" fontId="12" fillId="0" borderId="0" xfId="34" quotePrefix="1" applyFont="1" applyAlignment="1">
      <alignment horizontal="centerContinuous" vertical="center"/>
    </xf>
    <xf numFmtId="0" fontId="12" fillId="0" borderId="5" xfId="34" applyFont="1" applyBorder="1" applyAlignment="1">
      <alignment horizontal="centerContinuous" vertical="center"/>
    </xf>
    <xf numFmtId="0" fontId="19" fillId="0" borderId="9" xfId="34" quotePrefix="1" applyFont="1" applyBorder="1" applyAlignment="1">
      <alignment horizontal="centerContinuous" vertical="center"/>
    </xf>
    <xf numFmtId="0" fontId="19" fillId="0" borderId="11" xfId="34" applyFont="1" applyBorder="1" applyAlignment="1">
      <alignment horizontal="centerContinuous" vertical="center"/>
    </xf>
    <xf numFmtId="0" fontId="19" fillId="0" borderId="68" xfId="34" applyFont="1" applyBorder="1" applyAlignment="1">
      <alignment horizontal="distributed" vertical="center"/>
    </xf>
    <xf numFmtId="0" fontId="19" fillId="0" borderId="5" xfId="34" applyFont="1" applyBorder="1" applyAlignment="1">
      <alignment horizontal="distributed" vertical="center"/>
    </xf>
    <xf numFmtId="0" fontId="19" fillId="0" borderId="82" xfId="34" applyFont="1" applyBorder="1" applyAlignment="1">
      <alignment horizontal="distributed" vertical="center"/>
    </xf>
    <xf numFmtId="0" fontId="19" fillId="0" borderId="68" xfId="34" applyFont="1" applyBorder="1" applyAlignment="1">
      <alignment horizontal="center" vertical="center"/>
    </xf>
    <xf numFmtId="0" fontId="19" fillId="0" borderId="69" xfId="34" applyFont="1" applyBorder="1" applyAlignment="1">
      <alignment horizontal="center" vertical="center"/>
    </xf>
    <xf numFmtId="0" fontId="26" fillId="0" borderId="5" xfId="34" applyFont="1" applyBorder="1" applyAlignment="1">
      <alignment horizontal="center" vertical="center"/>
    </xf>
    <xf numFmtId="0" fontId="22" fillId="0" borderId="11" xfId="34" applyFont="1" applyBorder="1" applyAlignment="1">
      <alignment horizontal="center" vertical="center" wrapText="1"/>
    </xf>
    <xf numFmtId="0" fontId="22" fillId="0" borderId="16" xfId="34" applyFont="1" applyBorder="1" applyAlignment="1">
      <alignment horizontal="center" vertical="center" wrapText="1"/>
    </xf>
    <xf numFmtId="0" fontId="22" fillId="0" borderId="83" xfId="34" applyFont="1" applyBorder="1" applyAlignment="1">
      <alignment horizontal="center" vertical="center" wrapText="1"/>
    </xf>
    <xf numFmtId="0" fontId="22" fillId="0" borderId="84" xfId="34" applyFont="1" applyBorder="1" applyAlignment="1">
      <alignment horizontal="center" vertical="center" wrapText="1"/>
    </xf>
    <xf numFmtId="0" fontId="22" fillId="0" borderId="16" xfId="34" quotePrefix="1" applyFont="1" applyBorder="1" applyAlignment="1">
      <alignment horizontal="center" vertical="center" wrapText="1"/>
    </xf>
    <xf numFmtId="0" fontId="22" fillId="0" borderId="17" xfId="34" applyFont="1" applyBorder="1" applyAlignment="1">
      <alignment horizontal="center" vertical="center" wrapText="1"/>
    </xf>
    <xf numFmtId="0" fontId="19" fillId="0" borderId="85" xfId="34" applyFont="1" applyBorder="1" applyAlignment="1">
      <alignment horizontal="center"/>
    </xf>
    <xf numFmtId="3" fontId="19" fillId="0" borderId="25" xfId="34" applyNumberFormat="1" applyFont="1" applyBorder="1" applyAlignment="1">
      <alignment horizontal="right"/>
    </xf>
    <xf numFmtId="0" fontId="19" fillId="0" borderId="25" xfId="34" applyFont="1" applyBorder="1" applyAlignment="1">
      <alignment horizontal="right"/>
    </xf>
    <xf numFmtId="0" fontId="19" fillId="0" borderId="73" xfId="34" applyFont="1" applyBorder="1" applyAlignment="1">
      <alignment horizontal="right"/>
    </xf>
    <xf numFmtId="0" fontId="19" fillId="0" borderId="5" xfId="34" applyFont="1" applyBorder="1" applyAlignment="1">
      <alignment horizontal="right"/>
    </xf>
    <xf numFmtId="3" fontId="19" fillId="0" borderId="73" xfId="34" applyNumberFormat="1" applyFont="1" applyBorder="1" applyAlignment="1">
      <alignment horizontal="right"/>
    </xf>
    <xf numFmtId="0" fontId="19" fillId="0" borderId="86" xfId="34" applyFont="1" applyBorder="1" applyAlignment="1">
      <alignment horizontal="right"/>
    </xf>
    <xf numFmtId="0" fontId="19" fillId="0" borderId="74" xfId="34" applyFont="1" applyBorder="1" applyAlignment="1">
      <alignment horizontal="right"/>
    </xf>
    <xf numFmtId="0" fontId="19" fillId="0" borderId="75" xfId="34" quotePrefix="1" applyFont="1" applyBorder="1" applyAlignment="1">
      <alignment horizontal="center"/>
    </xf>
    <xf numFmtId="49" fontId="19" fillId="0" borderId="85" xfId="34" applyNumberFormat="1" applyFont="1" applyBorder="1" applyAlignment="1">
      <alignment horizontal="center"/>
    </xf>
    <xf numFmtId="0" fontId="19" fillId="0" borderId="75" xfId="34" applyFont="1" applyBorder="1" applyAlignment="1">
      <alignment horizontal="center"/>
    </xf>
    <xf numFmtId="3" fontId="19" fillId="0" borderId="0" xfId="34" applyNumberFormat="1" applyFont="1" applyAlignment="1">
      <alignment horizontal="right"/>
    </xf>
    <xf numFmtId="49" fontId="19" fillId="0" borderId="87" xfId="34" applyNumberFormat="1" applyFont="1" applyBorder="1" applyAlignment="1">
      <alignment horizontal="center"/>
    </xf>
    <xf numFmtId="0" fontId="19" fillId="0" borderId="29" xfId="34" applyFont="1" applyBorder="1" applyAlignment="1">
      <alignment horizontal="right"/>
    </xf>
    <xf numFmtId="3" fontId="19" fillId="0" borderId="29" xfId="34" applyNumberFormat="1" applyFont="1" applyBorder="1" applyAlignment="1">
      <alignment horizontal="right"/>
    </xf>
    <xf numFmtId="3" fontId="19" fillId="0" borderId="76" xfId="34" applyNumberFormat="1" applyFont="1" applyBorder="1" applyAlignment="1">
      <alignment horizontal="right"/>
    </xf>
    <xf numFmtId="3" fontId="19" fillId="0" borderId="12" xfId="34" applyNumberFormat="1" applyFont="1" applyBorder="1" applyAlignment="1">
      <alignment horizontal="right"/>
    </xf>
    <xf numFmtId="0" fontId="19" fillId="0" borderId="76" xfId="34" applyFont="1" applyBorder="1" applyAlignment="1">
      <alignment horizontal="right"/>
    </xf>
    <xf numFmtId="0" fontId="19" fillId="0" borderId="88" xfId="34" applyFont="1" applyBorder="1" applyAlignment="1">
      <alignment horizontal="right"/>
    </xf>
    <xf numFmtId="0" fontId="19" fillId="0" borderId="77" xfId="34" applyFont="1" applyBorder="1" applyAlignment="1">
      <alignment horizontal="right"/>
    </xf>
    <xf numFmtId="0" fontId="19" fillId="0" borderId="13" xfId="34" applyFont="1" applyBorder="1" applyAlignment="1">
      <alignment horizontal="right"/>
    </xf>
    <xf numFmtId="0" fontId="19" fillId="0" borderId="78" xfId="34" applyFont="1" applyBorder="1" applyAlignment="1">
      <alignment horizontal="center"/>
    </xf>
    <xf numFmtId="3" fontId="19" fillId="0" borderId="73" xfId="34" applyNumberFormat="1" applyFont="1" applyBorder="1" applyAlignment="1">
      <alignment horizontal="centerContinuous"/>
    </xf>
    <xf numFmtId="3" fontId="19" fillId="0" borderId="74" xfId="34" applyNumberFormat="1" applyFont="1" applyBorder="1" applyAlignment="1">
      <alignment horizontal="centerContinuous"/>
    </xf>
    <xf numFmtId="3" fontId="19" fillId="0" borderId="76" xfId="34" applyNumberFormat="1" applyFont="1" applyBorder="1" applyAlignment="1">
      <alignment horizontal="centerContinuous"/>
    </xf>
    <xf numFmtId="3" fontId="19" fillId="0" borderId="77" xfId="34" applyNumberFormat="1" applyFont="1" applyBorder="1" applyAlignment="1">
      <alignment horizontal="centerContinuous"/>
    </xf>
    <xf numFmtId="3" fontId="19" fillId="0" borderId="86" xfId="34" applyNumberFormat="1" applyFont="1" applyBorder="1" applyAlignment="1">
      <alignment horizontal="right"/>
    </xf>
    <xf numFmtId="3" fontId="19" fillId="0" borderId="88" xfId="34" applyNumberFormat="1" applyFont="1" applyBorder="1" applyAlignment="1">
      <alignment horizontal="right"/>
    </xf>
    <xf numFmtId="3" fontId="19" fillId="0" borderId="73" xfId="34" applyNumberFormat="1" applyFont="1" applyBorder="1"/>
    <xf numFmtId="3" fontId="19" fillId="0" borderId="74" xfId="34" applyNumberFormat="1" applyFont="1" applyBorder="1"/>
    <xf numFmtId="0" fontId="19" fillId="0" borderId="25" xfId="34" applyFont="1" applyBorder="1"/>
    <xf numFmtId="3" fontId="19" fillId="0" borderId="76" xfId="34" applyNumberFormat="1" applyFont="1" applyBorder="1"/>
    <xf numFmtId="3" fontId="19" fillId="0" borderId="77" xfId="34" applyNumberFormat="1" applyFont="1" applyBorder="1"/>
    <xf numFmtId="0" fontId="19" fillId="0" borderId="29" xfId="34" applyFont="1" applyBorder="1"/>
    <xf numFmtId="0" fontId="19" fillId="0" borderId="9" xfId="34" applyFont="1" applyBorder="1" applyAlignment="1">
      <alignment horizontal="centerContinuous"/>
    </xf>
    <xf numFmtId="0" fontId="19" fillId="0" borderId="0" xfId="34" quotePrefix="1" applyFont="1" applyAlignment="1">
      <alignment horizontal="center"/>
    </xf>
    <xf numFmtId="0" fontId="19" fillId="0" borderId="9" xfId="34" quotePrefix="1" applyFont="1" applyBorder="1" applyAlignment="1">
      <alignment horizontal="center"/>
    </xf>
    <xf numFmtId="184" fontId="19" fillId="0" borderId="0" xfId="34" applyNumberFormat="1" applyFont="1"/>
    <xf numFmtId="184" fontId="19" fillId="0" borderId="9" xfId="34" applyNumberFormat="1" applyFont="1" applyBorder="1"/>
    <xf numFmtId="49" fontId="19" fillId="0" borderId="89" xfId="34" applyNumberFormat="1" applyFont="1" applyBorder="1" applyAlignment="1">
      <alignment horizontal="center"/>
    </xf>
    <xf numFmtId="3" fontId="19" fillId="0" borderId="36" xfId="34" applyNumberFormat="1" applyFont="1" applyBorder="1" applyAlignment="1">
      <alignment horizontal="right"/>
    </xf>
    <xf numFmtId="3" fontId="19" fillId="0" borderId="79" xfId="34" applyNumberFormat="1" applyFont="1" applyBorder="1" applyAlignment="1">
      <alignment horizontal="right"/>
    </xf>
    <xf numFmtId="3" fontId="19" fillId="0" borderId="43" xfId="34" applyNumberFormat="1" applyFont="1" applyBorder="1" applyAlignment="1">
      <alignment horizontal="right"/>
    </xf>
    <xf numFmtId="3" fontId="19" fillId="0" borderId="90" xfId="34" applyNumberFormat="1" applyFont="1" applyBorder="1" applyAlignment="1">
      <alignment horizontal="right"/>
    </xf>
    <xf numFmtId="3" fontId="19" fillId="0" borderId="79" xfId="34" applyNumberFormat="1" applyFont="1" applyBorder="1"/>
    <xf numFmtId="3" fontId="19" fillId="0" borderId="80" xfId="34" applyNumberFormat="1" applyFont="1" applyBorder="1"/>
    <xf numFmtId="0" fontId="19" fillId="0" borderId="38" xfId="34" applyFont="1" applyBorder="1" applyAlignment="1">
      <alignment horizontal="right"/>
    </xf>
    <xf numFmtId="0" fontId="19" fillId="0" borderId="36" xfId="34" applyFont="1" applyBorder="1" applyAlignment="1">
      <alignment horizontal="right"/>
    </xf>
    <xf numFmtId="0" fontId="19" fillId="0" borderId="42" xfId="34" quotePrefix="1" applyFont="1" applyBorder="1" applyAlignment="1">
      <alignment horizontal="center" vertical="center"/>
    </xf>
    <xf numFmtId="0" fontId="19" fillId="0" borderId="27" xfId="34" quotePrefix="1" applyFont="1" applyBorder="1" applyAlignment="1">
      <alignment horizontal="center" vertical="center"/>
    </xf>
    <xf numFmtId="3" fontId="19" fillId="0" borderId="5" xfId="34" applyNumberFormat="1" applyFont="1" applyBorder="1" applyAlignment="1">
      <alignment horizontal="right"/>
    </xf>
    <xf numFmtId="3" fontId="19" fillId="0" borderId="5" xfId="34" applyNumberFormat="1" applyFont="1" applyBorder="1"/>
    <xf numFmtId="3" fontId="19" fillId="0" borderId="38" xfId="34" applyNumberFormat="1" applyFont="1" applyBorder="1" applyAlignment="1">
      <alignment horizontal="right"/>
    </xf>
    <xf numFmtId="3" fontId="19" fillId="0" borderId="38" xfId="34" applyNumberFormat="1" applyFont="1" applyBorder="1"/>
    <xf numFmtId="0" fontId="16" fillId="0" borderId="0" xfId="34" applyFont="1"/>
    <xf numFmtId="184" fontId="16" fillId="0" borderId="0" xfId="34" applyNumberFormat="1" applyFont="1"/>
    <xf numFmtId="0" fontId="6" fillId="0" borderId="1" xfId="34" applyBorder="1"/>
    <xf numFmtId="0" fontId="6" fillId="0" borderId="0" xfId="34"/>
    <xf numFmtId="0" fontId="13" fillId="0" borderId="0" xfId="34" quotePrefix="1" applyFont="1" applyAlignment="1">
      <alignment horizontal="left"/>
    </xf>
    <xf numFmtId="0" fontId="9" fillId="0" borderId="0" xfId="34" applyFont="1"/>
    <xf numFmtId="0" fontId="13" fillId="0" borderId="0" xfId="34" applyFont="1"/>
    <xf numFmtId="0" fontId="13" fillId="0" borderId="0" xfId="34" applyFont="1" applyAlignment="1">
      <alignment horizontal="left" vertical="center"/>
    </xf>
    <xf numFmtId="0" fontId="4" fillId="0" borderId="0" xfId="35" quotePrefix="1" applyFont="1" applyAlignment="1">
      <alignment horizontal="left"/>
    </xf>
    <xf numFmtId="0" fontId="4" fillId="0" borderId="0" xfId="35" applyFont="1"/>
    <xf numFmtId="0" fontId="19" fillId="0" borderId="0" xfId="35" applyFont="1" applyAlignment="1">
      <alignment horizontal="right"/>
    </xf>
    <xf numFmtId="0" fontId="8" fillId="0" borderId="0" xfId="35" quotePrefix="1" applyFont="1" applyAlignment="1">
      <alignment horizontal="centerContinuous" vertical="center"/>
    </xf>
    <xf numFmtId="0" fontId="4" fillId="0" borderId="0" xfId="35" quotePrefix="1" applyFont="1" applyAlignment="1">
      <alignment horizontal="centerContinuous" vertical="center"/>
    </xf>
    <xf numFmtId="0" fontId="4" fillId="0" borderId="0" xfId="35" applyFont="1" applyAlignment="1">
      <alignment vertical="center"/>
    </xf>
    <xf numFmtId="0" fontId="4" fillId="0" borderId="0" xfId="35" applyFont="1" applyAlignment="1">
      <alignment horizontal="centerContinuous"/>
    </xf>
    <xf numFmtId="0" fontId="4" fillId="0" borderId="0" xfId="35" applyFont="1" applyAlignment="1">
      <alignment horizontal="right" vertical="center"/>
    </xf>
    <xf numFmtId="0" fontId="4" fillId="0" borderId="48" xfId="35" applyFont="1" applyBorder="1" applyAlignment="1">
      <alignment horizontal="center" vertical="center" wrapText="1"/>
    </xf>
    <xf numFmtId="0" fontId="4" fillId="0" borderId="67" xfId="35" applyFont="1" applyBorder="1" applyAlignment="1">
      <alignment horizontal="center" vertical="center" wrapText="1"/>
    </xf>
    <xf numFmtId="0" fontId="6" fillId="0" borderId="48" xfId="35" applyBorder="1" applyAlignment="1">
      <alignment vertical="center"/>
    </xf>
    <xf numFmtId="0" fontId="6" fillId="0" borderId="91" xfId="35" applyBorder="1" applyAlignment="1">
      <alignment vertical="center"/>
    </xf>
    <xf numFmtId="0" fontId="4" fillId="0" borderId="8" xfId="35" applyFont="1" applyBorder="1" applyAlignment="1">
      <alignment vertical="center" wrapText="1"/>
    </xf>
    <xf numFmtId="0" fontId="4" fillId="0" borderId="15" xfId="35" applyFont="1" applyBorder="1" applyAlignment="1">
      <alignment horizontal="center" vertical="center"/>
    </xf>
    <xf numFmtId="0" fontId="3" fillId="0" borderId="92" xfId="35" applyFont="1" applyBorder="1" applyAlignment="1">
      <alignment horizontal="center" vertical="center" wrapText="1"/>
    </xf>
    <xf numFmtId="0" fontId="3" fillId="0" borderId="16" xfId="35" applyFont="1" applyBorder="1" applyAlignment="1">
      <alignment horizontal="center" vertical="center"/>
    </xf>
    <xf numFmtId="0" fontId="3" fillId="0" borderId="16" xfId="35" applyFont="1" applyBorder="1" applyAlignment="1">
      <alignment horizontal="distributed" vertical="center" wrapText="1"/>
    </xf>
    <xf numFmtId="0" fontId="3" fillId="0" borderId="93" xfId="35" applyFont="1" applyBorder="1" applyAlignment="1">
      <alignment horizontal="center" vertical="center"/>
    </xf>
    <xf numFmtId="0" fontId="19" fillId="0" borderId="56" xfId="35" applyFont="1" applyBorder="1" applyAlignment="1">
      <alignment horizontal="left"/>
    </xf>
    <xf numFmtId="0" fontId="19" fillId="0" borderId="5" xfId="35" applyFont="1" applyBorder="1" applyAlignment="1">
      <alignment horizontal="right"/>
    </xf>
    <xf numFmtId="0" fontId="19" fillId="0" borderId="15" xfId="35" applyFont="1" applyBorder="1" applyAlignment="1">
      <alignment horizontal="right"/>
    </xf>
    <xf numFmtId="0" fontId="19" fillId="0" borderId="75" xfId="35" quotePrefix="1" applyFont="1" applyBorder="1" applyAlignment="1">
      <alignment horizontal="center"/>
    </xf>
    <xf numFmtId="0" fontId="19" fillId="0" borderId="0" xfId="35" applyFont="1"/>
    <xf numFmtId="49" fontId="19" fillId="0" borderId="56" xfId="35" applyNumberFormat="1" applyFont="1" applyBorder="1" applyAlignment="1">
      <alignment horizontal="left"/>
    </xf>
    <xf numFmtId="0" fontId="19" fillId="0" borderId="25" xfId="35" applyFont="1" applyBorder="1" applyAlignment="1">
      <alignment horizontal="right"/>
    </xf>
    <xf numFmtId="0" fontId="19" fillId="0" borderId="75" xfId="35" applyFont="1" applyBorder="1" applyAlignment="1">
      <alignment horizontal="center"/>
    </xf>
    <xf numFmtId="49" fontId="19" fillId="0" borderId="60" xfId="35" applyNumberFormat="1" applyFont="1" applyBorder="1" applyAlignment="1">
      <alignment horizontal="left"/>
    </xf>
    <xf numFmtId="2" fontId="19" fillId="0" borderId="5" xfId="35" applyNumberFormat="1" applyFont="1" applyBorder="1" applyAlignment="1">
      <alignment horizontal="right"/>
    </xf>
    <xf numFmtId="176" fontId="19" fillId="0" borderId="5" xfId="35" applyNumberFormat="1" applyFont="1" applyBorder="1" applyAlignment="1">
      <alignment horizontal="right"/>
    </xf>
    <xf numFmtId="176" fontId="19" fillId="0" borderId="25" xfId="35" applyNumberFormat="1" applyFont="1" applyBorder="1" applyAlignment="1">
      <alignment horizontal="right"/>
    </xf>
    <xf numFmtId="0" fontId="19" fillId="0" borderId="13" xfId="35" applyFont="1" applyBorder="1" applyAlignment="1">
      <alignment horizontal="right"/>
    </xf>
    <xf numFmtId="2" fontId="19" fillId="0" borderId="13" xfId="35" applyNumberFormat="1" applyFont="1" applyBorder="1" applyAlignment="1">
      <alignment horizontal="right"/>
    </xf>
    <xf numFmtId="176" fontId="19" fillId="0" borderId="13" xfId="35" applyNumberFormat="1" applyFont="1" applyBorder="1" applyAlignment="1">
      <alignment horizontal="right"/>
    </xf>
    <xf numFmtId="176" fontId="19" fillId="0" borderId="29" xfId="35" applyNumberFormat="1" applyFont="1" applyBorder="1" applyAlignment="1">
      <alignment horizontal="right"/>
    </xf>
    <xf numFmtId="0" fontId="19" fillId="0" borderId="78" xfId="35" applyFont="1" applyBorder="1" applyAlignment="1">
      <alignment horizontal="center"/>
    </xf>
    <xf numFmtId="176" fontId="19" fillId="0" borderId="24" xfId="35" applyNumberFormat="1" applyFont="1" applyBorder="1" applyAlignment="1">
      <alignment horizontal="right"/>
    </xf>
    <xf numFmtId="0" fontId="19" fillId="0" borderId="27" xfId="35" quotePrefix="1" applyFont="1" applyBorder="1" applyAlignment="1">
      <alignment horizontal="center" vertical="center"/>
    </xf>
    <xf numFmtId="49" fontId="19" fillId="0" borderId="94" xfId="35" applyNumberFormat="1" applyFont="1" applyBorder="1" applyAlignment="1">
      <alignment horizontal="left"/>
    </xf>
    <xf numFmtId="176" fontId="19" fillId="0" borderId="28" xfId="35" applyNumberFormat="1" applyFont="1" applyBorder="1" applyAlignment="1">
      <alignment horizontal="right"/>
    </xf>
    <xf numFmtId="0" fontId="19" fillId="0" borderId="32" xfId="35" quotePrefix="1" applyFont="1" applyBorder="1" applyAlignment="1">
      <alignment horizontal="center" vertical="center"/>
    </xf>
    <xf numFmtId="0" fontId="27" fillId="0" borderId="0" xfId="35" applyFont="1"/>
    <xf numFmtId="176" fontId="33" fillId="0" borderId="5" xfId="35" applyNumberFormat="1" applyFont="1" applyBorder="1" applyAlignment="1">
      <alignment horizontal="right"/>
    </xf>
    <xf numFmtId="0" fontId="34" fillId="0" borderId="0" xfId="35" applyFont="1"/>
    <xf numFmtId="49" fontId="19" fillId="0" borderId="58" xfId="35" applyNumberFormat="1" applyFont="1" applyBorder="1" applyAlignment="1">
      <alignment horizontal="left"/>
    </xf>
    <xf numFmtId="176" fontId="19" fillId="0" borderId="35" xfId="35" applyNumberFormat="1" applyFont="1" applyBorder="1" applyAlignment="1">
      <alignment horizontal="right"/>
    </xf>
    <xf numFmtId="0" fontId="19" fillId="0" borderId="38" xfId="35" applyFont="1" applyBorder="1" applyAlignment="1">
      <alignment horizontal="right"/>
    </xf>
    <xf numFmtId="2" fontId="19" fillId="0" borderId="38" xfId="35" applyNumberFormat="1" applyFont="1" applyBorder="1" applyAlignment="1">
      <alignment horizontal="right"/>
    </xf>
    <xf numFmtId="176" fontId="19" fillId="0" borderId="38" xfId="35" applyNumberFormat="1" applyFont="1" applyBorder="1" applyAlignment="1">
      <alignment horizontal="right"/>
    </xf>
    <xf numFmtId="176" fontId="19" fillId="0" borderId="36" xfId="35" applyNumberFormat="1" applyFont="1" applyBorder="1" applyAlignment="1">
      <alignment horizontal="right"/>
    </xf>
    <xf numFmtId="0" fontId="19" fillId="0" borderId="42" xfId="35" quotePrefix="1" applyFont="1" applyBorder="1" applyAlignment="1">
      <alignment horizontal="center" vertical="center"/>
    </xf>
    <xf numFmtId="0" fontId="35" fillId="0" borderId="0" xfId="35" applyFont="1"/>
    <xf numFmtId="0" fontId="6" fillId="0" borderId="1" xfId="35" applyBorder="1"/>
    <xf numFmtId="0" fontId="6" fillId="0" borderId="0" xfId="35"/>
    <xf numFmtId="0" fontId="13" fillId="0" borderId="0" xfId="35" quotePrefix="1" applyFont="1" applyAlignment="1">
      <alignment horizontal="left"/>
    </xf>
    <xf numFmtId="0" fontId="9" fillId="0" borderId="0" xfId="35" applyFont="1"/>
    <xf numFmtId="0" fontId="13" fillId="0" borderId="0" xfId="35" applyFont="1" applyAlignment="1">
      <alignment horizontal="left" vertical="center"/>
    </xf>
    <xf numFmtId="0" fontId="13" fillId="0" borderId="0" xfId="35" applyFont="1"/>
    <xf numFmtId="0" fontId="13" fillId="0" borderId="0" xfId="35" applyFont="1" applyAlignment="1">
      <alignment vertical="center"/>
    </xf>
    <xf numFmtId="0" fontId="13" fillId="0" borderId="0" xfId="35" applyFont="1" applyAlignment="1">
      <alignment horizontal="left"/>
    </xf>
    <xf numFmtId="0" fontId="2" fillId="0" borderId="0" xfId="35" applyFont="1"/>
    <xf numFmtId="0" fontId="19" fillId="0" borderId="0" xfId="38" quotePrefix="1" applyFont="1" applyAlignment="1">
      <alignment horizontal="left"/>
    </xf>
    <xf numFmtId="0" fontId="30" fillId="0" borderId="0" xfId="38" quotePrefix="1" applyFont="1" applyAlignment="1">
      <alignment horizontal="left"/>
    </xf>
    <xf numFmtId="0" fontId="19" fillId="0" borderId="0" xfId="38" applyFont="1">
      <alignment vertical="center"/>
    </xf>
    <xf numFmtId="0" fontId="19" fillId="3" borderId="0" xfId="36" applyFont="1" applyAlignment="1">
      <alignment horizontal="right"/>
    </xf>
    <xf numFmtId="0" fontId="20" fillId="0" borderId="0" xfId="38" applyFont="1" applyAlignment="1">
      <alignment horizontal="centerContinuous" vertical="center"/>
    </xf>
    <xf numFmtId="0" fontId="19" fillId="0" borderId="0" xfId="38" applyFont="1" applyAlignment="1">
      <alignment horizontal="centerContinuous" vertical="center"/>
    </xf>
    <xf numFmtId="0" fontId="19" fillId="0" borderId="0" xfId="38" applyFont="1" applyAlignment="1">
      <alignment horizontal="centerContinuous"/>
    </xf>
    <xf numFmtId="0" fontId="19" fillId="0" borderId="0" xfId="38" applyFont="1" applyAlignment="1"/>
    <xf numFmtId="0" fontId="19" fillId="0" borderId="0" xfId="38" applyFont="1" applyAlignment="1">
      <alignment horizontal="right"/>
    </xf>
    <xf numFmtId="0" fontId="19" fillId="0" borderId="2" xfId="38" applyFont="1" applyBorder="1" applyAlignment="1">
      <alignment vertical="top"/>
    </xf>
    <xf numFmtId="0" fontId="19" fillId="0" borderId="9" xfId="38" applyFont="1" applyBorder="1">
      <alignment vertical="center"/>
    </xf>
    <xf numFmtId="0" fontId="36" fillId="0" borderId="0" xfId="38">
      <alignment vertical="center"/>
    </xf>
    <xf numFmtId="0" fontId="19" fillId="0" borderId="5" xfId="38" applyFont="1" applyBorder="1">
      <alignment vertical="center"/>
    </xf>
    <xf numFmtId="0" fontId="11" fillId="0" borderId="11" xfId="38" quotePrefix="1" applyFont="1" applyBorder="1" applyAlignment="1">
      <alignment horizontal="left" vertical="center"/>
    </xf>
    <xf numFmtId="0" fontId="19" fillId="0" borderId="15" xfId="38" applyFont="1" applyBorder="1" applyAlignment="1">
      <alignment horizontal="distributed" vertical="center"/>
    </xf>
    <xf numFmtId="0" fontId="19" fillId="0" borderId="8" xfId="38" applyFont="1" applyBorder="1" applyAlignment="1">
      <alignment horizontal="distributed" vertical="center"/>
    </xf>
    <xf numFmtId="0" fontId="19" fillId="0" borderId="8" xfId="38" applyFont="1" applyBorder="1" applyAlignment="1">
      <alignment horizontal="center" vertical="center"/>
    </xf>
    <xf numFmtId="0" fontId="19" fillId="0" borderId="15" xfId="38" applyFont="1" applyBorder="1" applyAlignment="1">
      <alignment horizontal="center" vertical="center"/>
    </xf>
    <xf numFmtId="0" fontId="6" fillId="3" borderId="92" xfId="36" applyBorder="1" applyAlignment="1">
      <alignment horizontal="center" vertical="center"/>
    </xf>
    <xf numFmtId="0" fontId="6" fillId="3" borderId="16" xfId="36" applyBorder="1" applyAlignment="1">
      <alignment horizontal="center" vertical="center"/>
    </xf>
    <xf numFmtId="0" fontId="6" fillId="3" borderId="10" xfId="36" applyBorder="1" applyAlignment="1">
      <alignment horizontal="center" vertical="center"/>
    </xf>
    <xf numFmtId="0" fontId="6" fillId="3" borderId="11" xfId="36" applyBorder="1" applyAlignment="1">
      <alignment horizontal="center" vertical="center"/>
    </xf>
    <xf numFmtId="0" fontId="19" fillId="0" borderId="56" xfId="38" applyFont="1" applyBorder="1" applyAlignment="1">
      <alignment horizontal="left"/>
    </xf>
    <xf numFmtId="0" fontId="19" fillId="0" borderId="25" xfId="38" applyFont="1" applyBorder="1" applyAlignment="1">
      <alignment horizontal="right"/>
    </xf>
    <xf numFmtId="0" fontId="19" fillId="0" borderId="5" xfId="38" applyFont="1" applyBorder="1" applyAlignment="1">
      <alignment horizontal="right"/>
    </xf>
    <xf numFmtId="0" fontId="19" fillId="0" borderId="75" xfId="38" applyFont="1" applyBorder="1" applyAlignment="1">
      <alignment horizontal="center"/>
    </xf>
    <xf numFmtId="49" fontId="19" fillId="0" borderId="56" xfId="38" applyNumberFormat="1" applyFont="1" applyBorder="1" applyAlignment="1">
      <alignment horizontal="left"/>
    </xf>
    <xf numFmtId="49" fontId="19" fillId="0" borderId="0" xfId="38" applyNumberFormat="1" applyFont="1" applyAlignment="1">
      <alignment horizontal="right"/>
    </xf>
    <xf numFmtId="49" fontId="19" fillId="0" borderId="25" xfId="38" applyNumberFormat="1" applyFont="1" applyBorder="1" applyAlignment="1">
      <alignment horizontal="right"/>
    </xf>
    <xf numFmtId="49" fontId="19" fillId="0" borderId="60" xfId="38" applyNumberFormat="1" applyFont="1" applyBorder="1" applyAlignment="1">
      <alignment horizontal="left"/>
    </xf>
    <xf numFmtId="49" fontId="19" fillId="0" borderId="95" xfId="38" applyNumberFormat="1" applyFont="1" applyBorder="1" applyAlignment="1">
      <alignment horizontal="right"/>
    </xf>
    <xf numFmtId="49" fontId="19" fillId="0" borderId="96" xfId="38" applyNumberFormat="1" applyFont="1" applyBorder="1" applyAlignment="1">
      <alignment horizontal="right"/>
    </xf>
    <xf numFmtId="0" fontId="19" fillId="0" borderId="13" xfId="38" applyFont="1" applyBorder="1" applyAlignment="1">
      <alignment horizontal="right"/>
    </xf>
    <xf numFmtId="0" fontId="19" fillId="0" borderId="29" xfId="38" applyFont="1" applyBorder="1" applyAlignment="1">
      <alignment horizontal="right"/>
    </xf>
    <xf numFmtId="0" fontId="19" fillId="0" borderId="78" xfId="38" applyFont="1" applyBorder="1" applyAlignment="1">
      <alignment horizontal="center"/>
    </xf>
    <xf numFmtId="49" fontId="19" fillId="0" borderId="27" xfId="38" applyNumberFormat="1" applyFont="1" applyBorder="1" applyAlignment="1">
      <alignment horizontal="right"/>
    </xf>
    <xf numFmtId="176" fontId="19" fillId="0" borderId="27" xfId="38" applyNumberFormat="1" applyFont="1" applyBorder="1" applyAlignment="1">
      <alignment horizontal="right"/>
    </xf>
    <xf numFmtId="176" fontId="19" fillId="0" borderId="25" xfId="38" applyNumberFormat="1" applyFont="1" applyBorder="1" applyAlignment="1">
      <alignment horizontal="right"/>
    </xf>
    <xf numFmtId="176" fontId="19" fillId="0" borderId="5" xfId="38" applyNumberFormat="1" applyFont="1" applyBorder="1" applyAlignment="1">
      <alignment horizontal="right"/>
    </xf>
    <xf numFmtId="176" fontId="19" fillId="0" borderId="97" xfId="38" applyNumberFormat="1" applyFont="1" applyBorder="1" applyAlignment="1">
      <alignment horizontal="right"/>
    </xf>
    <xf numFmtId="176" fontId="19" fillId="0" borderId="98" xfId="38" applyNumberFormat="1" applyFont="1" applyBorder="1" applyAlignment="1">
      <alignment horizontal="right"/>
    </xf>
    <xf numFmtId="176" fontId="19" fillId="0" borderId="0" xfId="38" applyNumberFormat="1" applyFont="1" applyAlignment="1">
      <alignment horizontal="right"/>
    </xf>
    <xf numFmtId="176" fontId="19" fillId="0" borderId="13" xfId="38" applyNumberFormat="1" applyFont="1" applyBorder="1" applyAlignment="1">
      <alignment horizontal="right"/>
    </xf>
    <xf numFmtId="176" fontId="19" fillId="0" borderId="29" xfId="38" applyNumberFormat="1" applyFont="1" applyBorder="1" applyAlignment="1">
      <alignment horizontal="right"/>
    </xf>
    <xf numFmtId="176" fontId="19" fillId="0" borderId="95" xfId="38" applyNumberFormat="1" applyFont="1" applyBorder="1" applyAlignment="1">
      <alignment horizontal="right"/>
    </xf>
    <xf numFmtId="176" fontId="19" fillId="0" borderId="96" xfId="38" applyNumberFormat="1" applyFont="1" applyBorder="1" applyAlignment="1">
      <alignment horizontal="right"/>
    </xf>
    <xf numFmtId="0" fontId="19" fillId="0" borderId="0" xfId="38" applyFont="1" applyAlignment="1">
      <alignment horizontal="center"/>
    </xf>
    <xf numFmtId="3" fontId="23" fillId="0" borderId="0" xfId="38" applyNumberFormat="1" applyFont="1" applyAlignment="1">
      <alignment horizontal="right"/>
    </xf>
    <xf numFmtId="3" fontId="19" fillId="0" borderId="0" xfId="38" applyNumberFormat="1" applyFont="1" applyAlignment="1">
      <alignment horizontal="right"/>
    </xf>
    <xf numFmtId="176" fontId="19" fillId="0" borderId="0" xfId="38" applyNumberFormat="1" applyFont="1">
      <alignment vertical="center"/>
    </xf>
    <xf numFmtId="3" fontId="30" fillId="0" borderId="0" xfId="38" applyNumberFormat="1" applyFont="1" applyAlignment="1">
      <alignment horizontal="right"/>
    </xf>
    <xf numFmtId="176" fontId="30" fillId="0" borderId="0" xfId="38" applyNumberFormat="1" applyFont="1">
      <alignment vertical="center"/>
    </xf>
    <xf numFmtId="49" fontId="19" fillId="0" borderId="58" xfId="38" applyNumberFormat="1" applyFont="1" applyBorder="1" applyAlignment="1">
      <alignment horizontal="left"/>
    </xf>
    <xf numFmtId="176" fontId="19" fillId="0" borderId="43" xfId="38" applyNumberFormat="1" applyFont="1" applyBorder="1" applyAlignment="1">
      <alignment horizontal="right"/>
    </xf>
    <xf numFmtId="176" fontId="19" fillId="0" borderId="36" xfId="38" applyNumberFormat="1" applyFont="1" applyBorder="1" applyAlignment="1">
      <alignment horizontal="right"/>
    </xf>
    <xf numFmtId="176" fontId="19" fillId="0" borderId="38" xfId="38" applyNumberFormat="1" applyFont="1" applyBorder="1" applyAlignment="1">
      <alignment horizontal="right"/>
    </xf>
    <xf numFmtId="0" fontId="19" fillId="0" borderId="42" xfId="38" quotePrefix="1" applyFont="1" applyBorder="1" applyAlignment="1">
      <alignment horizontal="center" vertical="center"/>
    </xf>
    <xf numFmtId="176" fontId="19" fillId="0" borderId="25" xfId="38" applyNumberFormat="1" applyFont="1" applyBorder="1">
      <alignment vertical="center"/>
    </xf>
    <xf numFmtId="0" fontId="19" fillId="0" borderId="27" xfId="38" quotePrefix="1" applyFont="1" applyBorder="1" applyAlignment="1">
      <alignment horizontal="center" vertical="center"/>
    </xf>
    <xf numFmtId="0" fontId="26" fillId="0" borderId="0" xfId="38" applyFont="1">
      <alignment vertical="center"/>
    </xf>
    <xf numFmtId="0" fontId="21" fillId="0" borderId="0" xfId="38" applyFont="1">
      <alignment vertical="center"/>
    </xf>
    <xf numFmtId="176" fontId="19" fillId="0" borderId="5" xfId="38" applyNumberFormat="1" applyFont="1" applyBorder="1">
      <alignment vertical="center"/>
    </xf>
    <xf numFmtId="176" fontId="19" fillId="0" borderId="24" xfId="38" applyNumberFormat="1" applyFont="1" applyBorder="1" applyAlignment="1">
      <alignment horizontal="right"/>
    </xf>
    <xf numFmtId="3" fontId="38" fillId="0" borderId="0" xfId="38" applyNumberFormat="1" applyFont="1">
      <alignment vertical="center"/>
    </xf>
    <xf numFmtId="3" fontId="30" fillId="0" borderId="0" xfId="38" applyNumberFormat="1" applyFont="1">
      <alignment vertical="center"/>
    </xf>
    <xf numFmtId="3" fontId="19" fillId="0" borderId="0" xfId="38" applyNumberFormat="1" applyFont="1">
      <alignment vertical="center"/>
    </xf>
    <xf numFmtId="187" fontId="38" fillId="0" borderId="0" xfId="38" applyNumberFormat="1" applyFont="1">
      <alignment vertical="center"/>
    </xf>
    <xf numFmtId="187" fontId="19" fillId="0" borderId="0" xfId="38" applyNumberFormat="1" applyFont="1">
      <alignment vertical="center"/>
    </xf>
    <xf numFmtId="0" fontId="16" fillId="0" borderId="0" xfId="38" applyFont="1">
      <alignment vertical="center"/>
    </xf>
    <xf numFmtId="3" fontId="24" fillId="0" borderId="0" xfId="38" applyNumberFormat="1" applyFont="1" applyAlignment="1">
      <alignment horizontal="right"/>
    </xf>
    <xf numFmtId="3" fontId="16" fillId="0" borderId="0" xfId="38" applyNumberFormat="1" applyFont="1" applyAlignment="1">
      <alignment horizontal="right"/>
    </xf>
    <xf numFmtId="3" fontId="31" fillId="0" borderId="0" xfId="38" applyNumberFormat="1" applyFont="1" applyAlignment="1">
      <alignment horizontal="right"/>
    </xf>
    <xf numFmtId="176" fontId="31" fillId="0" borderId="0" xfId="38" applyNumberFormat="1" applyFont="1">
      <alignment vertical="center"/>
    </xf>
    <xf numFmtId="3" fontId="16" fillId="0" borderId="0" xfId="38" applyNumberFormat="1" applyFont="1">
      <alignment vertical="center"/>
    </xf>
    <xf numFmtId="176" fontId="19" fillId="0" borderId="37" xfId="38" applyNumberFormat="1" applyFont="1" applyBorder="1" applyAlignment="1">
      <alignment horizontal="right"/>
    </xf>
    <xf numFmtId="176" fontId="19" fillId="0" borderId="38" xfId="38" applyNumberFormat="1" applyFont="1" applyBorder="1">
      <alignment vertical="center"/>
    </xf>
    <xf numFmtId="176" fontId="19" fillId="0" borderId="43" xfId="38" applyNumberFormat="1" applyFont="1" applyBorder="1">
      <alignment vertical="center"/>
    </xf>
    <xf numFmtId="176" fontId="19" fillId="0" borderId="28" xfId="38" applyNumberFormat="1" applyFont="1" applyBorder="1" applyAlignment="1">
      <alignment horizontal="right"/>
    </xf>
    <xf numFmtId="176" fontId="19" fillId="0" borderId="5" xfId="36" applyNumberFormat="1" applyFont="1" applyFill="1" applyBorder="1"/>
    <xf numFmtId="176" fontId="19" fillId="0" borderId="25" xfId="36" applyNumberFormat="1" applyFont="1" applyFill="1" applyBorder="1"/>
    <xf numFmtId="176" fontId="19" fillId="0" borderId="35" xfId="38" applyNumberFormat="1" applyFont="1" applyBorder="1" applyAlignment="1">
      <alignment horizontal="right"/>
    </xf>
    <xf numFmtId="176" fontId="19" fillId="0" borderId="38" xfId="36" applyNumberFormat="1" applyFont="1" applyFill="1" applyBorder="1"/>
    <xf numFmtId="176" fontId="19" fillId="0" borderId="36" xfId="36" applyNumberFormat="1" applyFont="1" applyFill="1" applyBorder="1"/>
    <xf numFmtId="184" fontId="17" fillId="3" borderId="0" xfId="36" applyNumberFormat="1" applyFont="1"/>
    <xf numFmtId="0" fontId="12" fillId="0" borderId="0" xfId="38" applyFont="1">
      <alignment vertical="center"/>
    </xf>
    <xf numFmtId="0" fontId="21" fillId="0" borderId="0" xfId="38" quotePrefix="1" applyFont="1" applyAlignment="1">
      <alignment horizontal="left"/>
    </xf>
    <xf numFmtId="0" fontId="11" fillId="0" borderId="0" xfId="38" applyFont="1">
      <alignment vertical="center"/>
    </xf>
    <xf numFmtId="49" fontId="32" fillId="0" borderId="0" xfId="36" applyNumberFormat="1" applyFont="1" applyFill="1" applyAlignment="1">
      <alignment horizontal="left" vertical="center"/>
    </xf>
    <xf numFmtId="0" fontId="21" fillId="0" borderId="0" xfId="38" applyFont="1" applyAlignment="1">
      <alignment horizontal="left"/>
    </xf>
    <xf numFmtId="0" fontId="32" fillId="0" borderId="5" xfId="36" applyFont="1" applyFill="1" applyBorder="1" applyAlignment="1">
      <alignment horizontal="left" vertical="center"/>
    </xf>
    <xf numFmtId="0" fontId="32" fillId="0" borderId="5" xfId="36" applyFont="1" applyFill="1" applyBorder="1" applyAlignment="1">
      <alignment vertical="center"/>
    </xf>
    <xf numFmtId="0" fontId="32" fillId="0" borderId="0" xfId="36" applyFont="1" applyFill="1" applyAlignment="1">
      <alignment vertical="center"/>
    </xf>
    <xf numFmtId="0" fontId="32" fillId="0" borderId="0" xfId="38" applyFont="1">
      <alignment vertical="center"/>
    </xf>
    <xf numFmtId="0" fontId="19" fillId="0" borderId="0" xfId="6" quotePrefix="1" applyFont="1" applyAlignment="1">
      <alignment horizontal="left"/>
    </xf>
    <xf numFmtId="0" fontId="19" fillId="0" borderId="0" xfId="6" applyFont="1"/>
    <xf numFmtId="0" fontId="19" fillId="0" borderId="0" xfId="6" applyFont="1" applyAlignment="1">
      <alignment horizontal="right"/>
    </xf>
    <xf numFmtId="0" fontId="20" fillId="0" borderId="0" xfId="6" applyFont="1" applyAlignment="1">
      <alignment horizontal="centerContinuous" vertical="center"/>
    </xf>
    <xf numFmtId="0" fontId="19" fillId="0" borderId="0" xfId="6" applyFont="1" applyAlignment="1">
      <alignment vertical="center"/>
    </xf>
    <xf numFmtId="0" fontId="19" fillId="0" borderId="0" xfId="6" applyFont="1" applyAlignment="1">
      <alignment horizontal="centerContinuous" vertical="center"/>
    </xf>
    <xf numFmtId="0" fontId="19" fillId="0" borderId="0" xfId="6" applyFont="1" applyAlignment="1">
      <alignment horizontal="centerContinuous"/>
    </xf>
    <xf numFmtId="0" fontId="19" fillId="0" borderId="0" xfId="6" applyFont="1" applyAlignment="1">
      <alignment horizontal="right" vertical="center"/>
    </xf>
    <xf numFmtId="0" fontId="19" fillId="0" borderId="6" xfId="6" applyFont="1" applyBorder="1" applyAlignment="1">
      <alignment horizontal="centerContinuous" vertical="center"/>
    </xf>
    <xf numFmtId="0" fontId="19" fillId="0" borderId="7" xfId="6" applyFont="1" applyBorder="1" applyAlignment="1">
      <alignment horizontal="centerContinuous" vertical="center"/>
    </xf>
    <xf numFmtId="0" fontId="19" fillId="0" borderId="8" xfId="6" applyFont="1" applyBorder="1" applyAlignment="1">
      <alignment horizontal="centerContinuous" vertical="center"/>
    </xf>
    <xf numFmtId="0" fontId="19" fillId="0" borderId="99" xfId="6" applyFont="1" applyBorder="1" applyAlignment="1">
      <alignment horizontal="center" vertical="center"/>
    </xf>
    <xf numFmtId="0" fontId="19" fillId="0" borderId="15" xfId="6" applyFont="1" applyBorder="1" applyAlignment="1">
      <alignment horizontal="center" vertical="center"/>
    </xf>
    <xf numFmtId="0" fontId="19" fillId="0" borderId="100" xfId="6" applyFont="1" applyBorder="1" applyAlignment="1">
      <alignment horizontal="center" vertical="center"/>
    </xf>
    <xf numFmtId="0" fontId="12" fillId="0" borderId="49" xfId="6" applyFont="1" applyBorder="1" applyAlignment="1">
      <alignment horizontal="center" vertical="center"/>
    </xf>
    <xf numFmtId="0" fontId="12" fillId="0" borderId="50" xfId="6" applyFont="1" applyBorder="1" applyAlignment="1">
      <alignment horizontal="center" vertical="center"/>
    </xf>
    <xf numFmtId="0" fontId="12" fillId="0" borderId="101" xfId="6" applyFont="1" applyBorder="1" applyAlignment="1">
      <alignment horizontal="center" vertical="center"/>
    </xf>
    <xf numFmtId="0" fontId="12" fillId="0" borderId="102" xfId="6" applyFont="1" applyBorder="1" applyAlignment="1">
      <alignment horizontal="center" vertical="center"/>
    </xf>
    <xf numFmtId="0" fontId="12" fillId="0" borderId="103" xfId="6" applyFont="1" applyBorder="1" applyAlignment="1">
      <alignment horizontal="center" vertical="center"/>
    </xf>
    <xf numFmtId="49" fontId="19" fillId="0" borderId="104" xfId="6" applyNumberFormat="1" applyFont="1" applyBorder="1" applyAlignment="1">
      <alignment horizontal="left"/>
    </xf>
    <xf numFmtId="176" fontId="19" fillId="0" borderId="36" xfId="6" applyNumberFormat="1" applyFont="1" applyBorder="1" applyAlignment="1">
      <alignment horizontal="right"/>
    </xf>
    <xf numFmtId="0" fontId="19" fillId="0" borderId="36" xfId="6" applyFont="1" applyBorder="1" applyAlignment="1">
      <alignment horizontal="right"/>
    </xf>
    <xf numFmtId="0" fontId="19" fillId="0" borderId="105" xfId="6" applyFont="1" applyBorder="1" applyAlignment="1">
      <alignment horizontal="center"/>
    </xf>
    <xf numFmtId="49" fontId="19" fillId="0" borderId="56" xfId="6" applyNumberFormat="1" applyFont="1" applyBorder="1" applyAlignment="1">
      <alignment horizontal="left"/>
    </xf>
    <xf numFmtId="176" fontId="19" fillId="0" borderId="29" xfId="6" applyNumberFormat="1" applyFont="1" applyBorder="1" applyAlignment="1">
      <alignment horizontal="right"/>
    </xf>
    <xf numFmtId="0" fontId="19" fillId="0" borderId="29" xfId="6" applyFont="1" applyBorder="1" applyAlignment="1">
      <alignment horizontal="right"/>
    </xf>
    <xf numFmtId="0" fontId="19" fillId="0" borderId="78" xfId="6" applyFont="1" applyBorder="1" applyAlignment="1">
      <alignment horizontal="center"/>
    </xf>
    <xf numFmtId="49" fontId="19" fillId="0" borderId="85" xfId="6" applyNumberFormat="1" applyFont="1" applyBorder="1" applyAlignment="1">
      <alignment horizontal="left"/>
    </xf>
    <xf numFmtId="176" fontId="19" fillId="0" borderId="5" xfId="6" applyNumberFormat="1" applyFont="1" applyBorder="1" applyAlignment="1">
      <alignment horizontal="right"/>
    </xf>
    <xf numFmtId="176" fontId="19" fillId="0" borderId="25" xfId="6" applyNumberFormat="1" applyFont="1" applyBorder="1" applyAlignment="1">
      <alignment horizontal="right"/>
    </xf>
    <xf numFmtId="0" fontId="19" fillId="0" borderId="25" xfId="6" applyFont="1" applyBorder="1" applyAlignment="1">
      <alignment horizontal="right"/>
    </xf>
    <xf numFmtId="0" fontId="19" fillId="0" borderId="75" xfId="6" applyFont="1" applyBorder="1" applyAlignment="1">
      <alignment horizontal="center"/>
    </xf>
    <xf numFmtId="0" fontId="19" fillId="0" borderId="25" xfId="6" applyFont="1" applyBorder="1"/>
    <xf numFmtId="0" fontId="19" fillId="0" borderId="106" xfId="6" applyFont="1" applyBorder="1" applyAlignment="1">
      <alignment horizontal="right"/>
    </xf>
    <xf numFmtId="49" fontId="19" fillId="0" borderId="57" xfId="6" applyNumberFormat="1" applyFont="1" applyBorder="1" applyAlignment="1">
      <alignment horizontal="left"/>
    </xf>
    <xf numFmtId="0" fontId="19" fillId="0" borderId="25" xfId="6" quotePrefix="1" applyFont="1" applyBorder="1" applyAlignment="1">
      <alignment horizontal="left"/>
    </xf>
    <xf numFmtId="0" fontId="19" fillId="0" borderId="29" xfId="6" applyFont="1" applyBorder="1"/>
    <xf numFmtId="0" fontId="21" fillId="0" borderId="0" xfId="6" quotePrefix="1" applyFont="1"/>
    <xf numFmtId="0" fontId="21" fillId="0" borderId="25" xfId="6" quotePrefix="1" applyFont="1" applyBorder="1"/>
    <xf numFmtId="176" fontId="19" fillId="0" borderId="25" xfId="6" applyNumberFormat="1" applyFont="1" applyBorder="1"/>
    <xf numFmtId="176" fontId="19" fillId="0" borderId="29" xfId="6" applyNumberFormat="1" applyFont="1" applyBorder="1"/>
    <xf numFmtId="49" fontId="19" fillId="0" borderId="60" xfId="6" applyNumberFormat="1" applyFont="1" applyBorder="1" applyAlignment="1">
      <alignment horizontal="left"/>
    </xf>
    <xf numFmtId="49" fontId="19" fillId="0" borderId="56" xfId="6" applyNumberFormat="1" applyFont="1" applyBorder="1"/>
    <xf numFmtId="0" fontId="19" fillId="0" borderId="41" xfId="6" applyFont="1" applyBorder="1" applyAlignment="1">
      <alignment horizontal="right"/>
    </xf>
    <xf numFmtId="0" fontId="19" fillId="0" borderId="27" xfId="6" quotePrefix="1" applyFont="1" applyBorder="1" applyAlignment="1">
      <alignment horizontal="center" vertical="center"/>
    </xf>
    <xf numFmtId="49" fontId="19" fillId="0" borderId="57" xfId="6" applyNumberFormat="1" applyFont="1" applyBorder="1"/>
    <xf numFmtId="0" fontId="19" fillId="0" borderId="32" xfId="6" quotePrefix="1" applyFont="1" applyBorder="1" applyAlignment="1">
      <alignment horizontal="center" vertical="center"/>
    </xf>
    <xf numFmtId="176" fontId="19" fillId="0" borderId="24" xfId="6" applyNumberFormat="1" applyFont="1" applyBorder="1" applyAlignment="1">
      <alignment horizontal="right"/>
    </xf>
    <xf numFmtId="176" fontId="19" fillId="0" borderId="35" xfId="6" applyNumberFormat="1" applyFont="1" applyBorder="1" applyAlignment="1">
      <alignment horizontal="right"/>
    </xf>
    <xf numFmtId="176" fontId="19" fillId="0" borderId="36" xfId="6" applyNumberFormat="1" applyFont="1" applyBorder="1"/>
    <xf numFmtId="0" fontId="19" fillId="0" borderId="42" xfId="6" quotePrefix="1" applyFont="1" applyBorder="1" applyAlignment="1">
      <alignment horizontal="center" vertical="center"/>
    </xf>
    <xf numFmtId="0" fontId="16" fillId="0" borderId="0" xfId="6" applyFont="1"/>
    <xf numFmtId="176" fontId="19" fillId="0" borderId="34" xfId="6" applyNumberFormat="1" applyFont="1" applyBorder="1"/>
    <xf numFmtId="49" fontId="19" fillId="0" borderId="58" xfId="6" applyNumberFormat="1" applyFont="1" applyBorder="1"/>
    <xf numFmtId="176" fontId="19" fillId="0" borderId="38" xfId="6" applyNumberFormat="1" applyFont="1" applyBorder="1" applyAlignment="1">
      <alignment horizontal="right"/>
    </xf>
    <xf numFmtId="176" fontId="19" fillId="0" borderId="41" xfId="6" applyNumberFormat="1" applyFont="1" applyBorder="1"/>
    <xf numFmtId="0" fontId="19" fillId="0" borderId="107" xfId="6" quotePrefix="1" applyFont="1" applyBorder="1" applyAlignment="1">
      <alignment horizontal="center" vertical="center"/>
    </xf>
    <xf numFmtId="0" fontId="6" fillId="0" borderId="0" xfId="6"/>
    <xf numFmtId="0" fontId="22" fillId="0" borderId="0" xfId="6" quotePrefix="1" applyFont="1" applyAlignment="1">
      <alignment horizontal="left"/>
    </xf>
    <xf numFmtId="0" fontId="9" fillId="0" borderId="0" xfId="6" applyFont="1"/>
    <xf numFmtId="0" fontId="22" fillId="0" borderId="0" xfId="6" applyFont="1" applyAlignment="1">
      <alignment horizontal="left" vertical="center"/>
    </xf>
    <xf numFmtId="49" fontId="22" fillId="0" borderId="0" xfId="6" applyNumberFormat="1" applyFont="1" applyAlignment="1">
      <alignment horizontal="left" vertical="center"/>
    </xf>
    <xf numFmtId="0" fontId="22" fillId="0" borderId="0" xfId="6" applyFont="1"/>
    <xf numFmtId="0" fontId="2" fillId="0" borderId="0" xfId="6" applyFont="1"/>
    <xf numFmtId="0" fontId="19" fillId="0" borderId="0" xfId="7" quotePrefix="1" applyFont="1" applyAlignment="1">
      <alignment horizontal="left"/>
    </xf>
    <xf numFmtId="0" fontId="19" fillId="0" borderId="0" xfId="7" applyFont="1"/>
    <xf numFmtId="0" fontId="19" fillId="0" borderId="0" xfId="7" applyFont="1" applyAlignment="1">
      <alignment horizontal="right"/>
    </xf>
    <xf numFmtId="0" fontId="30" fillId="0" borderId="0" xfId="7" quotePrefix="1" applyFont="1" applyAlignment="1">
      <alignment horizontal="left"/>
    </xf>
    <xf numFmtId="0" fontId="19" fillId="0" borderId="0" xfId="7" applyFont="1" applyAlignment="1">
      <alignment vertical="center"/>
    </xf>
    <xf numFmtId="0" fontId="20" fillId="0" borderId="0" xfId="7" quotePrefix="1" applyFont="1" applyAlignment="1">
      <alignment horizontal="centerContinuous" vertical="center"/>
    </xf>
    <xf numFmtId="0" fontId="19" fillId="0" borderId="0" xfId="7" applyFont="1" applyAlignment="1">
      <alignment horizontal="centerContinuous" vertical="center"/>
    </xf>
    <xf numFmtId="0" fontId="19" fillId="0" borderId="0" xfId="7" applyFont="1" applyAlignment="1">
      <alignment horizontal="left" vertical="center"/>
    </xf>
    <xf numFmtId="0" fontId="19" fillId="0" borderId="0" xfId="7" applyFont="1" applyAlignment="1">
      <alignment horizontal="right" vertical="center"/>
    </xf>
    <xf numFmtId="0" fontId="19" fillId="0" borderId="0" xfId="7" quotePrefix="1" applyFont="1" applyAlignment="1">
      <alignment horizontal="centerContinuous" vertical="center"/>
    </xf>
    <xf numFmtId="0" fontId="19" fillId="0" borderId="0" xfId="7" applyFont="1" applyAlignment="1">
      <alignment horizontal="centerContinuous"/>
    </xf>
    <xf numFmtId="0" fontId="19" fillId="0" borderId="20" xfId="7" applyFont="1" applyBorder="1" applyAlignment="1">
      <alignment horizontal="distributed" vertical="center" wrapText="1"/>
    </xf>
    <xf numFmtId="0" fontId="19" fillId="0" borderId="20" xfId="7" applyFont="1" applyBorder="1" applyAlignment="1">
      <alignment horizontal="center" vertical="center" wrapText="1"/>
    </xf>
    <xf numFmtId="0" fontId="19" fillId="0" borderId="20" xfId="7" quotePrefix="1" applyFont="1" applyBorder="1" applyAlignment="1">
      <alignment horizontal="center" vertical="center" wrapText="1"/>
    </xf>
    <xf numFmtId="0" fontId="19" fillId="0" borderId="108" xfId="7" quotePrefix="1" applyFont="1" applyBorder="1" applyAlignment="1">
      <alignment horizontal="distributed" vertical="center" wrapText="1"/>
    </xf>
    <xf numFmtId="0" fontId="21" fillId="0" borderId="50" xfId="7" applyFont="1" applyBorder="1" applyAlignment="1">
      <alignment horizontal="distributed" vertical="center" wrapText="1"/>
    </xf>
    <xf numFmtId="0" fontId="21" fillId="0" borderId="50" xfId="7" applyFont="1" applyBorder="1" applyAlignment="1">
      <alignment horizontal="center" vertical="center" wrapText="1"/>
    </xf>
    <xf numFmtId="0" fontId="26" fillId="0" borderId="50" xfId="7" applyFont="1" applyBorder="1" applyAlignment="1">
      <alignment horizontal="center" vertical="center" wrapText="1"/>
    </xf>
    <xf numFmtId="0" fontId="21" fillId="0" borderId="50" xfId="7" quotePrefix="1" applyFont="1" applyBorder="1" applyAlignment="1">
      <alignment horizontal="center" vertical="center" wrapText="1"/>
    </xf>
    <xf numFmtId="0" fontId="21" fillId="0" borderId="109" xfId="7" quotePrefix="1" applyFont="1" applyBorder="1" applyAlignment="1">
      <alignment horizontal="distributed" vertical="center" wrapText="1"/>
    </xf>
    <xf numFmtId="49" fontId="19" fillId="0" borderId="85" xfId="7" applyNumberFormat="1" applyFont="1" applyBorder="1" applyAlignment="1">
      <alignment horizontal="center"/>
    </xf>
    <xf numFmtId="3" fontId="19" fillId="0" borderId="25" xfId="7" applyNumberFormat="1" applyFont="1" applyBorder="1" applyAlignment="1">
      <alignment horizontal="right"/>
    </xf>
    <xf numFmtId="0" fontId="19" fillId="0" borderId="25" xfId="7" applyFont="1" applyBorder="1" applyAlignment="1">
      <alignment horizontal="right"/>
    </xf>
    <xf numFmtId="3" fontId="19" fillId="0" borderId="110" xfId="7" applyNumberFormat="1" applyFont="1" applyBorder="1" applyAlignment="1">
      <alignment horizontal="right"/>
    </xf>
    <xf numFmtId="49" fontId="19" fillId="0" borderId="27" xfId="7" applyNumberFormat="1" applyFont="1" applyBorder="1" applyAlignment="1">
      <alignment horizontal="center"/>
    </xf>
    <xf numFmtId="3" fontId="19" fillId="0" borderId="9" xfId="7" applyNumberFormat="1" applyFont="1" applyBorder="1" applyAlignment="1">
      <alignment horizontal="right"/>
    </xf>
    <xf numFmtId="3" fontId="19" fillId="0" borderId="0" xfId="7" applyNumberFormat="1" applyFont="1" applyAlignment="1">
      <alignment horizontal="right"/>
    </xf>
    <xf numFmtId="3" fontId="19" fillId="0" borderId="5" xfId="7" applyNumberFormat="1" applyFont="1" applyBorder="1" applyAlignment="1">
      <alignment horizontal="left"/>
    </xf>
    <xf numFmtId="49" fontId="19" fillId="0" borderId="85" xfId="7" quotePrefix="1" applyNumberFormat="1" applyFont="1" applyBorder="1" applyAlignment="1">
      <alignment horizontal="center"/>
    </xf>
    <xf numFmtId="0" fontId="19" fillId="0" borderId="5" xfId="7" applyFont="1" applyBorder="1"/>
    <xf numFmtId="3" fontId="19" fillId="0" borderId="5" xfId="7" applyNumberFormat="1" applyFont="1" applyBorder="1" applyAlignment="1">
      <alignment horizontal="right"/>
    </xf>
    <xf numFmtId="3" fontId="19" fillId="0" borderId="111" xfId="7" applyNumberFormat="1" applyFont="1" applyBorder="1" applyAlignment="1">
      <alignment horizontal="right"/>
    </xf>
    <xf numFmtId="180" fontId="19" fillId="0" borderId="25" xfId="7" applyNumberFormat="1" applyFont="1" applyBorder="1" applyAlignment="1">
      <alignment horizontal="right"/>
    </xf>
    <xf numFmtId="3" fontId="19" fillId="0" borderId="112" xfId="7" applyNumberFormat="1" applyFont="1" applyBorder="1" applyAlignment="1">
      <alignment horizontal="right"/>
    </xf>
    <xf numFmtId="49" fontId="19" fillId="0" borderId="27" xfId="7" quotePrefix="1" applyNumberFormat="1" applyFont="1" applyBorder="1" applyAlignment="1">
      <alignment horizontal="center"/>
    </xf>
    <xf numFmtId="3" fontId="19" fillId="0" borderId="33" xfId="7" applyNumberFormat="1" applyFont="1" applyBorder="1" applyAlignment="1">
      <alignment horizontal="right"/>
    </xf>
    <xf numFmtId="0" fontId="16" fillId="0" borderId="0" xfId="7" applyFont="1"/>
    <xf numFmtId="49" fontId="16" fillId="0" borderId="85" xfId="7" applyNumberFormat="1" applyFont="1" applyBorder="1" applyAlignment="1">
      <alignment horizontal="center"/>
    </xf>
    <xf numFmtId="49" fontId="16" fillId="0" borderId="27" xfId="7" quotePrefix="1" applyNumberFormat="1" applyFont="1" applyBorder="1" applyAlignment="1">
      <alignment horizontal="center"/>
    </xf>
    <xf numFmtId="3" fontId="31" fillId="0" borderId="9" xfId="7" applyNumberFormat="1" applyFont="1" applyBorder="1" applyAlignment="1">
      <alignment horizontal="right"/>
    </xf>
    <xf numFmtId="3" fontId="31" fillId="0" borderId="5" xfId="7" applyNumberFormat="1" applyFont="1" applyBorder="1" applyAlignment="1">
      <alignment horizontal="right"/>
    </xf>
    <xf numFmtId="3" fontId="31" fillId="0" borderId="25" xfId="7" applyNumberFormat="1" applyFont="1" applyBorder="1" applyAlignment="1">
      <alignment horizontal="right"/>
    </xf>
    <xf numFmtId="3" fontId="31" fillId="0" borderId="33" xfId="7" applyNumberFormat="1" applyFont="1" applyBorder="1" applyAlignment="1">
      <alignment horizontal="right"/>
    </xf>
    <xf numFmtId="3" fontId="31" fillId="0" borderId="0" xfId="7" applyNumberFormat="1" applyFont="1" applyAlignment="1">
      <alignment horizontal="right"/>
    </xf>
    <xf numFmtId="0" fontId="19" fillId="0" borderId="9" xfId="7" applyFont="1" applyBorder="1" applyAlignment="1">
      <alignment horizontal="right"/>
    </xf>
    <xf numFmtId="0" fontId="19" fillId="0" borderId="5" xfId="7" applyFont="1" applyBorder="1" applyAlignment="1">
      <alignment horizontal="left"/>
    </xf>
    <xf numFmtId="3" fontId="19" fillId="0" borderId="113" xfId="7" applyNumberFormat="1" applyFont="1" applyBorder="1" applyAlignment="1">
      <alignment horizontal="right"/>
    </xf>
    <xf numFmtId="49" fontId="12" fillId="0" borderId="27" xfId="7" applyNumberFormat="1" applyFont="1" applyBorder="1" applyAlignment="1">
      <alignment horizontal="center"/>
    </xf>
    <xf numFmtId="179" fontId="19" fillId="0" borderId="25" xfId="7" applyNumberFormat="1" applyFont="1" applyBorder="1" applyAlignment="1">
      <alignment horizontal="right"/>
    </xf>
    <xf numFmtId="49" fontId="11" fillId="0" borderId="85" xfId="7" quotePrefix="1" applyNumberFormat="1" applyFont="1" applyBorder="1" applyAlignment="1">
      <alignment horizontal="distributed"/>
    </xf>
    <xf numFmtId="3" fontId="30" fillId="0" borderId="25" xfId="7" applyNumberFormat="1" applyFont="1" applyBorder="1" applyAlignment="1">
      <alignment horizontal="right"/>
    </xf>
    <xf numFmtId="179" fontId="19" fillId="0" borderId="0" xfId="7" applyNumberFormat="1" applyFont="1" applyAlignment="1">
      <alignment horizontal="right"/>
    </xf>
    <xf numFmtId="0" fontId="19" fillId="0" borderId="25" xfId="7" applyFont="1" applyBorder="1" applyAlignment="1">
      <alignment horizontal="left"/>
    </xf>
    <xf numFmtId="3" fontId="30" fillId="0" borderId="113" xfId="7" applyNumberFormat="1" applyFont="1" applyBorder="1" applyAlignment="1">
      <alignment horizontal="right"/>
    </xf>
    <xf numFmtId="49" fontId="11" fillId="0" borderId="27" xfId="7" quotePrefix="1" applyNumberFormat="1" applyFont="1" applyBorder="1" applyAlignment="1">
      <alignment horizontal="distributed"/>
    </xf>
    <xf numFmtId="0" fontId="19" fillId="0" borderId="25" xfId="7" applyFont="1" applyBorder="1"/>
    <xf numFmtId="0" fontId="19" fillId="0" borderId="9" xfId="7" applyFont="1" applyBorder="1"/>
    <xf numFmtId="0" fontId="19" fillId="0" borderId="114" xfId="7" applyFont="1" applyBorder="1" applyAlignment="1">
      <alignment horizontal="left"/>
    </xf>
    <xf numFmtId="0" fontId="19" fillId="0" borderId="110" xfId="7" applyFont="1" applyBorder="1"/>
    <xf numFmtId="49" fontId="19" fillId="0" borderId="27" xfId="7" applyNumberFormat="1" applyFont="1" applyBorder="1" applyAlignment="1">
      <alignment horizontal="distributed"/>
    </xf>
    <xf numFmtId="0" fontId="12" fillId="0" borderId="1" xfId="7" applyFont="1" applyBorder="1"/>
    <xf numFmtId="0" fontId="12" fillId="0" borderId="0" xfId="7" applyFont="1"/>
    <xf numFmtId="0" fontId="21" fillId="0" borderId="0" xfId="7" quotePrefix="1" applyFont="1" applyAlignment="1">
      <alignment horizontal="left"/>
    </xf>
    <xf numFmtId="0" fontId="11" fillId="0" borderId="0" xfId="7" applyFont="1"/>
    <xf numFmtId="0" fontId="39" fillId="0" borderId="0" xfId="7" applyFont="1" applyAlignment="1">
      <alignment horizontal="left" vertical="center"/>
    </xf>
    <xf numFmtId="0" fontId="40" fillId="0" borderId="0" xfId="7" applyFont="1" applyAlignment="1">
      <alignment horizontal="left"/>
    </xf>
    <xf numFmtId="0" fontId="12" fillId="0" borderId="0" xfId="6" applyFont="1"/>
    <xf numFmtId="0" fontId="19" fillId="0" borderId="0" xfId="6" quotePrefix="1" applyFont="1" applyAlignment="1">
      <alignment horizontal="right"/>
    </xf>
    <xf numFmtId="0" fontId="20" fillId="0" borderId="0" xfId="6" quotePrefix="1" applyFont="1" applyAlignment="1">
      <alignment horizontal="centerContinuous" vertical="center"/>
    </xf>
    <xf numFmtId="0" fontId="19" fillId="0" borderId="0" xfId="6" quotePrefix="1" applyFont="1" applyAlignment="1">
      <alignment horizontal="centerContinuous" vertical="center"/>
    </xf>
    <xf numFmtId="0" fontId="19" fillId="0" borderId="20" xfId="6" applyFont="1" applyBorder="1" applyAlignment="1">
      <alignment horizontal="distributed" vertical="center" wrapText="1"/>
    </xf>
    <xf numFmtId="0" fontId="19" fillId="0" borderId="20" xfId="6" applyFont="1" applyBorder="1" applyAlignment="1">
      <alignment horizontal="center" vertical="center" wrapText="1"/>
    </xf>
    <xf numFmtId="0" fontId="19" fillId="0" borderId="20" xfId="6" quotePrefix="1" applyFont="1" applyBorder="1" applyAlignment="1">
      <alignment horizontal="center" vertical="center" wrapText="1"/>
    </xf>
    <xf numFmtId="0" fontId="19" fillId="0" borderId="108" xfId="6" quotePrefix="1" applyFont="1" applyBorder="1" applyAlignment="1">
      <alignment horizontal="distributed" vertical="center" wrapText="1"/>
    </xf>
    <xf numFmtId="0" fontId="21" fillId="0" borderId="50" xfId="6" applyFont="1" applyBorder="1" applyAlignment="1">
      <alignment horizontal="distributed" vertical="center" wrapText="1"/>
    </xf>
    <xf numFmtId="0" fontId="21" fillId="0" borderId="50" xfId="6" applyFont="1" applyBorder="1" applyAlignment="1">
      <alignment horizontal="center" vertical="center" wrapText="1"/>
    </xf>
    <xf numFmtId="0" fontId="26" fillId="0" borderId="50" xfId="6" applyFont="1" applyBorder="1" applyAlignment="1">
      <alignment horizontal="center" vertical="center" wrapText="1"/>
    </xf>
    <xf numFmtId="0" fontId="21" fillId="0" borderId="50" xfId="6" quotePrefix="1" applyFont="1" applyBorder="1" applyAlignment="1">
      <alignment horizontal="center" vertical="center" wrapText="1"/>
    </xf>
    <xf numFmtId="0" fontId="21" fillId="0" borderId="109" xfId="6" quotePrefix="1" applyFont="1" applyBorder="1" applyAlignment="1">
      <alignment horizontal="distributed" vertical="center" wrapText="1"/>
    </xf>
    <xf numFmtId="49" fontId="19" fillId="0" borderId="85" xfId="6" applyNumberFormat="1" applyFont="1" applyBorder="1" applyAlignment="1">
      <alignment horizontal="center"/>
    </xf>
    <xf numFmtId="3" fontId="19" fillId="0" borderId="25" xfId="6" applyNumberFormat="1" applyFont="1" applyBorder="1" applyAlignment="1">
      <alignment horizontal="right"/>
    </xf>
    <xf numFmtId="3" fontId="19" fillId="0" borderId="110" xfId="6" applyNumberFormat="1" applyFont="1" applyBorder="1" applyAlignment="1">
      <alignment horizontal="right"/>
    </xf>
    <xf numFmtId="49" fontId="19" fillId="0" borderId="27" xfId="6" applyNumberFormat="1" applyFont="1" applyBorder="1" applyAlignment="1">
      <alignment horizontal="center"/>
    </xf>
    <xf numFmtId="3" fontId="19" fillId="0" borderId="9" xfId="6" applyNumberFormat="1" applyFont="1" applyBorder="1" applyAlignment="1">
      <alignment horizontal="right"/>
    </xf>
    <xf numFmtId="3" fontId="19" fillId="0" borderId="0" xfId="6" applyNumberFormat="1" applyFont="1" applyAlignment="1">
      <alignment horizontal="right"/>
    </xf>
    <xf numFmtId="3" fontId="19" fillId="0" borderId="5" xfId="6" applyNumberFormat="1" applyFont="1" applyBorder="1" applyAlignment="1">
      <alignment horizontal="left"/>
    </xf>
    <xf numFmtId="49" fontId="19" fillId="0" borderId="85" xfId="6" quotePrefix="1" applyNumberFormat="1" applyFont="1" applyBorder="1" applyAlignment="1">
      <alignment horizontal="center"/>
    </xf>
    <xf numFmtId="0" fontId="19" fillId="0" borderId="5" xfId="6" applyFont="1" applyBorder="1"/>
    <xf numFmtId="3" fontId="19" fillId="0" borderId="5" xfId="6" applyNumberFormat="1" applyFont="1" applyBorder="1" applyAlignment="1">
      <alignment horizontal="right"/>
    </xf>
    <xf numFmtId="3" fontId="19" fillId="0" borderId="33" xfId="6" applyNumberFormat="1" applyFont="1" applyBorder="1" applyAlignment="1">
      <alignment horizontal="right"/>
    </xf>
    <xf numFmtId="180" fontId="19" fillId="0" borderId="25" xfId="6" applyNumberFormat="1" applyFont="1" applyBorder="1" applyAlignment="1">
      <alignment horizontal="right"/>
    </xf>
    <xf numFmtId="49" fontId="19" fillId="0" borderId="27" xfId="6" quotePrefix="1" applyNumberFormat="1" applyFont="1" applyBorder="1" applyAlignment="1">
      <alignment horizontal="center"/>
    </xf>
    <xf numFmtId="3" fontId="19" fillId="0" borderId="112" xfId="6" applyNumberFormat="1" applyFont="1" applyBorder="1" applyAlignment="1">
      <alignment horizontal="right"/>
    </xf>
    <xf numFmtId="3" fontId="19" fillId="0" borderId="111" xfId="6" applyNumberFormat="1" applyFont="1" applyBorder="1" applyAlignment="1">
      <alignment horizontal="right"/>
    </xf>
    <xf numFmtId="3" fontId="19" fillId="0" borderId="56" xfId="6" applyNumberFormat="1" applyFont="1" applyBorder="1" applyAlignment="1">
      <alignment horizontal="right"/>
    </xf>
    <xf numFmtId="49" fontId="16" fillId="0" borderId="85" xfId="6" applyNumberFormat="1" applyFont="1" applyBorder="1" applyAlignment="1">
      <alignment horizontal="center"/>
    </xf>
    <xf numFmtId="49" fontId="16" fillId="0" borderId="27" xfId="6" applyNumberFormat="1" applyFont="1" applyBorder="1" applyAlignment="1">
      <alignment horizontal="center"/>
    </xf>
    <xf numFmtId="0" fontId="19" fillId="0" borderId="9" xfId="6" applyFont="1" applyBorder="1" applyAlignment="1">
      <alignment horizontal="right"/>
    </xf>
    <xf numFmtId="0" fontId="19" fillId="0" borderId="5" xfId="6" applyFont="1" applyBorder="1" applyAlignment="1">
      <alignment horizontal="left"/>
    </xf>
    <xf numFmtId="49" fontId="12" fillId="0" borderId="27" xfId="6" applyNumberFormat="1" applyFont="1" applyBorder="1" applyAlignment="1">
      <alignment horizontal="center"/>
    </xf>
    <xf numFmtId="179" fontId="19" fillId="0" borderId="25" xfId="6" applyNumberFormat="1" applyFont="1" applyBorder="1" applyAlignment="1">
      <alignment horizontal="right"/>
    </xf>
    <xf numFmtId="49" fontId="11" fillId="0" borderId="85" xfId="6" quotePrefix="1" applyNumberFormat="1" applyFont="1" applyBorder="1" applyAlignment="1">
      <alignment horizontal="distributed"/>
    </xf>
    <xf numFmtId="3" fontId="30" fillId="0" borderId="25" xfId="6" applyNumberFormat="1" applyFont="1" applyBorder="1" applyAlignment="1">
      <alignment horizontal="right"/>
    </xf>
    <xf numFmtId="179" fontId="19" fillId="0" borderId="0" xfId="6" applyNumberFormat="1" applyFont="1" applyAlignment="1">
      <alignment horizontal="right"/>
    </xf>
    <xf numFmtId="0" fontId="19" fillId="0" borderId="25" xfId="6" applyFont="1" applyBorder="1" applyAlignment="1">
      <alignment horizontal="left"/>
    </xf>
    <xf numFmtId="3" fontId="30" fillId="0" borderId="113" xfId="6" applyNumberFormat="1" applyFont="1" applyBorder="1" applyAlignment="1">
      <alignment horizontal="right"/>
    </xf>
    <xf numFmtId="49" fontId="11" fillId="0" borderId="27" xfId="6" quotePrefix="1" applyNumberFormat="1" applyFont="1" applyBorder="1" applyAlignment="1">
      <alignment horizontal="distributed"/>
    </xf>
    <xf numFmtId="0" fontId="19" fillId="0" borderId="9" xfId="6" applyFont="1" applyBorder="1"/>
    <xf numFmtId="0" fontId="19" fillId="0" borderId="114" xfId="6" applyFont="1" applyBorder="1" applyAlignment="1">
      <alignment horizontal="left"/>
    </xf>
    <xf numFmtId="0" fontId="19" fillId="0" borderId="110" xfId="6" applyFont="1" applyBorder="1"/>
    <xf numFmtId="49" fontId="19" fillId="0" borderId="27" xfId="6" applyNumberFormat="1" applyFont="1" applyBorder="1" applyAlignment="1">
      <alignment horizontal="distributed"/>
    </xf>
    <xf numFmtId="0" fontId="12" fillId="0" borderId="1" xfId="6" applyFont="1" applyBorder="1"/>
    <xf numFmtId="0" fontId="21" fillId="0" borderId="0" xfId="6" quotePrefix="1" applyFont="1" applyAlignment="1">
      <alignment horizontal="left"/>
    </xf>
    <xf numFmtId="0" fontId="11" fillId="0" borderId="0" xfId="6" applyFont="1"/>
    <xf numFmtId="0" fontId="21" fillId="0" borderId="0" xfId="6" applyFont="1" applyAlignment="1">
      <alignment horizontal="left"/>
    </xf>
    <xf numFmtId="0" fontId="21" fillId="0" borderId="0" xfId="6" applyFont="1"/>
    <xf numFmtId="0" fontId="39" fillId="0" borderId="0" xfId="6" applyFont="1" applyAlignment="1">
      <alignment horizontal="left" vertical="center"/>
    </xf>
    <xf numFmtId="0" fontId="40" fillId="0" borderId="0" xfId="6" applyFont="1" applyAlignment="1">
      <alignment horizontal="left"/>
    </xf>
    <xf numFmtId="0" fontId="19" fillId="0" borderId="0" xfId="9" applyFont="1" applyFill="1"/>
    <xf numFmtId="0" fontId="19" fillId="3" borderId="0" xfId="9" applyFont="1" applyAlignment="1">
      <alignment horizontal="right"/>
    </xf>
    <xf numFmtId="0" fontId="20" fillId="0" borderId="0" xfId="9" applyFont="1" applyFill="1" applyAlignment="1">
      <alignment horizontal="centerContinuous"/>
    </xf>
    <xf numFmtId="0" fontId="19" fillId="0" borderId="0" xfId="9" quotePrefix="1" applyFont="1" applyFill="1" applyAlignment="1">
      <alignment horizontal="centerContinuous"/>
    </xf>
    <xf numFmtId="0" fontId="19" fillId="0" borderId="0" xfId="9" applyFont="1" applyFill="1" applyAlignment="1">
      <alignment horizontal="centerContinuous"/>
    </xf>
    <xf numFmtId="0" fontId="41" fillId="0" borderId="0" xfId="9" applyFont="1" applyFill="1"/>
    <xf numFmtId="0" fontId="19" fillId="0" borderId="0" xfId="9" quotePrefix="1" applyFont="1" applyFill="1" applyAlignment="1">
      <alignment horizontal="left" vertical="top"/>
    </xf>
    <xf numFmtId="0" fontId="19" fillId="0" borderId="15" xfId="9" applyFont="1" applyFill="1" applyBorder="1" applyAlignment="1">
      <alignment horizontal="distributed" vertical="center"/>
    </xf>
    <xf numFmtId="0" fontId="19" fillId="0" borderId="6" xfId="9" applyFont="1" applyFill="1" applyBorder="1" applyAlignment="1">
      <alignment horizontal="distributed" vertical="center"/>
    </xf>
    <xf numFmtId="0" fontId="12" fillId="3" borderId="16" xfId="9" applyFont="1" applyBorder="1" applyAlignment="1">
      <alignment horizontal="center" vertical="center"/>
    </xf>
    <xf numFmtId="0" fontId="12" fillId="3" borderId="16" xfId="9" applyFont="1" applyBorder="1" applyAlignment="1">
      <alignment horizontal="distributed" vertical="center"/>
    </xf>
    <xf numFmtId="0" fontId="12" fillId="0" borderId="16" xfId="9" applyFont="1" applyFill="1" applyBorder="1" applyAlignment="1">
      <alignment horizontal="distributed" vertical="center"/>
    </xf>
    <xf numFmtId="0" fontId="12" fillId="0" borderId="17" xfId="9" applyFont="1" applyFill="1" applyBorder="1" applyAlignment="1">
      <alignment horizontal="distributed" vertical="center"/>
    </xf>
    <xf numFmtId="0" fontId="19" fillId="0" borderId="5" xfId="9" applyFont="1" applyFill="1" applyBorder="1" applyAlignment="1">
      <alignment horizontal="left"/>
    </xf>
    <xf numFmtId="3" fontId="19" fillId="0" borderId="0" xfId="9" applyNumberFormat="1" applyFont="1" applyFill="1" applyAlignment="1">
      <alignment horizontal="right"/>
    </xf>
    <xf numFmtId="0" fontId="19" fillId="0" borderId="0" xfId="9" applyFont="1" applyFill="1" applyAlignment="1">
      <alignment horizontal="right"/>
    </xf>
    <xf numFmtId="0" fontId="12" fillId="0" borderId="5" xfId="9" applyFont="1" applyFill="1" applyBorder="1" applyAlignment="1">
      <alignment horizontal="left" wrapText="1"/>
    </xf>
    <xf numFmtId="49" fontId="19" fillId="0" borderId="5" xfId="9" applyNumberFormat="1" applyFont="1" applyFill="1" applyBorder="1" applyAlignment="1">
      <alignment horizontal="left"/>
    </xf>
    <xf numFmtId="0" fontId="19" fillId="0" borderId="5" xfId="9" quotePrefix="1" applyFont="1" applyFill="1" applyBorder="1" applyAlignment="1">
      <alignment horizontal="left"/>
    </xf>
    <xf numFmtId="49" fontId="19" fillId="0" borderId="5" xfId="9" quotePrefix="1" applyNumberFormat="1" applyFont="1" applyFill="1" applyBorder="1" applyAlignment="1">
      <alignment horizontal="left"/>
    </xf>
    <xf numFmtId="3" fontId="23" fillId="0" borderId="0" xfId="9" applyNumberFormat="1" applyFont="1" applyFill="1" applyAlignment="1">
      <alignment horizontal="right"/>
    </xf>
    <xf numFmtId="0" fontId="16" fillId="0" borderId="0" xfId="9" applyFont="1" applyFill="1"/>
    <xf numFmtId="49" fontId="16" fillId="0" borderId="5" xfId="9" applyNumberFormat="1" applyFont="1" applyFill="1" applyBorder="1" applyAlignment="1">
      <alignment horizontal="left"/>
    </xf>
    <xf numFmtId="3" fontId="16" fillId="0" borderId="0" xfId="9" applyNumberFormat="1" applyFont="1" applyFill="1" applyAlignment="1">
      <alignment horizontal="right"/>
    </xf>
    <xf numFmtId="3" fontId="31" fillId="0" borderId="0" xfId="9" applyNumberFormat="1" applyFont="1" applyFill="1" applyAlignment="1">
      <alignment horizontal="right"/>
    </xf>
    <xf numFmtId="0" fontId="14" fillId="0" borderId="5" xfId="9" applyFont="1" applyFill="1" applyBorder="1" applyAlignment="1">
      <alignment horizontal="left"/>
    </xf>
    <xf numFmtId="184" fontId="23" fillId="0" borderId="0" xfId="9" applyNumberFormat="1" applyFont="1" applyFill="1" applyAlignment="1">
      <alignment horizontal="right"/>
    </xf>
    <xf numFmtId="0" fontId="14" fillId="0" borderId="5" xfId="9" applyFont="1" applyFill="1" applyBorder="1" applyAlignment="1">
      <alignment horizontal="left" wrapText="1"/>
    </xf>
    <xf numFmtId="184" fontId="23" fillId="0" borderId="0" xfId="9" applyNumberFormat="1" applyFont="1" applyFill="1"/>
    <xf numFmtId="0" fontId="14" fillId="0" borderId="0" xfId="9" applyFont="1" applyFill="1" applyAlignment="1">
      <alignment horizontal="left"/>
    </xf>
    <xf numFmtId="3" fontId="30" fillId="0" borderId="18" xfId="9" applyNumberFormat="1" applyFont="1" applyFill="1" applyBorder="1" applyAlignment="1">
      <alignment horizontal="right"/>
    </xf>
    <xf numFmtId="184" fontId="30" fillId="0" borderId="0" xfId="9" applyNumberFormat="1" applyFont="1" applyFill="1"/>
    <xf numFmtId="184" fontId="30" fillId="0" borderId="0" xfId="9" applyNumberFormat="1" applyFont="1" applyFill="1" applyAlignment="1">
      <alignment horizontal="right"/>
    </xf>
    <xf numFmtId="0" fontId="12" fillId="0" borderId="1" xfId="9" applyFont="1" applyFill="1" applyBorder="1"/>
    <xf numFmtId="0" fontId="12" fillId="0" borderId="0" xfId="9" applyFont="1" applyFill="1"/>
    <xf numFmtId="0" fontId="11" fillId="0" borderId="0" xfId="9" quotePrefix="1" applyFont="1" applyFill="1" applyAlignment="1">
      <alignment horizontal="left"/>
    </xf>
    <xf numFmtId="0" fontId="11" fillId="0" borderId="0" xfId="9" applyFont="1" applyFill="1"/>
    <xf numFmtId="0" fontId="11" fillId="0" borderId="0" xfId="9" applyFont="1" applyFill="1" applyAlignment="1">
      <alignment horizontal="left"/>
    </xf>
    <xf numFmtId="0" fontId="32" fillId="0" borderId="0" xfId="9" applyFont="1" applyFill="1" applyAlignment="1">
      <alignment horizontal="left"/>
    </xf>
    <xf numFmtId="0" fontId="12" fillId="0" borderId="0" xfId="9" applyFont="1" applyFill="1" applyAlignment="1">
      <alignment horizontal="center"/>
    </xf>
    <xf numFmtId="0" fontId="12" fillId="0" borderId="0" xfId="9" quotePrefix="1" applyFont="1" applyFill="1" applyAlignment="1">
      <alignment horizontal="center"/>
    </xf>
    <xf numFmtId="184" fontId="42" fillId="0" borderId="0" xfId="9" applyNumberFormat="1" applyFont="1" applyFill="1"/>
    <xf numFmtId="184" fontId="12" fillId="0" borderId="0" xfId="9" applyNumberFormat="1" applyFont="1" applyFill="1"/>
    <xf numFmtId="0" fontId="12" fillId="0" borderId="0" xfId="9" quotePrefix="1" applyFont="1" applyFill="1" applyAlignment="1">
      <alignment horizontal="left"/>
    </xf>
    <xf numFmtId="0" fontId="21" fillId="0" borderId="0" xfId="9" quotePrefix="1" applyFont="1" applyFill="1" applyAlignment="1">
      <alignment horizontal="left"/>
    </xf>
    <xf numFmtId="3" fontId="42" fillId="0" borderId="0" xfId="9" applyNumberFormat="1" applyFont="1" applyFill="1"/>
    <xf numFmtId="185" fontId="19" fillId="0" borderId="115" xfId="29" applyNumberFormat="1" applyFont="1" applyFill="1" applyBorder="1" applyAlignment="1">
      <alignment horizontal="right" vertical="center"/>
    </xf>
    <xf numFmtId="0" fontId="19" fillId="0" borderId="78" xfId="29" quotePrefix="1" applyFont="1" applyFill="1" applyBorder="1" applyAlignment="1">
      <alignment horizontal="center" vertical="center"/>
    </xf>
    <xf numFmtId="184" fontId="19" fillId="0" borderId="29" xfId="37" applyNumberFormat="1" applyFont="1" applyBorder="1"/>
    <xf numFmtId="184" fontId="19" fillId="0" borderId="9" xfId="37" applyNumberFormat="1" applyFont="1" applyBorder="1"/>
    <xf numFmtId="0" fontId="19" fillId="0" borderId="31" xfId="31" applyFont="1" applyFill="1" applyBorder="1" applyAlignment="1">
      <alignment horizontal="right"/>
    </xf>
    <xf numFmtId="176" fontId="19" fillId="0" borderId="28" xfId="6" applyNumberFormat="1" applyFont="1" applyBorder="1" applyAlignment="1">
      <alignment horizontal="right"/>
    </xf>
    <xf numFmtId="176" fontId="19" fillId="0" borderId="9" xfId="6" applyNumberFormat="1" applyFont="1" applyBorder="1"/>
    <xf numFmtId="3" fontId="19" fillId="0" borderId="40" xfId="31" applyNumberFormat="1" applyFont="1" applyFill="1" applyBorder="1" applyAlignment="1">
      <alignment horizontal="right"/>
    </xf>
    <xf numFmtId="0" fontId="19" fillId="0" borderId="26" xfId="31" applyFont="1" applyFill="1" applyBorder="1" applyAlignment="1">
      <alignment horizontal="right"/>
    </xf>
    <xf numFmtId="3" fontId="19" fillId="0" borderId="56" xfId="31" applyNumberFormat="1" applyFont="1" applyFill="1" applyBorder="1" applyAlignment="1">
      <alignment horizontal="right"/>
    </xf>
    <xf numFmtId="3" fontId="6" fillId="0" borderId="0" xfId="33" applyNumberFormat="1"/>
    <xf numFmtId="0" fontId="6" fillId="0" borderId="0" xfId="6" applyAlignment="1">
      <alignment horizontal="center"/>
    </xf>
    <xf numFmtId="49" fontId="19" fillId="0" borderId="85" xfId="6" applyNumberFormat="1" applyFont="1" applyBorder="1"/>
    <xf numFmtId="176" fontId="19" fillId="0" borderId="116" xfId="6" applyNumberFormat="1" applyFont="1" applyBorder="1" applyAlignment="1">
      <alignment horizontal="right"/>
    </xf>
    <xf numFmtId="184" fontId="14" fillId="2" borderId="0" xfId="0" applyNumberFormat="1" applyFont="1" applyProtection="1">
      <protection locked="0"/>
    </xf>
    <xf numFmtId="184" fontId="14" fillId="0" borderId="0" xfId="10" applyNumberFormat="1" applyFont="1" applyAlignment="1" applyProtection="1">
      <protection locked="0"/>
    </xf>
    <xf numFmtId="184" fontId="17" fillId="0" borderId="0" xfId="10" applyNumberFormat="1" applyAlignment="1" applyProtection="1">
      <protection locked="0"/>
    </xf>
    <xf numFmtId="184" fontId="22" fillId="0" borderId="0" xfId="10" applyNumberFormat="1" applyFont="1" applyAlignment="1" applyProtection="1">
      <protection locked="0"/>
    </xf>
    <xf numFmtId="184" fontId="0" fillId="2" borderId="0" xfId="0" applyNumberFormat="1" applyProtection="1">
      <protection locked="0"/>
    </xf>
    <xf numFmtId="49" fontId="16" fillId="0" borderId="14" xfId="33" quotePrefix="1" applyNumberFormat="1" applyFont="1" applyBorder="1" applyAlignment="1">
      <alignment horizontal="center"/>
    </xf>
    <xf numFmtId="3" fontId="16" fillId="0" borderId="114" xfId="33" applyNumberFormat="1" applyFont="1" applyBorder="1" applyAlignment="1">
      <alignment horizontal="right"/>
    </xf>
    <xf numFmtId="0" fontId="16" fillId="0" borderId="114" xfId="33" applyFont="1" applyBorder="1" applyAlignment="1">
      <alignment horizontal="right"/>
    </xf>
    <xf numFmtId="3" fontId="16" fillId="0" borderId="114" xfId="34" applyNumberFormat="1" applyFont="1" applyBorder="1" applyAlignment="1">
      <alignment horizontal="right"/>
    </xf>
    <xf numFmtId="176" fontId="16" fillId="0" borderId="114" xfId="6" applyNumberFormat="1" applyFont="1" applyBorder="1" applyAlignment="1">
      <alignment horizontal="right"/>
    </xf>
    <xf numFmtId="3" fontId="16" fillId="0" borderId="14" xfId="29" applyNumberFormat="1" applyFont="1" applyFill="1" applyBorder="1" applyAlignment="1">
      <alignment horizontal="right" vertical="center"/>
    </xf>
    <xf numFmtId="0" fontId="16" fillId="0" borderId="14" xfId="29" applyFont="1" applyFill="1" applyBorder="1" applyAlignment="1">
      <alignment horizontal="right" vertical="center"/>
    </xf>
    <xf numFmtId="3" fontId="16" fillId="0" borderId="117" xfId="29" applyNumberFormat="1" applyFont="1" applyFill="1" applyBorder="1" applyAlignment="1">
      <alignment horizontal="right" vertical="center"/>
    </xf>
    <xf numFmtId="3" fontId="16" fillId="0" borderId="114" xfId="29" applyNumberFormat="1" applyFont="1" applyFill="1" applyBorder="1" applyAlignment="1">
      <alignment horizontal="right" vertical="center"/>
    </xf>
    <xf numFmtId="0" fontId="16" fillId="0" borderId="114" xfId="29" applyFont="1" applyFill="1" applyBorder="1" applyAlignment="1">
      <alignment horizontal="right" vertical="center"/>
    </xf>
    <xf numFmtId="49" fontId="16" fillId="0" borderId="118" xfId="29" applyNumberFormat="1" applyFont="1" applyFill="1" applyBorder="1" applyAlignment="1">
      <alignment horizontal="center" vertical="center"/>
    </xf>
    <xf numFmtId="185" fontId="16" fillId="0" borderId="18" xfId="29" applyNumberFormat="1" applyFont="1" applyFill="1" applyBorder="1" applyAlignment="1">
      <alignment horizontal="right" vertical="center"/>
    </xf>
    <xf numFmtId="3" fontId="16" fillId="0" borderId="119" xfId="29" applyNumberFormat="1" applyFont="1" applyFill="1" applyBorder="1" applyAlignment="1">
      <alignment horizontal="right" vertical="center"/>
    </xf>
    <xf numFmtId="0" fontId="16" fillId="0" borderId="120" xfId="29" quotePrefix="1" applyFont="1" applyFill="1" applyBorder="1" applyAlignment="1">
      <alignment horizontal="center" vertical="center"/>
    </xf>
    <xf numFmtId="49" fontId="16" fillId="0" borderId="118" xfId="30" quotePrefix="1" applyNumberFormat="1" applyFont="1" applyFill="1" applyBorder="1" applyAlignment="1">
      <alignment horizontal="center"/>
    </xf>
    <xf numFmtId="184" fontId="16" fillId="0" borderId="114" xfId="37" applyNumberFormat="1" applyFont="1" applyBorder="1"/>
    <xf numFmtId="3" fontId="16" fillId="0" borderId="114" xfId="30" applyNumberFormat="1" applyFont="1" applyFill="1" applyBorder="1" applyAlignment="1">
      <alignment horizontal="right"/>
    </xf>
    <xf numFmtId="0" fontId="16" fillId="0" borderId="121" xfId="30" applyFont="1" applyFill="1" applyBorder="1" applyAlignment="1">
      <alignment horizontal="right"/>
    </xf>
    <xf numFmtId="3" fontId="16" fillId="0" borderId="18" xfId="30" applyNumberFormat="1" applyFont="1" applyFill="1" applyBorder="1" applyAlignment="1">
      <alignment horizontal="right"/>
    </xf>
    <xf numFmtId="184" fontId="16" fillId="0" borderId="119" xfId="37" applyNumberFormat="1" applyFont="1" applyBorder="1"/>
    <xf numFmtId="49" fontId="16" fillId="0" borderId="122" xfId="30" quotePrefix="1" applyNumberFormat="1" applyFont="1" applyFill="1" applyBorder="1" applyAlignment="1">
      <alignment horizontal="center"/>
    </xf>
    <xf numFmtId="49" fontId="16" fillId="0" borderId="117" xfId="30" applyNumberFormat="1" applyFont="1" applyFill="1" applyBorder="1" applyAlignment="1">
      <alignment horizontal="center" vertical="center"/>
    </xf>
    <xf numFmtId="0" fontId="16" fillId="0" borderId="117" xfId="30" quotePrefix="1" applyFont="1" applyFill="1" applyBorder="1" applyAlignment="1">
      <alignment horizontal="center" vertical="center"/>
    </xf>
    <xf numFmtId="3" fontId="16" fillId="0" borderId="123" xfId="33" applyNumberFormat="1" applyFont="1" applyBorder="1" applyAlignment="1">
      <alignment horizontal="right"/>
    </xf>
    <xf numFmtId="0" fontId="16" fillId="0" borderId="120" xfId="33" quotePrefix="1" applyFont="1" applyBorder="1" applyAlignment="1">
      <alignment horizontal="center" vertical="center"/>
    </xf>
    <xf numFmtId="3" fontId="16" fillId="0" borderId="124" xfId="33" applyNumberFormat="1" applyFont="1" applyBorder="1" applyAlignment="1">
      <alignment horizontal="right"/>
    </xf>
    <xf numFmtId="3" fontId="16" fillId="0" borderId="125" xfId="34" applyNumberFormat="1" applyFont="1" applyBorder="1" applyAlignment="1">
      <alignment horizontal="right"/>
    </xf>
    <xf numFmtId="3" fontId="16" fillId="0" borderId="124" xfId="34" applyNumberFormat="1" applyFont="1" applyBorder="1"/>
    <xf numFmtId="49" fontId="16" fillId="0" borderId="118" xfId="34" applyNumberFormat="1" applyFont="1" applyBorder="1" applyAlignment="1">
      <alignment horizontal="center"/>
    </xf>
    <xf numFmtId="0" fontId="16" fillId="0" borderId="27" xfId="35" quotePrefix="1" applyFont="1" applyBorder="1" applyAlignment="1">
      <alignment horizontal="center" vertical="center"/>
    </xf>
    <xf numFmtId="0" fontId="16" fillId="0" borderId="0" xfId="35" applyFont="1"/>
    <xf numFmtId="184" fontId="12" fillId="3" borderId="0" xfId="36" applyNumberFormat="1" applyFont="1"/>
    <xf numFmtId="176" fontId="16" fillId="0" borderId="126" xfId="38" applyNumberFormat="1" applyFont="1" applyBorder="1" applyAlignment="1">
      <alignment horizontal="right"/>
    </xf>
    <xf numFmtId="176" fontId="16" fillId="0" borderId="127" xfId="38" applyNumberFormat="1" applyFont="1" applyBorder="1" applyAlignment="1">
      <alignment horizontal="right"/>
    </xf>
    <xf numFmtId="176" fontId="16" fillId="0" borderId="128" xfId="38" applyNumberFormat="1" applyFont="1" applyBorder="1" applyAlignment="1">
      <alignment horizontal="right"/>
    </xf>
    <xf numFmtId="3" fontId="43" fillId="0" borderId="0" xfId="38" applyNumberFormat="1" applyFont="1">
      <alignment vertical="center"/>
    </xf>
    <xf numFmtId="3" fontId="31" fillId="0" borderId="0" xfId="38" applyNumberFormat="1" applyFont="1">
      <alignment vertical="center"/>
    </xf>
    <xf numFmtId="184" fontId="36" fillId="3" borderId="0" xfId="36" applyNumberFormat="1" applyFont="1"/>
    <xf numFmtId="187" fontId="43" fillId="0" borderId="0" xfId="38" applyNumberFormat="1" applyFont="1">
      <alignment vertical="center"/>
    </xf>
    <xf numFmtId="187" fontId="16" fillId="0" borderId="0" xfId="38" applyNumberFormat="1" applyFont="1">
      <alignment vertical="center"/>
    </xf>
    <xf numFmtId="0" fontId="16" fillId="0" borderId="117" xfId="6" quotePrefix="1" applyFont="1" applyBorder="1" applyAlignment="1">
      <alignment horizontal="center" vertical="center"/>
    </xf>
    <xf numFmtId="3" fontId="16" fillId="0" borderId="121" xfId="29" applyNumberFormat="1" applyFont="1" applyFill="1" applyBorder="1" applyAlignment="1">
      <alignment horizontal="right" vertical="center"/>
    </xf>
    <xf numFmtId="0" fontId="16" fillId="0" borderId="114" xfId="30" applyFont="1" applyFill="1" applyBorder="1" applyAlignment="1">
      <alignment horizontal="right"/>
    </xf>
    <xf numFmtId="185" fontId="16" fillId="0" borderId="14" xfId="29" applyNumberFormat="1" applyFont="1" applyFill="1" applyBorder="1" applyAlignment="1">
      <alignment horizontal="right" vertical="center"/>
    </xf>
    <xf numFmtId="3" fontId="16" fillId="0" borderId="114" xfId="37" applyNumberFormat="1" applyFont="1" applyBorder="1"/>
    <xf numFmtId="0" fontId="16" fillId="0" borderId="119" xfId="29" applyFont="1" applyFill="1" applyBorder="1" applyAlignment="1">
      <alignment horizontal="right" vertical="center"/>
    </xf>
    <xf numFmtId="3" fontId="16" fillId="0" borderId="18" xfId="29" applyNumberFormat="1" applyFont="1" applyFill="1" applyBorder="1" applyAlignment="1">
      <alignment horizontal="right" vertical="center"/>
    </xf>
    <xf numFmtId="49" fontId="19" fillId="0" borderId="85" xfId="29" applyNumberFormat="1" applyFont="1" applyFill="1" applyBorder="1" applyAlignment="1">
      <alignment horizontal="center" vertical="center"/>
    </xf>
    <xf numFmtId="3" fontId="19" fillId="0" borderId="75" xfId="29" applyNumberFormat="1" applyFont="1" applyFill="1" applyBorder="1" applyAlignment="1">
      <alignment horizontal="right" vertical="center"/>
    </xf>
    <xf numFmtId="3" fontId="19" fillId="0" borderId="56" xfId="29" applyNumberFormat="1" applyFont="1" applyFill="1" applyBorder="1" applyAlignment="1">
      <alignment horizontal="right" vertical="center"/>
    </xf>
    <xf numFmtId="0" fontId="16" fillId="0" borderId="0" xfId="30" applyFont="1" applyFill="1"/>
    <xf numFmtId="0" fontId="16" fillId="0" borderId="14" xfId="30" applyFont="1" applyFill="1" applyBorder="1"/>
    <xf numFmtId="3" fontId="16" fillId="0" borderId="14" xfId="30" applyNumberFormat="1" applyFont="1" applyFill="1" applyBorder="1" applyAlignment="1">
      <alignment horizontal="right"/>
    </xf>
    <xf numFmtId="184" fontId="16" fillId="0" borderId="14" xfId="37" applyNumberFormat="1" applyFont="1" applyBorder="1"/>
    <xf numFmtId="3" fontId="19" fillId="0" borderId="116" xfId="30" applyNumberFormat="1" applyFont="1" applyFill="1" applyBorder="1" applyAlignment="1">
      <alignment horizontal="right"/>
    </xf>
    <xf numFmtId="3" fontId="16" fillId="0" borderId="129" xfId="30" applyNumberFormat="1" applyFont="1" applyFill="1" applyBorder="1" applyAlignment="1">
      <alignment horizontal="right"/>
    </xf>
    <xf numFmtId="3" fontId="19" fillId="0" borderId="130" xfId="30" applyNumberFormat="1" applyFont="1" applyFill="1" applyBorder="1" applyAlignment="1">
      <alignment horizontal="right"/>
    </xf>
    <xf numFmtId="49" fontId="16" fillId="0" borderId="122" xfId="31" quotePrefix="1" applyNumberFormat="1" applyFont="1" applyFill="1" applyBorder="1" applyAlignment="1">
      <alignment horizontal="center"/>
    </xf>
    <xf numFmtId="3" fontId="16" fillId="0" borderId="14" xfId="31" applyNumberFormat="1" applyFont="1" applyFill="1" applyBorder="1" applyAlignment="1">
      <alignment horizontal="right"/>
    </xf>
    <xf numFmtId="0" fontId="16" fillId="0" borderId="120" xfId="31" quotePrefix="1" applyFont="1" applyFill="1" applyBorder="1" applyAlignment="1">
      <alignment horizontal="center" vertical="center"/>
    </xf>
    <xf numFmtId="3" fontId="16" fillId="0" borderId="126" xfId="31" applyNumberFormat="1" applyFont="1" applyFill="1" applyBorder="1" applyAlignment="1">
      <alignment horizontal="right"/>
    </xf>
    <xf numFmtId="184" fontId="16" fillId="0" borderId="127" xfId="37" applyNumberFormat="1" applyFont="1" applyBorder="1"/>
    <xf numFmtId="3" fontId="16" fillId="0" borderId="128" xfId="31" applyNumberFormat="1" applyFont="1" applyFill="1" applyBorder="1" applyAlignment="1">
      <alignment horizontal="right"/>
    </xf>
    <xf numFmtId="3" fontId="16" fillId="0" borderId="127" xfId="31" applyNumberFormat="1" applyFont="1" applyFill="1" applyBorder="1" applyAlignment="1">
      <alignment horizontal="right"/>
    </xf>
    <xf numFmtId="184" fontId="16" fillId="0" borderId="131" xfId="37" applyNumberFormat="1" applyFont="1" applyBorder="1"/>
    <xf numFmtId="184" fontId="16" fillId="0" borderId="128" xfId="37" applyNumberFormat="1" applyFont="1" applyBorder="1"/>
    <xf numFmtId="0" fontId="16" fillId="0" borderId="131" xfId="31" applyFont="1" applyFill="1" applyBorder="1" applyAlignment="1">
      <alignment horizontal="right"/>
    </xf>
    <xf numFmtId="3" fontId="16" fillId="0" borderId="131" xfId="31" applyNumberFormat="1" applyFont="1" applyFill="1" applyBorder="1" applyAlignment="1">
      <alignment horizontal="right"/>
    </xf>
    <xf numFmtId="184" fontId="16" fillId="0" borderId="132" xfId="37" applyNumberFormat="1" applyFont="1" applyBorder="1"/>
    <xf numFmtId="0" fontId="16" fillId="0" borderId="133" xfId="31" applyFont="1" applyFill="1" applyBorder="1" applyAlignment="1">
      <alignment horizontal="right"/>
    </xf>
    <xf numFmtId="3" fontId="16" fillId="0" borderId="134" xfId="31" applyNumberFormat="1" applyFont="1" applyFill="1" applyBorder="1" applyAlignment="1">
      <alignment horizontal="right"/>
    </xf>
    <xf numFmtId="184" fontId="16" fillId="0" borderId="135" xfId="37" applyNumberFormat="1" applyFont="1" applyBorder="1"/>
    <xf numFmtId="3" fontId="19" fillId="0" borderId="34" xfId="31" applyNumberFormat="1" applyFont="1" applyFill="1" applyBorder="1" applyAlignment="1">
      <alignment horizontal="right"/>
    </xf>
    <xf numFmtId="0" fontId="16" fillId="0" borderId="0" xfId="33" quotePrefix="1" applyFont="1" applyAlignment="1">
      <alignment horizontal="center" vertical="center"/>
    </xf>
    <xf numFmtId="3" fontId="16" fillId="0" borderId="14" xfId="33" applyNumberFormat="1" applyFont="1" applyBorder="1" applyAlignment="1">
      <alignment horizontal="right"/>
    </xf>
    <xf numFmtId="3" fontId="16" fillId="0" borderId="14" xfId="33" applyNumberFormat="1" applyFont="1" applyBorder="1"/>
    <xf numFmtId="3" fontId="16" fillId="0" borderId="136" xfId="33" applyNumberFormat="1" applyFont="1" applyBorder="1" applyAlignment="1">
      <alignment horizontal="right"/>
    </xf>
    <xf numFmtId="49" fontId="19" fillId="0" borderId="0" xfId="33" quotePrefix="1" applyNumberFormat="1" applyFont="1" applyAlignment="1">
      <alignment horizontal="center"/>
    </xf>
    <xf numFmtId="3" fontId="19" fillId="0" borderId="116" xfId="33" applyNumberFormat="1" applyFont="1" applyBorder="1" applyAlignment="1">
      <alignment horizontal="right"/>
    </xf>
    <xf numFmtId="3" fontId="19" fillId="0" borderId="5" xfId="33" applyNumberFormat="1" applyFont="1" applyBorder="1"/>
    <xf numFmtId="3" fontId="19" fillId="0" borderId="112" xfId="33" applyNumberFormat="1" applyFont="1" applyBorder="1" applyAlignment="1">
      <alignment horizontal="right"/>
    </xf>
    <xf numFmtId="0" fontId="16" fillId="0" borderId="27" xfId="34" quotePrefix="1" applyFont="1" applyBorder="1" applyAlignment="1">
      <alignment horizontal="center" vertical="center"/>
    </xf>
    <xf numFmtId="3" fontId="16" fillId="0" borderId="14" xfId="34" applyNumberFormat="1" applyFont="1" applyBorder="1" applyAlignment="1">
      <alignment horizontal="right"/>
    </xf>
    <xf numFmtId="3" fontId="16" fillId="0" borderId="14" xfId="34" applyNumberFormat="1" applyFont="1" applyBorder="1"/>
    <xf numFmtId="3" fontId="16" fillId="0" borderId="137" xfId="34" applyNumberFormat="1" applyFont="1" applyBorder="1" applyAlignment="1">
      <alignment horizontal="right"/>
    </xf>
    <xf numFmtId="184" fontId="16" fillId="0" borderId="114" xfId="15" applyNumberFormat="1" applyFont="1" applyBorder="1" applyAlignment="1">
      <alignment horizontal="right"/>
    </xf>
    <xf numFmtId="3" fontId="19" fillId="0" borderId="9" xfId="34" applyNumberFormat="1" applyFont="1" applyBorder="1" applyAlignment="1">
      <alignment horizontal="right"/>
    </xf>
    <xf numFmtId="184" fontId="19" fillId="0" borderId="9" xfId="15" applyNumberFormat="1" applyFont="1" applyBorder="1" applyAlignment="1">
      <alignment horizontal="right"/>
    </xf>
    <xf numFmtId="3" fontId="19" fillId="0" borderId="9" xfId="34" applyNumberFormat="1" applyFont="1" applyBorder="1"/>
    <xf numFmtId="49" fontId="16" fillId="0" borderId="122" xfId="35" applyNumberFormat="1" applyFont="1" applyBorder="1" applyAlignment="1">
      <alignment horizontal="left"/>
    </xf>
    <xf numFmtId="176" fontId="16" fillId="0" borderId="14" xfId="35" applyNumberFormat="1" applyFont="1" applyBorder="1" applyAlignment="1">
      <alignment horizontal="right"/>
    </xf>
    <xf numFmtId="176" fontId="16" fillId="0" borderId="138" xfId="35" applyNumberFormat="1" applyFont="1" applyBorder="1" applyAlignment="1">
      <alignment horizontal="right"/>
    </xf>
    <xf numFmtId="0" fontId="16" fillId="0" borderId="128" xfId="35" applyFont="1" applyBorder="1" applyAlignment="1">
      <alignment horizontal="right"/>
    </xf>
    <xf numFmtId="2" fontId="16" fillId="0" borderId="128" xfId="35" applyNumberFormat="1" applyFont="1" applyBorder="1" applyAlignment="1">
      <alignment horizontal="right"/>
    </xf>
    <xf numFmtId="176" fontId="16" fillId="0" borderId="128" xfId="35" applyNumberFormat="1" applyFont="1" applyBorder="1" applyAlignment="1">
      <alignment horizontal="right"/>
    </xf>
    <xf numFmtId="2" fontId="19" fillId="0" borderId="25" xfId="35" applyNumberFormat="1" applyFont="1" applyBorder="1" applyAlignment="1">
      <alignment horizontal="right"/>
    </xf>
    <xf numFmtId="49" fontId="16" fillId="0" borderId="0" xfId="38" applyNumberFormat="1" applyFont="1" applyAlignment="1">
      <alignment horizontal="left"/>
    </xf>
    <xf numFmtId="49" fontId="16" fillId="0" borderId="122" xfId="38" applyNumberFormat="1" applyFont="1" applyBorder="1" applyAlignment="1">
      <alignment horizontal="left"/>
    </xf>
    <xf numFmtId="176" fontId="16" fillId="0" borderId="14" xfId="38" applyNumberFormat="1" applyFont="1" applyBorder="1">
      <alignment vertical="center"/>
    </xf>
    <xf numFmtId="0" fontId="16" fillId="0" borderId="120" xfId="38" quotePrefix="1" applyFont="1" applyBorder="1" applyAlignment="1">
      <alignment horizontal="center" vertical="center"/>
    </xf>
    <xf numFmtId="176" fontId="16" fillId="0" borderId="114" xfId="36" applyNumberFormat="1" applyFont="1" applyFill="1" applyBorder="1"/>
    <xf numFmtId="176" fontId="16" fillId="0" borderId="114" xfId="38" applyNumberFormat="1" applyFont="1" applyBorder="1">
      <alignment vertical="center"/>
    </xf>
    <xf numFmtId="176" fontId="19" fillId="0" borderId="56" xfId="38" applyNumberFormat="1" applyFont="1" applyBorder="1">
      <alignment vertical="center"/>
    </xf>
    <xf numFmtId="49" fontId="16" fillId="0" borderId="118" xfId="6" applyNumberFormat="1" applyFont="1" applyBorder="1"/>
    <xf numFmtId="176" fontId="16" fillId="0" borderId="14" xfId="6" applyNumberFormat="1" applyFont="1" applyBorder="1"/>
    <xf numFmtId="176" fontId="16" fillId="0" borderId="114" xfId="6" applyNumberFormat="1" applyFont="1" applyBorder="1"/>
    <xf numFmtId="176" fontId="16" fillId="0" borderId="123" xfId="6" applyNumberFormat="1" applyFont="1" applyBorder="1" applyAlignment="1">
      <alignment horizontal="right"/>
    </xf>
    <xf numFmtId="0" fontId="19" fillId="0" borderId="75" xfId="6" quotePrefix="1" applyFont="1" applyBorder="1" applyAlignment="1">
      <alignment horizontal="center" vertical="center"/>
    </xf>
    <xf numFmtId="49" fontId="19" fillId="0" borderId="75" xfId="30" applyNumberFormat="1" applyFont="1" applyFill="1" applyBorder="1" applyAlignment="1">
      <alignment horizontal="center" vertical="center"/>
    </xf>
    <xf numFmtId="3" fontId="16" fillId="0" borderId="25" xfId="6" applyNumberFormat="1" applyFont="1" applyBorder="1" applyAlignment="1">
      <alignment horizontal="right"/>
    </xf>
    <xf numFmtId="3" fontId="16" fillId="0" borderId="9" xfId="6" applyNumberFormat="1" applyFont="1" applyBorder="1" applyAlignment="1">
      <alignment horizontal="right"/>
    </xf>
    <xf numFmtId="3" fontId="16" fillId="0" borderId="0" xfId="6" applyNumberFormat="1" applyFont="1" applyAlignment="1">
      <alignment horizontal="right"/>
    </xf>
    <xf numFmtId="3" fontId="16" fillId="0" borderId="5" xfId="6" applyNumberFormat="1" applyFont="1" applyBorder="1" applyAlignment="1">
      <alignment horizontal="right"/>
    </xf>
    <xf numFmtId="3" fontId="16" fillId="0" borderId="112" xfId="6" applyNumberFormat="1" applyFont="1" applyBorder="1" applyAlignment="1">
      <alignment horizontal="right"/>
    </xf>
    <xf numFmtId="3" fontId="16" fillId="0" borderId="9" xfId="7" applyNumberFormat="1" applyFont="1" applyBorder="1" applyAlignment="1">
      <alignment horizontal="right"/>
    </xf>
    <xf numFmtId="3" fontId="16" fillId="0" borderId="0" xfId="7" applyNumberFormat="1" applyFont="1" applyAlignment="1">
      <alignment horizontal="right"/>
    </xf>
    <xf numFmtId="3" fontId="16" fillId="0" borderId="112" xfId="7" applyNumberFormat="1" applyFont="1" applyBorder="1" applyAlignment="1">
      <alignment horizontal="right"/>
    </xf>
    <xf numFmtId="0" fontId="3" fillId="0" borderId="0" xfId="0" applyFont="1" applyFill="1" applyAlignment="1">
      <alignment vertical="center" wrapText="1"/>
    </xf>
    <xf numFmtId="56" fontId="4" fillId="0" borderId="0" xfId="0" applyNumberFormat="1" applyFont="1" applyFill="1"/>
    <xf numFmtId="56" fontId="16" fillId="0" borderId="0" xfId="31" applyNumberFormat="1" applyFont="1" applyFill="1"/>
    <xf numFmtId="183" fontId="3" fillId="0" borderId="0" xfId="0" applyNumberFormat="1" applyFont="1" applyFill="1" applyAlignment="1">
      <alignment horizontal="center"/>
    </xf>
    <xf numFmtId="181" fontId="12" fillId="0" borderId="0" xfId="0" applyNumberFormat="1" applyFont="1" applyFill="1" applyAlignment="1">
      <alignment vertical="center"/>
    </xf>
    <xf numFmtId="181" fontId="10" fillId="0" borderId="0" xfId="0" applyNumberFormat="1" applyFont="1" applyFill="1" applyAlignment="1">
      <alignment vertical="center"/>
    </xf>
    <xf numFmtId="176" fontId="10" fillId="0" borderId="0" xfId="0" applyNumberFormat="1" applyFont="1" applyFill="1" applyAlignment="1">
      <alignment vertical="center"/>
    </xf>
    <xf numFmtId="176" fontId="4" fillId="0" borderId="0" xfId="0" applyNumberFormat="1" applyFont="1" applyFill="1" applyAlignment="1">
      <alignment vertical="center"/>
    </xf>
    <xf numFmtId="177" fontId="4" fillId="0" borderId="0" xfId="0" applyNumberFormat="1" applyFont="1" applyFill="1" applyAlignment="1">
      <alignment vertical="center"/>
    </xf>
    <xf numFmtId="178" fontId="4" fillId="0" borderId="0" xfId="0" applyNumberFormat="1" applyFont="1" applyFill="1" applyAlignment="1">
      <alignment vertical="center"/>
    </xf>
    <xf numFmtId="176" fontId="4" fillId="0" borderId="12" xfId="0" applyNumberFormat="1" applyFont="1" applyFill="1" applyBorder="1" applyAlignment="1">
      <alignment vertical="center"/>
    </xf>
    <xf numFmtId="183" fontId="4" fillId="0" borderId="0" xfId="0" applyNumberFormat="1" applyFont="1" applyFill="1" applyAlignment="1">
      <alignment horizontal="right" vertical="center"/>
    </xf>
    <xf numFmtId="181" fontId="4" fillId="0" borderId="14" xfId="0" applyNumberFormat="1" applyFont="1" applyFill="1" applyBorder="1" applyAlignment="1">
      <alignment vertical="center"/>
    </xf>
    <xf numFmtId="176" fontId="4" fillId="0" borderId="14" xfId="0" applyNumberFormat="1" applyFont="1" applyFill="1" applyBorder="1" applyAlignment="1">
      <alignment vertical="center"/>
    </xf>
    <xf numFmtId="0" fontId="4" fillId="0" borderId="0" xfId="0" applyFont="1" applyFill="1" applyAlignment="1">
      <alignment horizontal="centerContinuous"/>
    </xf>
    <xf numFmtId="0" fontId="8" fillId="0" borderId="0" xfId="0" applyFont="1" applyFill="1" applyAlignment="1">
      <alignment horizontal="centerContinuous"/>
    </xf>
    <xf numFmtId="0" fontId="4" fillId="0" borderId="9" xfId="0" applyFont="1" applyFill="1" applyBorder="1" applyAlignment="1">
      <alignment horizontal="distributed" vertical="center"/>
    </xf>
    <xf numFmtId="182" fontId="44" fillId="0" borderId="14" xfId="0" applyNumberFormat="1" applyFont="1" applyFill="1" applyBorder="1" applyAlignment="1">
      <alignment vertical="center"/>
    </xf>
    <xf numFmtId="189" fontId="44" fillId="0" borderId="14" xfId="1" applyNumberFormat="1" applyFont="1" applyFill="1" applyBorder="1" applyAlignment="1" applyProtection="1">
      <alignment vertical="center"/>
    </xf>
    <xf numFmtId="181" fontId="11" fillId="0" borderId="0" xfId="0" applyNumberFormat="1" applyFont="1" applyFill="1" applyAlignment="1">
      <alignment vertical="center"/>
    </xf>
    <xf numFmtId="0" fontId="56" fillId="0" borderId="0" xfId="0" applyFont="1" applyFill="1" applyAlignment="1">
      <alignment vertical="center"/>
    </xf>
    <xf numFmtId="38" fontId="4" fillId="0" borderId="0" xfId="2" applyFont="1" applyFill="1" applyAlignment="1">
      <alignment horizontal="distributed" vertical="center"/>
    </xf>
    <xf numFmtId="38" fontId="4" fillId="0" borderId="0" xfId="2" applyFont="1" applyFill="1" applyAlignment="1">
      <alignment horizontal="right" vertical="center"/>
    </xf>
    <xf numFmtId="38" fontId="4" fillId="0" borderId="0" xfId="2" applyFont="1" applyFill="1"/>
    <xf numFmtId="38" fontId="4" fillId="0" borderId="0" xfId="2" applyFont="1" applyFill="1" applyAlignment="1">
      <alignment vertical="center"/>
    </xf>
    <xf numFmtId="184" fontId="4" fillId="0" borderId="0" xfId="0" applyNumberFormat="1" applyFont="1" applyFill="1" applyAlignment="1">
      <alignment vertical="top"/>
    </xf>
    <xf numFmtId="181" fontId="4" fillId="0" borderId="0" xfId="2" applyNumberFormat="1" applyFont="1" applyFill="1" applyAlignment="1">
      <alignment horizontal="distributed" vertical="center"/>
    </xf>
    <xf numFmtId="0" fontId="12" fillId="0" borderId="20" xfId="29" applyFont="1" applyFill="1" applyBorder="1" applyAlignment="1">
      <alignment horizontal="distributed" vertical="center" wrapText="1"/>
    </xf>
    <xf numFmtId="0" fontId="21" fillId="0" borderId="0" xfId="0" applyFont="1" applyFill="1" applyAlignment="1">
      <alignment horizontal="center" vertical="center" wrapText="1"/>
    </xf>
    <xf numFmtId="3" fontId="19" fillId="0" borderId="15" xfId="29" applyNumberFormat="1" applyFont="1" applyFill="1" applyBorder="1" applyAlignment="1">
      <alignment horizontal="right" vertical="center"/>
    </xf>
    <xf numFmtId="185" fontId="19" fillId="0" borderId="6" xfId="29" applyNumberFormat="1" applyFont="1" applyFill="1" applyBorder="1" applyAlignment="1">
      <alignment horizontal="right" vertical="center"/>
    </xf>
    <xf numFmtId="3" fontId="19" fillId="0" borderId="8" xfId="29" applyNumberFormat="1" applyFont="1" applyFill="1" applyBorder="1" applyAlignment="1">
      <alignment horizontal="right" vertical="center"/>
    </xf>
    <xf numFmtId="0" fontId="19" fillId="0" borderId="15" xfId="29" applyFont="1" applyFill="1" applyBorder="1" applyAlignment="1">
      <alignment horizontal="right" vertical="center"/>
    </xf>
    <xf numFmtId="49" fontId="19" fillId="0" borderId="14" xfId="29" applyNumberFormat="1" applyFont="1" applyFill="1" applyBorder="1" applyAlignment="1">
      <alignment horizontal="center" vertical="center"/>
    </xf>
    <xf numFmtId="3" fontId="19" fillId="0" borderId="149" xfId="29" applyNumberFormat="1" applyFont="1" applyFill="1" applyBorder="1" applyAlignment="1">
      <alignment horizontal="right" vertical="center"/>
    </xf>
    <xf numFmtId="3" fontId="19" fillId="0" borderId="114" xfId="29" applyNumberFormat="1" applyFont="1" applyFill="1" applyBorder="1" applyAlignment="1">
      <alignment horizontal="right" vertical="center"/>
    </xf>
    <xf numFmtId="185" fontId="19" fillId="0" borderId="18" xfId="29" applyNumberFormat="1" applyFont="1" applyFill="1" applyBorder="1" applyAlignment="1">
      <alignment horizontal="right" vertical="center"/>
    </xf>
    <xf numFmtId="3" fontId="19" fillId="0" borderId="119" xfId="29" applyNumberFormat="1" applyFont="1" applyFill="1" applyBorder="1" applyAlignment="1">
      <alignment horizontal="right" vertical="center"/>
    </xf>
    <xf numFmtId="0" fontId="19" fillId="0" borderId="114" xfId="29" applyFont="1" applyFill="1" applyBorder="1" applyAlignment="1">
      <alignment horizontal="right" vertical="center"/>
    </xf>
    <xf numFmtId="0" fontId="19" fillId="0" borderId="18" xfId="29" applyFont="1" applyFill="1" applyBorder="1" applyAlignment="1">
      <alignment horizontal="right" vertical="center"/>
    </xf>
    <xf numFmtId="0" fontId="19" fillId="0" borderId="119" xfId="29" applyFont="1" applyFill="1" applyBorder="1" applyAlignment="1">
      <alignment horizontal="right" vertical="center"/>
    </xf>
    <xf numFmtId="3" fontId="19" fillId="0" borderId="18" xfId="29" applyNumberFormat="1" applyFont="1" applyFill="1" applyBorder="1" applyAlignment="1">
      <alignment horizontal="right" vertical="center"/>
    </xf>
    <xf numFmtId="3" fontId="19" fillId="0" borderId="121" xfId="29" applyNumberFormat="1" applyFont="1" applyFill="1" applyBorder="1" applyAlignment="1">
      <alignment horizontal="right" vertical="center"/>
    </xf>
    <xf numFmtId="0" fontId="19" fillId="0" borderId="120" xfId="29" applyFont="1" applyFill="1" applyBorder="1" applyAlignment="1">
      <alignment horizontal="center" vertical="center"/>
    </xf>
    <xf numFmtId="3" fontId="19" fillId="0" borderId="34" xfId="29" applyNumberFormat="1" applyFont="1" applyFill="1" applyBorder="1" applyAlignment="1">
      <alignment horizontal="right" vertical="center"/>
    </xf>
    <xf numFmtId="3" fontId="19" fillId="0" borderId="40" xfId="29" applyNumberFormat="1" applyFont="1" applyFill="1" applyBorder="1" applyAlignment="1">
      <alignment horizontal="right" vertical="center"/>
    </xf>
    <xf numFmtId="3" fontId="19" fillId="0" borderId="41" xfId="29" applyNumberFormat="1" applyFont="1" applyFill="1" applyBorder="1" applyAlignment="1">
      <alignment horizontal="right" vertical="center"/>
    </xf>
    <xf numFmtId="3" fontId="19" fillId="0" borderId="150" xfId="29" applyNumberFormat="1" applyFont="1" applyFill="1" applyBorder="1" applyAlignment="1">
      <alignment horizontal="right" vertical="center"/>
    </xf>
    <xf numFmtId="49" fontId="19" fillId="0" borderId="87" xfId="29" applyNumberFormat="1" applyFont="1" applyFill="1" applyBorder="1" applyAlignment="1">
      <alignment horizontal="center" vertical="center"/>
    </xf>
    <xf numFmtId="3" fontId="19" fillId="0" borderId="78" xfId="29" applyNumberFormat="1" applyFont="1" applyFill="1" applyBorder="1" applyAlignment="1">
      <alignment horizontal="right" vertical="center"/>
    </xf>
    <xf numFmtId="185" fontId="19" fillId="0" borderId="12" xfId="29" applyNumberFormat="1" applyFont="1" applyFill="1" applyBorder="1" applyAlignment="1">
      <alignment horizontal="right" vertical="center"/>
    </xf>
    <xf numFmtId="0" fontId="19" fillId="0" borderId="12" xfId="29" applyFont="1" applyFill="1" applyBorder="1" applyAlignment="1">
      <alignment horizontal="right" vertical="center"/>
    </xf>
    <xf numFmtId="3" fontId="19" fillId="0" borderId="12" xfId="29" applyNumberFormat="1" applyFont="1" applyFill="1" applyBorder="1" applyAlignment="1">
      <alignment horizontal="right" vertical="center"/>
    </xf>
    <xf numFmtId="0" fontId="19" fillId="0" borderId="32" xfId="29" quotePrefix="1" applyFont="1" applyFill="1" applyBorder="1" applyAlignment="1">
      <alignment horizontal="center" vertical="center"/>
    </xf>
    <xf numFmtId="0" fontId="11" fillId="0" borderId="50" xfId="30" applyFont="1" applyFill="1" applyBorder="1" applyAlignment="1">
      <alignment horizontal="center" vertical="center" wrapText="1"/>
    </xf>
    <xf numFmtId="0" fontId="21" fillId="0" borderId="16" xfId="0" applyFont="1" applyFill="1" applyBorder="1" applyAlignment="1">
      <alignment horizontal="center" vertical="center" wrapText="1"/>
    </xf>
    <xf numFmtId="0" fontId="11" fillId="0" borderId="16" xfId="30" applyFont="1" applyFill="1" applyBorder="1" applyAlignment="1">
      <alignment horizontal="center" vertical="center" wrapText="1"/>
    </xf>
    <xf numFmtId="0" fontId="19" fillId="0" borderId="54" xfId="30" quotePrefix="1" applyFont="1" applyFill="1" applyBorder="1" applyAlignment="1">
      <alignment horizontal="center" vertical="center"/>
    </xf>
    <xf numFmtId="3" fontId="19" fillId="0" borderId="24" xfId="30" applyNumberFormat="1" applyFont="1" applyFill="1" applyBorder="1" applyAlignment="1">
      <alignment horizontal="right" vertical="center"/>
    </xf>
    <xf numFmtId="3" fontId="19" fillId="0" borderId="25" xfId="30" applyNumberFormat="1" applyFont="1" applyFill="1" applyBorder="1" applyAlignment="1">
      <alignment horizontal="right" vertical="center"/>
    </xf>
    <xf numFmtId="0" fontId="19" fillId="0" borderId="25" xfId="30" applyFont="1" applyFill="1" applyBorder="1" applyAlignment="1">
      <alignment horizontal="right" vertical="center"/>
    </xf>
    <xf numFmtId="0" fontId="19" fillId="0" borderId="56" xfId="30" quotePrefix="1" applyFont="1" applyFill="1" applyBorder="1" applyAlignment="1">
      <alignment horizontal="center" vertical="center"/>
    </xf>
    <xf numFmtId="0" fontId="19" fillId="0" borderId="9" xfId="30" applyFont="1" applyFill="1" applyBorder="1" applyAlignment="1">
      <alignment horizontal="right" vertical="center"/>
    </xf>
    <xf numFmtId="0" fontId="19" fillId="0" borderId="5" xfId="30" applyFont="1" applyFill="1" applyBorder="1" applyAlignment="1">
      <alignment horizontal="right" vertical="center"/>
    </xf>
    <xf numFmtId="3" fontId="19" fillId="0" borderId="26" xfId="30" applyNumberFormat="1" applyFont="1" applyFill="1" applyBorder="1" applyAlignment="1">
      <alignment horizontal="right" vertical="center"/>
    </xf>
    <xf numFmtId="49" fontId="19" fillId="0" borderId="0" xfId="30" applyNumberFormat="1" applyFont="1" applyFill="1" applyAlignment="1">
      <alignment horizontal="center" vertical="center"/>
    </xf>
    <xf numFmtId="0" fontId="19" fillId="0" borderId="27" xfId="30" applyFont="1" applyFill="1" applyBorder="1" applyAlignment="1">
      <alignment horizontal="center" vertical="center"/>
    </xf>
    <xf numFmtId="49" fontId="19" fillId="0" borderId="56" xfId="30" applyNumberFormat="1" applyFont="1" applyFill="1" applyBorder="1" applyAlignment="1">
      <alignment horizontal="center" vertical="center"/>
    </xf>
    <xf numFmtId="49" fontId="19" fillId="0" borderId="12" xfId="30" applyNumberFormat="1" applyFont="1" applyFill="1" applyBorder="1" applyAlignment="1">
      <alignment horizontal="center" vertical="center"/>
    </xf>
    <xf numFmtId="3" fontId="19" fillId="0" borderId="28" xfId="30" applyNumberFormat="1" applyFont="1" applyFill="1" applyBorder="1" applyAlignment="1">
      <alignment horizontal="right" vertical="center"/>
    </xf>
    <xf numFmtId="3" fontId="19" fillId="0" borderId="29" xfId="30" applyNumberFormat="1" applyFont="1" applyFill="1" applyBorder="1" applyAlignment="1">
      <alignment horizontal="right" vertical="center"/>
    </xf>
    <xf numFmtId="0" fontId="19" fillId="0" borderId="29" xfId="30" applyFont="1" applyFill="1" applyBorder="1" applyAlignment="1">
      <alignment horizontal="right" vertical="center"/>
    </xf>
    <xf numFmtId="0" fontId="19" fillId="0" borderId="32" xfId="30" applyFont="1" applyFill="1" applyBorder="1" applyAlignment="1">
      <alignment horizontal="center" vertical="center"/>
    </xf>
    <xf numFmtId="49" fontId="19" fillId="0" borderId="57" xfId="30" applyNumberFormat="1" applyFont="1" applyFill="1" applyBorder="1" applyAlignment="1">
      <alignment horizontal="center" vertical="center"/>
    </xf>
    <xf numFmtId="0" fontId="19" fillId="0" borderId="30" xfId="30" applyFont="1" applyFill="1" applyBorder="1" applyAlignment="1">
      <alignment horizontal="right" vertical="center"/>
    </xf>
    <xf numFmtId="0" fontId="19" fillId="0" borderId="13" xfId="30" applyFont="1" applyFill="1" applyBorder="1" applyAlignment="1">
      <alignment horizontal="right" vertical="center"/>
    </xf>
    <xf numFmtId="3" fontId="19" fillId="0" borderId="31" xfId="30" applyNumberFormat="1" applyFont="1" applyFill="1" applyBorder="1" applyAlignment="1">
      <alignment horizontal="right" vertical="center"/>
    </xf>
    <xf numFmtId="0" fontId="19" fillId="0" borderId="9" xfId="30" applyFont="1" applyFill="1" applyBorder="1" applyAlignment="1">
      <alignment horizontal="center" vertical="center"/>
    </xf>
    <xf numFmtId="0" fontId="19" fillId="0" borderId="30" xfId="30" applyFont="1" applyFill="1" applyBorder="1" applyAlignment="1">
      <alignment horizontal="center" vertical="center"/>
    </xf>
    <xf numFmtId="0" fontId="19" fillId="0" borderId="13" xfId="30" quotePrefix="1" applyFont="1" applyFill="1" applyBorder="1" applyAlignment="1">
      <alignment horizontal="right" vertical="center"/>
    </xf>
    <xf numFmtId="0" fontId="19" fillId="0" borderId="5" xfId="30" quotePrefix="1" applyFont="1" applyFill="1" applyBorder="1" applyAlignment="1">
      <alignment horizontal="right" vertical="center"/>
    </xf>
    <xf numFmtId="3" fontId="19" fillId="0" borderId="30" xfId="30" applyNumberFormat="1" applyFont="1" applyFill="1" applyBorder="1" applyAlignment="1">
      <alignment horizontal="right" vertical="center"/>
    </xf>
    <xf numFmtId="3" fontId="19" fillId="0" borderId="13" xfId="30" applyNumberFormat="1" applyFont="1" applyFill="1" applyBorder="1" applyAlignment="1">
      <alignment horizontal="right" vertical="center"/>
    </xf>
    <xf numFmtId="3" fontId="19" fillId="0" borderId="9" xfId="30" applyNumberFormat="1" applyFont="1" applyFill="1" applyBorder="1" applyAlignment="1">
      <alignment horizontal="right" vertical="center"/>
    </xf>
    <xf numFmtId="3" fontId="19" fillId="0" borderId="5" xfId="30" applyNumberFormat="1" applyFont="1" applyFill="1" applyBorder="1" applyAlignment="1">
      <alignment horizontal="right" vertical="center"/>
    </xf>
    <xf numFmtId="49" fontId="19" fillId="0" borderId="14" xfId="30" applyNumberFormat="1" applyFont="1" applyFill="1" applyBorder="1" applyAlignment="1">
      <alignment horizontal="center" vertical="center"/>
    </xf>
    <xf numFmtId="3" fontId="19" fillId="0" borderId="149" xfId="30" applyNumberFormat="1" applyFont="1" applyFill="1" applyBorder="1" applyAlignment="1">
      <alignment horizontal="right" vertical="center"/>
    </xf>
    <xf numFmtId="3" fontId="19" fillId="0" borderId="114" xfId="30" applyNumberFormat="1" applyFont="1" applyFill="1" applyBorder="1" applyAlignment="1">
      <alignment horizontal="right" vertical="center"/>
    </xf>
    <xf numFmtId="0" fontId="19" fillId="0" borderId="120" xfId="30" applyFont="1" applyFill="1" applyBorder="1" applyAlignment="1">
      <alignment horizontal="center" vertical="center"/>
    </xf>
    <xf numFmtId="49" fontId="19" fillId="0" borderId="122" xfId="30" applyNumberFormat="1" applyFont="1" applyFill="1" applyBorder="1" applyAlignment="1">
      <alignment horizontal="center" vertical="center"/>
    </xf>
    <xf numFmtId="0" fontId="19" fillId="0" borderId="114" xfId="30" applyFont="1" applyFill="1" applyBorder="1" applyAlignment="1">
      <alignment horizontal="right" vertical="center"/>
    </xf>
    <xf numFmtId="3" fontId="19" fillId="0" borderId="18" xfId="30" applyNumberFormat="1" applyFont="1" applyFill="1" applyBorder="1" applyAlignment="1">
      <alignment horizontal="right" vertical="center"/>
    </xf>
    <xf numFmtId="3" fontId="19" fillId="0" borderId="119" xfId="30" applyNumberFormat="1" applyFont="1" applyFill="1" applyBorder="1" applyAlignment="1">
      <alignment horizontal="right" vertical="center"/>
    </xf>
    <xf numFmtId="3" fontId="19" fillId="0" borderId="121" xfId="30" applyNumberFormat="1" applyFont="1" applyFill="1" applyBorder="1" applyAlignment="1">
      <alignment horizontal="right" vertical="center"/>
    </xf>
    <xf numFmtId="49" fontId="19" fillId="0" borderId="0" xfId="30" quotePrefix="1" applyNumberFormat="1" applyFont="1" applyFill="1" applyAlignment="1">
      <alignment horizontal="center" vertical="center"/>
    </xf>
    <xf numFmtId="49" fontId="19" fillId="0" borderId="56" xfId="30" quotePrefix="1" applyNumberFormat="1" applyFont="1" applyFill="1" applyBorder="1" applyAlignment="1">
      <alignment horizontal="center" vertical="center"/>
    </xf>
    <xf numFmtId="49" fontId="19" fillId="0" borderId="12" xfId="30" quotePrefix="1" applyNumberFormat="1" applyFont="1" applyFill="1" applyBorder="1" applyAlignment="1">
      <alignment horizontal="center" vertical="center"/>
    </xf>
    <xf numFmtId="49" fontId="19" fillId="0" borderId="57" xfId="30" quotePrefix="1" applyNumberFormat="1" applyFont="1" applyFill="1" applyBorder="1" applyAlignment="1">
      <alignment horizontal="center" vertical="center"/>
    </xf>
    <xf numFmtId="3" fontId="19" fillId="0" borderId="151" xfId="30" applyNumberFormat="1" applyFont="1" applyFill="1" applyBorder="1" applyAlignment="1">
      <alignment horizontal="right" vertical="center"/>
    </xf>
    <xf numFmtId="49" fontId="19" fillId="0" borderId="43" xfId="30" quotePrefix="1" applyNumberFormat="1" applyFont="1" applyFill="1" applyBorder="1" applyAlignment="1">
      <alignment horizontal="center" vertical="center"/>
    </xf>
    <xf numFmtId="3" fontId="19" fillId="0" borderId="152" xfId="30" applyNumberFormat="1" applyFont="1" applyFill="1" applyBorder="1" applyAlignment="1">
      <alignment horizontal="right" vertical="center"/>
    </xf>
    <xf numFmtId="3" fontId="19" fillId="0" borderId="36" xfId="30" applyNumberFormat="1" applyFont="1" applyFill="1" applyBorder="1" applyAlignment="1">
      <alignment horizontal="right" vertical="center"/>
    </xf>
    <xf numFmtId="49" fontId="19" fillId="0" borderId="58" xfId="30" quotePrefix="1" applyNumberFormat="1" applyFont="1" applyFill="1" applyBorder="1" applyAlignment="1">
      <alignment horizontal="center" vertical="center"/>
    </xf>
    <xf numFmtId="0" fontId="19" fillId="0" borderId="36" xfId="30" applyFont="1" applyFill="1" applyBorder="1" applyAlignment="1">
      <alignment horizontal="right" vertical="center"/>
    </xf>
    <xf numFmtId="3" fontId="19" fillId="0" borderId="37" xfId="30" applyNumberFormat="1" applyFont="1" applyFill="1" applyBorder="1" applyAlignment="1">
      <alignment horizontal="right" vertical="center"/>
    </xf>
    <xf numFmtId="3" fontId="19" fillId="0" borderId="38" xfId="30" applyNumberFormat="1" applyFont="1" applyFill="1" applyBorder="1" applyAlignment="1">
      <alignment horizontal="right" vertical="center"/>
    </xf>
    <xf numFmtId="3" fontId="19" fillId="0" borderId="153" xfId="30" applyNumberFormat="1" applyFont="1" applyFill="1" applyBorder="1" applyAlignment="1">
      <alignment horizontal="right" vertical="center"/>
    </xf>
    <xf numFmtId="3" fontId="19" fillId="0" borderId="154" xfId="30" applyNumberFormat="1" applyFont="1" applyFill="1" applyBorder="1" applyAlignment="1">
      <alignment horizontal="right" vertical="center"/>
    </xf>
    <xf numFmtId="3" fontId="19" fillId="0" borderId="35" xfId="30" applyNumberFormat="1" applyFont="1" applyFill="1" applyBorder="1" applyAlignment="1">
      <alignment horizontal="right" vertical="center"/>
    </xf>
    <xf numFmtId="3" fontId="19" fillId="0" borderId="40" xfId="30" applyNumberFormat="1" applyFont="1" applyFill="1" applyBorder="1" applyAlignment="1">
      <alignment horizontal="right" vertical="center"/>
    </xf>
    <xf numFmtId="3" fontId="19" fillId="0" borderId="59" xfId="30" applyNumberFormat="1" applyFont="1" applyFill="1" applyBorder="1" applyAlignment="1">
      <alignment horizontal="right" vertical="center"/>
    </xf>
    <xf numFmtId="3" fontId="19" fillId="0" borderId="0" xfId="30" applyNumberFormat="1" applyFont="1" applyFill="1" applyAlignment="1">
      <alignment horizontal="right" vertical="center"/>
    </xf>
    <xf numFmtId="0" fontId="19" fillId="0" borderId="26" xfId="30" applyFont="1" applyFill="1" applyBorder="1" applyAlignment="1">
      <alignment horizontal="right" vertical="center"/>
    </xf>
    <xf numFmtId="49" fontId="19" fillId="0" borderId="60" xfId="30" quotePrefix="1" applyNumberFormat="1" applyFont="1" applyFill="1" applyBorder="1" applyAlignment="1">
      <alignment horizontal="center" vertical="center"/>
    </xf>
    <xf numFmtId="0" fontId="19" fillId="0" borderId="40" xfId="30" applyFont="1" applyFill="1" applyBorder="1" applyAlignment="1">
      <alignment horizontal="right" vertical="center"/>
    </xf>
    <xf numFmtId="3" fontId="19" fillId="0" borderId="116" xfId="30" applyNumberFormat="1" applyFont="1" applyFill="1" applyBorder="1" applyAlignment="1">
      <alignment horizontal="right" vertical="center"/>
    </xf>
    <xf numFmtId="0" fontId="19" fillId="0" borderId="0" xfId="30" applyFont="1" applyFill="1" applyAlignment="1">
      <alignment horizontal="right" vertical="center"/>
    </xf>
    <xf numFmtId="3" fontId="19" fillId="0" borderId="130" xfId="30" applyNumberFormat="1" applyFont="1" applyFill="1" applyBorder="1" applyAlignment="1">
      <alignment horizontal="right" vertical="center"/>
    </xf>
    <xf numFmtId="49" fontId="19" fillId="0" borderId="85" xfId="30" quotePrefix="1" applyNumberFormat="1" applyFont="1" applyFill="1" applyBorder="1" applyAlignment="1">
      <alignment horizontal="center" vertical="center"/>
    </xf>
    <xf numFmtId="0" fontId="19" fillId="0" borderId="75" xfId="30" quotePrefix="1" applyFont="1" applyFill="1" applyBorder="1" applyAlignment="1">
      <alignment horizontal="center" vertical="center"/>
    </xf>
    <xf numFmtId="49" fontId="19" fillId="0" borderId="87" xfId="30" quotePrefix="1" applyNumberFormat="1" applyFont="1" applyFill="1" applyBorder="1" applyAlignment="1">
      <alignment horizontal="center" vertical="center"/>
    </xf>
    <xf numFmtId="3" fontId="19" fillId="0" borderId="155" xfId="30" applyNumberFormat="1" applyFont="1" applyFill="1" applyBorder="1" applyAlignment="1">
      <alignment horizontal="right" vertical="center"/>
    </xf>
    <xf numFmtId="49" fontId="19" fillId="0" borderId="78" xfId="30" applyNumberFormat="1" applyFont="1" applyFill="1" applyBorder="1" applyAlignment="1">
      <alignment horizontal="center" vertical="center"/>
    </xf>
    <xf numFmtId="3" fontId="19" fillId="0" borderId="12" xfId="30" applyNumberFormat="1" applyFont="1" applyFill="1" applyBorder="1" applyAlignment="1">
      <alignment horizontal="right" vertical="center"/>
    </xf>
    <xf numFmtId="0" fontId="19" fillId="0" borderId="31" xfId="30" applyFont="1" applyFill="1" applyBorder="1" applyAlignment="1">
      <alignment horizontal="right" vertical="center"/>
    </xf>
    <xf numFmtId="3" fontId="19" fillId="0" borderId="156" xfId="30" applyNumberFormat="1" applyFont="1" applyFill="1" applyBorder="1" applyAlignment="1">
      <alignment horizontal="right" vertical="center"/>
    </xf>
    <xf numFmtId="0" fontId="19" fillId="0" borderId="78" xfId="30" quotePrefix="1" applyFont="1" applyFill="1" applyBorder="1" applyAlignment="1">
      <alignment horizontal="center" vertical="center"/>
    </xf>
    <xf numFmtId="3" fontId="12" fillId="0" borderId="0" xfId="0" applyNumberFormat="1" applyFont="1" applyFill="1"/>
    <xf numFmtId="3" fontId="36" fillId="0" borderId="0" xfId="0" applyNumberFormat="1" applyFont="1" applyFill="1"/>
    <xf numFmtId="0" fontId="12" fillId="0" borderId="20" xfId="31" applyFont="1" applyFill="1" applyBorder="1" applyAlignment="1">
      <alignment horizontal="distributed" vertical="center" wrapText="1"/>
    </xf>
    <xf numFmtId="0" fontId="13" fillId="0" borderId="50" xfId="31" applyFont="1" applyFill="1" applyBorder="1" applyAlignment="1">
      <alignment horizontal="distributed" vertical="center" wrapText="1"/>
    </xf>
    <xf numFmtId="0" fontId="19" fillId="0" borderId="56" xfId="31" applyFont="1" applyFill="1" applyBorder="1" applyAlignment="1">
      <alignment vertical="center"/>
    </xf>
    <xf numFmtId="3" fontId="19" fillId="0" borderId="25" xfId="31" applyNumberFormat="1" applyFont="1" applyFill="1" applyBorder="1" applyAlignment="1">
      <alignment horizontal="right" vertical="center"/>
    </xf>
    <xf numFmtId="0" fontId="19" fillId="0" borderId="25" xfId="31" applyFont="1" applyFill="1" applyBorder="1" applyAlignment="1">
      <alignment horizontal="right" vertical="center"/>
    </xf>
    <xf numFmtId="0" fontId="19" fillId="0" borderId="9" xfId="31" applyFont="1" applyFill="1" applyBorder="1" applyAlignment="1">
      <alignment horizontal="right" vertical="center"/>
    </xf>
    <xf numFmtId="0" fontId="19" fillId="0" borderId="5" xfId="31" applyFont="1" applyFill="1" applyBorder="1" applyAlignment="1">
      <alignment horizontal="right" vertical="center"/>
    </xf>
    <xf numFmtId="3" fontId="19" fillId="0" borderId="26" xfId="31" applyNumberFormat="1" applyFont="1" applyFill="1" applyBorder="1" applyAlignment="1">
      <alignment horizontal="right" vertical="center"/>
    </xf>
    <xf numFmtId="49" fontId="19" fillId="0" borderId="56" xfId="31" applyNumberFormat="1" applyFont="1" applyFill="1" applyBorder="1" applyAlignment="1">
      <alignment horizontal="center" vertical="center"/>
    </xf>
    <xf numFmtId="49" fontId="19" fillId="0" borderId="27" xfId="31" applyNumberFormat="1" applyFont="1" applyFill="1" applyBorder="1" applyAlignment="1">
      <alignment horizontal="center" vertical="center"/>
    </xf>
    <xf numFmtId="49" fontId="19" fillId="0" borderId="57" xfId="31" applyNumberFormat="1" applyFont="1" applyFill="1" applyBorder="1" applyAlignment="1">
      <alignment horizontal="center" vertical="center"/>
    </xf>
    <xf numFmtId="3" fontId="19" fillId="0" borderId="29" xfId="31" applyNumberFormat="1" applyFont="1" applyFill="1" applyBorder="1" applyAlignment="1">
      <alignment horizontal="right" vertical="center"/>
    </xf>
    <xf numFmtId="0" fontId="19" fillId="0" borderId="29" xfId="31" applyFont="1" applyFill="1" applyBorder="1" applyAlignment="1">
      <alignment horizontal="right" vertical="center"/>
    </xf>
    <xf numFmtId="0" fontId="19" fillId="0" borderId="30" xfId="31" applyFont="1" applyFill="1" applyBorder="1" applyAlignment="1">
      <alignment horizontal="right" vertical="center"/>
    </xf>
    <xf numFmtId="0" fontId="19" fillId="0" borderId="13" xfId="31" applyFont="1" applyFill="1" applyBorder="1" applyAlignment="1">
      <alignment horizontal="right" vertical="center"/>
    </xf>
    <xf numFmtId="3" fontId="19" fillId="0" borderId="31" xfId="31" applyNumberFormat="1" applyFont="1" applyFill="1" applyBorder="1" applyAlignment="1">
      <alignment horizontal="right" vertical="center"/>
    </xf>
    <xf numFmtId="49" fontId="19" fillId="0" borderId="32" xfId="31" applyNumberFormat="1" applyFont="1" applyFill="1" applyBorder="1" applyAlignment="1">
      <alignment horizontal="center" vertical="center"/>
    </xf>
    <xf numFmtId="3" fontId="19" fillId="0" borderId="30" xfId="31" applyNumberFormat="1" applyFont="1" applyFill="1" applyBorder="1" applyAlignment="1">
      <alignment horizontal="right" vertical="center"/>
    </xf>
    <xf numFmtId="3" fontId="19" fillId="0" borderId="13" xfId="31" applyNumberFormat="1" applyFont="1" applyFill="1" applyBorder="1" applyAlignment="1">
      <alignment horizontal="right" vertical="center"/>
    </xf>
    <xf numFmtId="3" fontId="19" fillId="0" borderId="9" xfId="31" applyNumberFormat="1" applyFont="1" applyFill="1" applyBorder="1" applyAlignment="1">
      <alignment horizontal="right" vertical="center"/>
    </xf>
    <xf numFmtId="3" fontId="19" fillId="0" borderId="5" xfId="31" applyNumberFormat="1" applyFont="1" applyFill="1" applyBorder="1" applyAlignment="1">
      <alignment horizontal="right" vertical="center"/>
    </xf>
    <xf numFmtId="49" fontId="19" fillId="0" borderId="122" xfId="31" applyNumberFormat="1" applyFont="1" applyFill="1" applyBorder="1" applyAlignment="1">
      <alignment horizontal="center" vertical="center"/>
    </xf>
    <xf numFmtId="3" fontId="19" fillId="0" borderId="114" xfId="31" applyNumberFormat="1" applyFont="1" applyFill="1" applyBorder="1" applyAlignment="1">
      <alignment horizontal="right" vertical="center"/>
    </xf>
    <xf numFmtId="0" fontId="19" fillId="0" borderId="114" xfId="31" applyFont="1" applyFill="1" applyBorder="1" applyAlignment="1">
      <alignment horizontal="right" vertical="center"/>
    </xf>
    <xf numFmtId="3" fontId="19" fillId="0" borderId="18" xfId="31" applyNumberFormat="1" applyFont="1" applyFill="1" applyBorder="1" applyAlignment="1">
      <alignment horizontal="right" vertical="center"/>
    </xf>
    <xf numFmtId="3" fontId="19" fillId="0" borderId="119" xfId="31" applyNumberFormat="1" applyFont="1" applyFill="1" applyBorder="1" applyAlignment="1">
      <alignment horizontal="right" vertical="center"/>
    </xf>
    <xf numFmtId="3" fontId="19" fillId="0" borderId="121" xfId="31" applyNumberFormat="1" applyFont="1" applyFill="1" applyBorder="1" applyAlignment="1">
      <alignment horizontal="right" vertical="center"/>
    </xf>
    <xf numFmtId="49" fontId="19" fillId="0" borderId="120" xfId="31" applyNumberFormat="1" applyFont="1" applyFill="1" applyBorder="1" applyAlignment="1">
      <alignment horizontal="center" vertical="center"/>
    </xf>
    <xf numFmtId="0" fontId="19" fillId="0" borderId="56" xfId="31" quotePrefix="1" applyFont="1" applyFill="1" applyBorder="1" applyAlignment="1">
      <alignment vertical="center"/>
    </xf>
    <xf numFmtId="49" fontId="19" fillId="0" borderId="56" xfId="31" quotePrefix="1" applyNumberFormat="1" applyFont="1" applyFill="1" applyBorder="1" applyAlignment="1">
      <alignment horizontal="center" vertical="center"/>
    </xf>
    <xf numFmtId="49" fontId="19" fillId="0" borderId="57" xfId="31" quotePrefix="1" applyNumberFormat="1" applyFont="1" applyFill="1" applyBorder="1" applyAlignment="1">
      <alignment horizontal="center" vertical="center"/>
    </xf>
    <xf numFmtId="49" fontId="19" fillId="0" borderId="58" xfId="31" quotePrefix="1" applyNumberFormat="1" applyFont="1" applyFill="1" applyBorder="1" applyAlignment="1">
      <alignment horizontal="center" vertical="center"/>
    </xf>
    <xf numFmtId="3" fontId="19" fillId="0" borderId="36" xfId="31" applyNumberFormat="1" applyFont="1" applyFill="1" applyBorder="1" applyAlignment="1">
      <alignment horizontal="right" vertical="center"/>
    </xf>
    <xf numFmtId="0" fontId="19" fillId="0" borderId="36" xfId="31" applyFont="1" applyFill="1" applyBorder="1" applyAlignment="1">
      <alignment horizontal="right" vertical="center"/>
    </xf>
    <xf numFmtId="3" fontId="19" fillId="0" borderId="37" xfId="31" applyNumberFormat="1" applyFont="1" applyFill="1" applyBorder="1" applyAlignment="1">
      <alignment horizontal="right" vertical="center"/>
    </xf>
    <xf numFmtId="3" fontId="19" fillId="0" borderId="38" xfId="31" applyNumberFormat="1" applyFont="1" applyFill="1" applyBorder="1" applyAlignment="1">
      <alignment horizontal="right" vertical="center"/>
    </xf>
    <xf numFmtId="3" fontId="19" fillId="0" borderId="40" xfId="31" applyNumberFormat="1" applyFont="1" applyFill="1" applyBorder="1" applyAlignment="1">
      <alignment horizontal="right" vertical="center"/>
    </xf>
    <xf numFmtId="3" fontId="19" fillId="0" borderId="39" xfId="31" applyNumberFormat="1" applyFont="1" applyFill="1" applyBorder="1" applyAlignment="1">
      <alignment horizontal="right" vertical="center"/>
    </xf>
    <xf numFmtId="3" fontId="19" fillId="0" borderId="33" xfId="31" applyNumberFormat="1" applyFont="1" applyFill="1" applyBorder="1" applyAlignment="1">
      <alignment horizontal="right" vertical="center"/>
    </xf>
    <xf numFmtId="0" fontId="19" fillId="0" borderId="40" xfId="31" applyFont="1" applyFill="1" applyBorder="1" applyAlignment="1">
      <alignment horizontal="right" vertical="center"/>
    </xf>
    <xf numFmtId="0" fontId="19" fillId="0" borderId="31" xfId="31" applyFont="1" applyFill="1" applyBorder="1" applyAlignment="1">
      <alignment horizontal="right" vertical="center"/>
    </xf>
    <xf numFmtId="0" fontId="19" fillId="0" borderId="26" xfId="31" applyFont="1" applyFill="1" applyBorder="1" applyAlignment="1">
      <alignment horizontal="right" vertical="center"/>
    </xf>
    <xf numFmtId="3" fontId="19" fillId="0" borderId="56" xfId="31" applyNumberFormat="1" applyFont="1" applyFill="1" applyBorder="1" applyAlignment="1">
      <alignment horizontal="right" vertical="center"/>
    </xf>
    <xf numFmtId="3" fontId="19" fillId="0" borderId="34" xfId="31" applyNumberFormat="1" applyFont="1" applyFill="1" applyBorder="1" applyAlignment="1">
      <alignment horizontal="right" vertical="center"/>
    </xf>
    <xf numFmtId="3" fontId="19" fillId="0" borderId="24" xfId="31" applyNumberFormat="1" applyFont="1" applyFill="1" applyBorder="1" applyAlignment="1">
      <alignment horizontal="right" vertical="center"/>
    </xf>
    <xf numFmtId="3" fontId="19" fillId="0" borderId="0" xfId="31" applyNumberFormat="1" applyFont="1" applyFill="1" applyAlignment="1">
      <alignment horizontal="right" vertical="center"/>
    </xf>
    <xf numFmtId="3" fontId="19" fillId="0" borderId="62" xfId="31" applyNumberFormat="1" applyFont="1" applyFill="1" applyBorder="1" applyAlignment="1">
      <alignment horizontal="right" vertical="center"/>
    </xf>
    <xf numFmtId="3" fontId="19" fillId="0" borderId="158" xfId="31" applyNumberFormat="1" applyFont="1" applyFill="1" applyBorder="1" applyAlignment="1">
      <alignment horizontal="right" vertical="center"/>
    </xf>
    <xf numFmtId="0" fontId="19" fillId="0" borderId="110" xfId="31" applyFont="1" applyFill="1" applyBorder="1" applyAlignment="1">
      <alignment horizontal="right" vertical="center"/>
    </xf>
    <xf numFmtId="3" fontId="19" fillId="0" borderId="157" xfId="31" applyNumberFormat="1" applyFont="1" applyFill="1" applyBorder="1" applyAlignment="1">
      <alignment horizontal="right" vertical="center"/>
    </xf>
    <xf numFmtId="0" fontId="19" fillId="0" borderId="62" xfId="31" applyFont="1" applyFill="1" applyBorder="1" applyAlignment="1">
      <alignment horizontal="right" vertical="center"/>
    </xf>
    <xf numFmtId="56" fontId="19" fillId="0" borderId="0" xfId="31" applyNumberFormat="1" applyFont="1" applyFill="1"/>
    <xf numFmtId="3" fontId="19" fillId="0" borderId="28" xfId="31" applyNumberFormat="1" applyFont="1" applyFill="1" applyBorder="1" applyAlignment="1">
      <alignment horizontal="right" vertical="center"/>
    </xf>
    <xf numFmtId="3" fontId="19" fillId="0" borderId="161" xfId="31" applyNumberFormat="1" applyFont="1" applyFill="1" applyBorder="1" applyAlignment="1">
      <alignment horizontal="right" vertical="center"/>
    </xf>
    <xf numFmtId="3" fontId="19" fillId="0" borderId="12" xfId="31" applyNumberFormat="1" applyFont="1" applyFill="1" applyBorder="1" applyAlignment="1">
      <alignment horizontal="right" vertical="center"/>
    </xf>
    <xf numFmtId="3" fontId="19" fillId="0" borderId="162" xfId="31" applyNumberFormat="1" applyFont="1" applyFill="1" applyBorder="1" applyAlignment="1">
      <alignment horizontal="right" vertical="center"/>
    </xf>
    <xf numFmtId="0" fontId="19" fillId="0" borderId="162" xfId="31" applyFont="1" applyFill="1" applyBorder="1" applyAlignment="1">
      <alignment horizontal="right" vertical="center"/>
    </xf>
    <xf numFmtId="3" fontId="19" fillId="0" borderId="163" xfId="31" applyNumberFormat="1" applyFont="1" applyFill="1" applyBorder="1" applyAlignment="1">
      <alignment horizontal="right" vertical="center"/>
    </xf>
    <xf numFmtId="0" fontId="19" fillId="0" borderId="166" xfId="31" applyFont="1" applyFill="1" applyBorder="1" applyAlignment="1">
      <alignment horizontal="right" vertical="center"/>
    </xf>
    <xf numFmtId="0" fontId="19" fillId="0" borderId="32" xfId="31" quotePrefix="1" applyFont="1" applyFill="1" applyBorder="1" applyAlignment="1">
      <alignment horizontal="center" vertical="center"/>
    </xf>
    <xf numFmtId="3" fontId="19" fillId="0" borderId="130" xfId="31" applyNumberFormat="1" applyFont="1" applyFill="1" applyBorder="1" applyAlignment="1">
      <alignment horizontal="right" vertical="center"/>
    </xf>
    <xf numFmtId="0" fontId="19" fillId="0" borderId="0" xfId="31" quotePrefix="1" applyFont="1" applyFill="1" applyAlignment="1">
      <alignment horizontal="center" vertical="center"/>
    </xf>
    <xf numFmtId="0" fontId="19" fillId="0" borderId="0" xfId="36" applyFont="1" applyFill="1" applyAlignment="1">
      <alignment horizontal="right"/>
    </xf>
    <xf numFmtId="188" fontId="16" fillId="0" borderId="0" xfId="31" applyNumberFormat="1" applyFont="1" applyFill="1" applyAlignment="1">
      <alignment horizontal="right"/>
    </xf>
    <xf numFmtId="176" fontId="19" fillId="0" borderId="5" xfId="36" applyNumberFormat="1" applyFont="1" applyFill="1" applyBorder="1" applyAlignment="1">
      <alignment vertical="center"/>
    </xf>
    <xf numFmtId="176" fontId="19" fillId="0" borderId="25" xfId="36" applyNumberFormat="1" applyFont="1" applyFill="1" applyBorder="1" applyAlignment="1">
      <alignment vertical="center"/>
    </xf>
    <xf numFmtId="176" fontId="19" fillId="0" borderId="38" xfId="36" applyNumberFormat="1" applyFont="1" applyFill="1" applyBorder="1" applyAlignment="1">
      <alignment vertical="center"/>
    </xf>
    <xf numFmtId="176" fontId="19" fillId="0" borderId="36" xfId="36" applyNumberFormat="1" applyFont="1" applyFill="1" applyBorder="1" applyAlignment="1">
      <alignment vertical="center"/>
    </xf>
    <xf numFmtId="176" fontId="19" fillId="0" borderId="29" xfId="36" applyNumberFormat="1" applyFont="1" applyFill="1" applyBorder="1" applyAlignment="1">
      <alignment vertical="center"/>
    </xf>
    <xf numFmtId="0" fontId="12" fillId="0" borderId="16" xfId="9" applyFont="1" applyFill="1" applyBorder="1" applyAlignment="1">
      <alignment horizontal="center" vertical="center"/>
    </xf>
    <xf numFmtId="56" fontId="19" fillId="0" borderId="0" xfId="9" applyNumberFormat="1" applyFont="1" applyFill="1"/>
    <xf numFmtId="56" fontId="16" fillId="0" borderId="0" xfId="9" applyNumberFormat="1" applyFont="1" applyFill="1"/>
    <xf numFmtId="3" fontId="12" fillId="0" borderId="0" xfId="9" applyNumberFormat="1" applyFont="1" applyFill="1"/>
    <xf numFmtId="3" fontId="19" fillId="0" borderId="0" xfId="31" applyNumberFormat="1" applyFont="1" applyFill="1" applyAlignment="1">
      <alignment horizontal="right"/>
    </xf>
    <xf numFmtId="181" fontId="19" fillId="0" borderId="0" xfId="0" applyNumberFormat="1" applyFont="1" applyFill="1" applyAlignment="1">
      <alignment vertical="center"/>
    </xf>
    <xf numFmtId="181" fontId="16" fillId="0" borderId="0" xfId="0" applyNumberFormat="1" applyFont="1" applyFill="1" applyAlignment="1">
      <alignment vertical="center"/>
    </xf>
    <xf numFmtId="49" fontId="19" fillId="0" borderId="85" xfId="31" quotePrefix="1" applyNumberFormat="1" applyFont="1" applyFill="1" applyBorder="1" applyAlignment="1">
      <alignment horizontal="center" vertical="center"/>
    </xf>
    <xf numFmtId="0" fontId="16" fillId="0" borderId="0" xfId="0" applyFont="1" applyFill="1" applyAlignment="1">
      <alignment horizontal="distributed" vertical="center"/>
    </xf>
    <xf numFmtId="0" fontId="16" fillId="0" borderId="5" xfId="0" applyFont="1" applyFill="1" applyBorder="1" applyAlignment="1">
      <alignment horizontal="distributed" vertical="center"/>
    </xf>
    <xf numFmtId="0" fontId="51" fillId="0" borderId="0" xfId="0" applyFont="1" applyFill="1" applyAlignment="1">
      <alignment horizontal="distributed" vertical="center"/>
    </xf>
    <xf numFmtId="0" fontId="16" fillId="0" borderId="0" xfId="0" applyFont="1" applyFill="1" applyAlignment="1">
      <alignment vertical="center"/>
    </xf>
    <xf numFmtId="38" fontId="4" fillId="0" borderId="0" xfId="2" applyFont="1" applyFill="1" applyAlignment="1">
      <alignment horizontal="centerContinuous" vertical="center"/>
    </xf>
    <xf numFmtId="38" fontId="4" fillId="0" borderId="143" xfId="2" applyFont="1" applyFill="1" applyBorder="1" applyAlignment="1">
      <alignment horizontal="distributed" vertical="center" wrapText="1"/>
    </xf>
    <xf numFmtId="38" fontId="4" fillId="0" borderId="15" xfId="2" applyFont="1" applyFill="1" applyBorder="1" applyAlignment="1">
      <alignment horizontal="distributed" vertical="center"/>
    </xf>
    <xf numFmtId="3" fontId="19" fillId="0" borderId="116" xfId="29" applyNumberFormat="1" applyFont="1" applyFill="1" applyBorder="1" applyAlignment="1">
      <alignment horizontal="right" vertical="center"/>
    </xf>
    <xf numFmtId="0" fontId="19" fillId="0" borderId="153" xfId="29" applyFont="1" applyFill="1" applyBorder="1" applyAlignment="1">
      <alignment horizontal="right" vertical="center"/>
    </xf>
    <xf numFmtId="0" fontId="19" fillId="0" borderId="75" xfId="29" quotePrefix="1" applyFont="1" applyFill="1" applyBorder="1" applyAlignment="1">
      <alignment horizontal="center" vertical="center"/>
    </xf>
    <xf numFmtId="0" fontId="52" fillId="0" borderId="0" xfId="0" applyFont="1" applyFill="1" applyAlignment="1">
      <alignment horizontal="right" vertical="center"/>
    </xf>
    <xf numFmtId="182" fontId="28" fillId="0" borderId="0" xfId="0" applyNumberFormat="1" applyFont="1" applyFill="1" applyAlignment="1">
      <alignment vertical="center"/>
    </xf>
    <xf numFmtId="3" fontId="16" fillId="0" borderId="172" xfId="31" applyNumberFormat="1" applyFont="1" applyFill="1" applyBorder="1" applyAlignment="1">
      <alignment horizontal="right" vertical="center"/>
    </xf>
    <xf numFmtId="3" fontId="16" fillId="0" borderId="18" xfId="30" applyNumberFormat="1" applyFont="1" applyFill="1" applyBorder="1" applyAlignment="1">
      <alignment horizontal="right" vertical="center"/>
    </xf>
    <xf numFmtId="0" fontId="19" fillId="0" borderId="0" xfId="0" applyFont="1" applyFill="1" applyAlignment="1">
      <alignment horizontal="distributed" vertical="center"/>
    </xf>
    <xf numFmtId="0" fontId="19" fillId="0" borderId="0" xfId="0" applyFont="1" applyFill="1" applyAlignment="1">
      <alignment vertical="center"/>
    </xf>
    <xf numFmtId="0" fontId="19" fillId="0" borderId="9" xfId="0" applyFont="1" applyFill="1" applyBorder="1" applyAlignment="1">
      <alignment vertical="center"/>
    </xf>
    <xf numFmtId="0" fontId="19" fillId="0" borderId="12" xfId="0" applyFont="1" applyFill="1" applyBorder="1" applyAlignment="1">
      <alignment horizontal="distributed" vertical="center"/>
    </xf>
    <xf numFmtId="0" fontId="19" fillId="0" borderId="9" xfId="0" applyFont="1" applyFill="1" applyBorder="1" applyAlignment="1">
      <alignment horizontal="distributed" vertical="center"/>
    </xf>
    <xf numFmtId="183" fontId="19" fillId="0" borderId="0" xfId="0" applyNumberFormat="1" applyFont="1" applyFill="1" applyAlignment="1">
      <alignment horizontal="right" vertical="center"/>
    </xf>
    <xf numFmtId="0" fontId="19" fillId="0" borderId="12" xfId="0" quotePrefix="1" applyFont="1" applyFill="1" applyBorder="1" applyAlignment="1">
      <alignment horizontal="right" vertical="center"/>
    </xf>
    <xf numFmtId="0" fontId="19" fillId="0" borderId="0" xfId="0" quotePrefix="1" applyFont="1" applyFill="1" applyAlignment="1">
      <alignment horizontal="left" vertical="center"/>
    </xf>
    <xf numFmtId="40" fontId="19" fillId="0" borderId="25" xfId="2" applyNumberFormat="1" applyFont="1" applyFill="1" applyBorder="1" applyAlignment="1">
      <alignment horizontal="right" vertical="center"/>
    </xf>
    <xf numFmtId="176" fontId="28" fillId="0" borderId="0" xfId="1" applyNumberFormat="1" applyFont="1" applyFill="1" applyBorder="1" applyAlignment="1" applyProtection="1">
      <alignment vertical="center"/>
    </xf>
    <xf numFmtId="186" fontId="19" fillId="0" borderId="0" xfId="0" applyNumberFormat="1" applyFont="1" applyFill="1" applyAlignment="1">
      <alignment vertical="center"/>
    </xf>
    <xf numFmtId="186" fontId="16" fillId="0" borderId="0" xfId="0" applyNumberFormat="1" applyFont="1" applyFill="1" applyAlignment="1">
      <alignment vertical="center"/>
    </xf>
    <xf numFmtId="186" fontId="19" fillId="0" borderId="12" xfId="0" applyNumberFormat="1" applyFont="1" applyFill="1" applyBorder="1" applyAlignment="1">
      <alignment vertical="center"/>
    </xf>
    <xf numFmtId="186" fontId="19" fillId="0" borderId="0" xfId="0" applyNumberFormat="1" applyFont="1" applyFill="1" applyAlignment="1">
      <alignment horizontal="center" vertical="center"/>
    </xf>
    <xf numFmtId="186" fontId="19" fillId="0" borderId="12" xfId="0" applyNumberFormat="1" applyFont="1" applyFill="1" applyBorder="1" applyAlignment="1">
      <alignment horizontal="right" vertical="center"/>
    </xf>
    <xf numFmtId="0" fontId="6" fillId="0" borderId="0" xfId="0" applyFont="1" applyFill="1" applyAlignment="1">
      <alignment vertical="center"/>
    </xf>
    <xf numFmtId="0" fontId="6" fillId="0" borderId="0" xfId="0" applyFont="1" applyFill="1" applyAlignment="1">
      <alignment horizontal="right" vertical="center"/>
    </xf>
    <xf numFmtId="38" fontId="6" fillId="0" borderId="0" xfId="2" applyFont="1" applyFill="1"/>
    <xf numFmtId="0" fontId="6" fillId="0" borderId="0" xfId="0" applyFont="1" applyFill="1"/>
    <xf numFmtId="3" fontId="6" fillId="0" borderId="0" xfId="0" applyNumberFormat="1" applyFont="1" applyFill="1"/>
    <xf numFmtId="176" fontId="27" fillId="0" borderId="0" xfId="1" applyNumberFormat="1" applyFont="1" applyFill="1" applyBorder="1" applyAlignment="1" applyProtection="1">
      <alignment vertical="center"/>
    </xf>
    <xf numFmtId="182" fontId="27" fillId="0" borderId="0" xfId="0" applyNumberFormat="1" applyFont="1" applyFill="1" applyAlignment="1">
      <alignment vertical="center"/>
    </xf>
    <xf numFmtId="181" fontId="19" fillId="0" borderId="14" xfId="0" applyNumberFormat="1" applyFont="1" applyFill="1" applyBorder="1" applyAlignment="1">
      <alignment vertical="center"/>
    </xf>
    <xf numFmtId="189" fontId="27" fillId="0" borderId="14" xfId="1" applyNumberFormat="1" applyFont="1" applyFill="1" applyBorder="1" applyAlignment="1" applyProtection="1">
      <alignment vertical="center"/>
    </xf>
    <xf numFmtId="56" fontId="16" fillId="0" borderId="0" xfId="32" applyNumberFormat="1" applyFont="1" applyFill="1"/>
    <xf numFmtId="0" fontId="14" fillId="0" borderId="0" xfId="40" applyFont="1" applyFill="1" applyAlignment="1">
      <alignment horizontal="distributed"/>
    </xf>
    <xf numFmtId="0" fontId="14" fillId="0" borderId="0" xfId="40" applyFont="1" applyFill="1"/>
    <xf numFmtId="184" fontId="14" fillId="0" borderId="0" xfId="40" applyNumberFormat="1" applyFont="1" applyFill="1" applyProtection="1">
      <protection locked="0"/>
    </xf>
    <xf numFmtId="3" fontId="14" fillId="0" borderId="0" xfId="40" applyNumberFormat="1" applyFont="1" applyFill="1" applyAlignment="1">
      <alignment horizontal="distributed"/>
    </xf>
    <xf numFmtId="0" fontId="4" fillId="0" borderId="0" xfId="0" applyFont="1" applyFill="1" applyAlignment="1">
      <alignment horizontal="distributed" vertical="center"/>
    </xf>
    <xf numFmtId="0" fontId="4" fillId="0" borderId="2"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11" xfId="0" applyFont="1" applyFill="1" applyBorder="1" applyAlignment="1">
      <alignment horizontal="center" vertical="center"/>
    </xf>
    <xf numFmtId="0" fontId="4" fillId="0" borderId="15" xfId="0" applyFont="1" applyFill="1" applyBorder="1" applyAlignment="1">
      <alignment horizontal="center" vertical="center"/>
    </xf>
    <xf numFmtId="0" fontId="20" fillId="0" borderId="0" xfId="30" applyFont="1" applyFill="1" applyAlignment="1">
      <alignment horizontal="center" vertical="center"/>
    </xf>
    <xf numFmtId="0" fontId="12" fillId="0" borderId="0" xfId="30" applyFont="1" applyFill="1" applyAlignment="1">
      <alignment horizontal="center" vertical="center"/>
    </xf>
    <xf numFmtId="0" fontId="19" fillId="0" borderId="48" xfId="30" applyFont="1" applyFill="1" applyBorder="1" applyAlignment="1">
      <alignment horizontal="distributed" vertical="center"/>
    </xf>
    <xf numFmtId="0" fontId="19" fillId="0" borderId="0" xfId="30" applyFont="1" applyFill="1" applyAlignment="1">
      <alignment horizontal="distributed" vertical="center"/>
    </xf>
    <xf numFmtId="0" fontId="22" fillId="0" borderId="61" xfId="31" applyFont="1" applyFill="1" applyBorder="1" applyAlignment="1">
      <alignment horizontal="center" vertical="center" wrapText="1"/>
    </xf>
    <xf numFmtId="0" fontId="22" fillId="0" borderId="72" xfId="33" applyFont="1" applyBorder="1" applyAlignment="1">
      <alignment horizontal="center" vertical="center" wrapText="1"/>
    </xf>
    <xf numFmtId="0" fontId="22" fillId="0" borderId="61" xfId="33" applyFont="1" applyBorder="1" applyAlignment="1">
      <alignment horizontal="center" vertical="center" wrapText="1"/>
    </xf>
    <xf numFmtId="0" fontId="19" fillId="0" borderId="75" xfId="38" applyFont="1" applyBorder="1" applyAlignment="1">
      <alignment horizontal="distributed" vertical="center"/>
    </xf>
    <xf numFmtId="0" fontId="6" fillId="0" borderId="11" xfId="35" applyBorder="1" applyAlignment="1">
      <alignment horizontal="center" vertical="center" wrapText="1"/>
    </xf>
    <xf numFmtId="0" fontId="12" fillId="0" borderId="72" xfId="6" applyFont="1" applyBorder="1" applyAlignment="1">
      <alignment horizontal="center" vertical="center"/>
    </xf>
    <xf numFmtId="0" fontId="12" fillId="0" borderId="61" xfId="6" applyFont="1" applyBorder="1" applyAlignment="1">
      <alignment horizontal="center" vertical="center"/>
    </xf>
    <xf numFmtId="0" fontId="12" fillId="3" borderId="0" xfId="30" applyFont="1" applyAlignment="1">
      <alignment horizontal="center" vertical="center"/>
    </xf>
    <xf numFmtId="186" fontId="57" fillId="0" borderId="0" xfId="0" applyNumberFormat="1" applyFont="1" applyFill="1" applyAlignment="1">
      <alignment vertical="center"/>
    </xf>
    <xf numFmtId="0" fontId="21" fillId="0" borderId="10" xfId="0" applyFont="1" applyFill="1" applyBorder="1" applyAlignment="1">
      <alignment horizontal="center" vertical="center" wrapText="1"/>
    </xf>
    <xf numFmtId="200" fontId="9" fillId="0" borderId="0" xfId="30" applyNumberFormat="1" applyFont="1" applyFill="1"/>
    <xf numFmtId="186" fontId="4" fillId="0" borderId="0" xfId="0" applyNumberFormat="1" applyFont="1" applyFill="1" applyAlignment="1">
      <alignment vertical="center"/>
    </xf>
    <xf numFmtId="184" fontId="16" fillId="0" borderId="0" xfId="9" applyNumberFormat="1" applyFont="1" applyFill="1" applyAlignment="1">
      <alignment horizontal="right"/>
    </xf>
    <xf numFmtId="3" fontId="16" fillId="0" borderId="18" xfId="9" applyNumberFormat="1" applyFont="1" applyFill="1" applyBorder="1" applyAlignment="1">
      <alignment horizontal="right"/>
    </xf>
    <xf numFmtId="184" fontId="16" fillId="0" borderId="0" xfId="9" applyNumberFormat="1" applyFont="1" applyFill="1"/>
    <xf numFmtId="184" fontId="19" fillId="0" borderId="0" xfId="9" applyNumberFormat="1" applyFont="1" applyFill="1" applyAlignment="1">
      <alignment horizontal="right"/>
    </xf>
    <xf numFmtId="38" fontId="19" fillId="0" borderId="0" xfId="2" applyFont="1" applyFill="1" applyBorder="1" applyAlignment="1">
      <alignment horizontal="right"/>
    </xf>
    <xf numFmtId="184" fontId="19" fillId="0" borderId="0" xfId="9" applyNumberFormat="1" applyFont="1" applyFill="1"/>
    <xf numFmtId="0" fontId="12" fillId="0" borderId="5" xfId="9" applyFont="1" applyFill="1" applyBorder="1" applyAlignment="1">
      <alignment horizontal="left" vertical="top"/>
    </xf>
    <xf numFmtId="0" fontId="12" fillId="0" borderId="5" xfId="9" applyFont="1" applyFill="1" applyBorder="1" applyAlignment="1">
      <alignment horizontal="left" vertical="top" wrapText="1"/>
    </xf>
    <xf numFmtId="0" fontId="12" fillId="0" borderId="5" xfId="9" applyFont="1" applyFill="1" applyBorder="1" applyAlignment="1">
      <alignment horizontal="center" vertical="top" wrapText="1"/>
    </xf>
    <xf numFmtId="0" fontId="12" fillId="0" borderId="0" xfId="9" applyFont="1" applyFill="1" applyAlignment="1">
      <alignment horizontal="center" vertical="top"/>
    </xf>
    <xf numFmtId="0" fontId="19" fillId="0" borderId="0" xfId="18" applyFont="1"/>
    <xf numFmtId="0" fontId="16" fillId="0" borderId="0" xfId="18" applyFont="1"/>
    <xf numFmtId="0" fontId="6" fillId="0" borderId="0" xfId="6" applyAlignment="1">
      <alignment horizontal="left"/>
    </xf>
    <xf numFmtId="191" fontId="6" fillId="0" borderId="0" xfId="6" applyNumberFormat="1"/>
    <xf numFmtId="195" fontId="6" fillId="0" borderId="0" xfId="6" applyNumberFormat="1"/>
    <xf numFmtId="190" fontId="6" fillId="0" borderId="0" xfId="6" applyNumberFormat="1"/>
    <xf numFmtId="0" fontId="49" fillId="0" borderId="0" xfId="6" applyFont="1"/>
    <xf numFmtId="0" fontId="6" fillId="0" borderId="0" xfId="6" applyAlignment="1">
      <alignment horizontal="right"/>
    </xf>
    <xf numFmtId="176" fontId="16" fillId="0" borderId="114" xfId="36" applyNumberFormat="1" applyFont="1" applyFill="1" applyBorder="1" applyAlignment="1">
      <alignment vertical="center"/>
    </xf>
    <xf numFmtId="40" fontId="16" fillId="0" borderId="114" xfId="2" applyNumberFormat="1" applyFont="1" applyFill="1" applyBorder="1" applyAlignment="1">
      <alignment horizontal="right" vertical="center"/>
    </xf>
    <xf numFmtId="49" fontId="16" fillId="0" borderId="122" xfId="31" quotePrefix="1" applyNumberFormat="1" applyFont="1" applyFill="1" applyBorder="1" applyAlignment="1">
      <alignment horizontal="center" vertical="center"/>
    </xf>
    <xf numFmtId="3" fontId="16" fillId="0" borderId="149" xfId="31" applyNumberFormat="1" applyFont="1" applyFill="1" applyBorder="1" applyAlignment="1">
      <alignment horizontal="right" vertical="center"/>
    </xf>
    <xf numFmtId="3" fontId="16" fillId="0" borderId="180" xfId="31" applyNumberFormat="1" applyFont="1" applyFill="1" applyBorder="1" applyAlignment="1">
      <alignment horizontal="right" vertical="center"/>
    </xf>
    <xf numFmtId="3" fontId="16" fillId="0" borderId="114" xfId="31" applyNumberFormat="1" applyFont="1" applyFill="1" applyBorder="1" applyAlignment="1">
      <alignment horizontal="right" vertical="center"/>
    </xf>
    <xf numFmtId="3" fontId="16" fillId="0" borderId="14" xfId="31" applyNumberFormat="1" applyFont="1" applyFill="1" applyBorder="1" applyAlignment="1">
      <alignment horizontal="right" vertical="center"/>
    </xf>
    <xf numFmtId="3" fontId="16" fillId="0" borderId="171" xfId="31" applyNumberFormat="1" applyFont="1" applyFill="1" applyBorder="1" applyAlignment="1">
      <alignment horizontal="right" vertical="center"/>
    </xf>
    <xf numFmtId="0" fontId="16" fillId="0" borderId="171" xfId="31" applyFont="1" applyFill="1" applyBorder="1" applyAlignment="1">
      <alignment horizontal="right" vertical="center"/>
    </xf>
    <xf numFmtId="0" fontId="16" fillId="0" borderId="173" xfId="31" applyFont="1" applyFill="1" applyBorder="1" applyAlignment="1">
      <alignment horizontal="right" vertical="center"/>
    </xf>
    <xf numFmtId="49" fontId="16" fillId="0" borderId="118" xfId="30" quotePrefix="1" applyNumberFormat="1" applyFont="1" applyFill="1" applyBorder="1" applyAlignment="1">
      <alignment horizontal="center" vertical="center"/>
    </xf>
    <xf numFmtId="3" fontId="16" fillId="0" borderId="123" xfId="30" applyNumberFormat="1" applyFont="1" applyFill="1" applyBorder="1" applyAlignment="1">
      <alignment horizontal="right" vertical="center"/>
    </xf>
    <xf numFmtId="3" fontId="16" fillId="0" borderId="114" xfId="30" applyNumberFormat="1" applyFont="1" applyFill="1" applyBorder="1" applyAlignment="1">
      <alignment horizontal="right" vertical="center"/>
    </xf>
    <xf numFmtId="3" fontId="16" fillId="0" borderId="14" xfId="30" applyNumberFormat="1" applyFont="1" applyFill="1" applyBorder="1" applyAlignment="1">
      <alignment horizontal="right" vertical="center"/>
    </xf>
    <xf numFmtId="0" fontId="16" fillId="0" borderId="114" xfId="30" applyFont="1" applyFill="1" applyBorder="1" applyAlignment="1">
      <alignment horizontal="right" vertical="center"/>
    </xf>
    <xf numFmtId="0" fontId="16" fillId="0" borderId="121" xfId="30" applyFont="1" applyFill="1" applyBorder="1" applyAlignment="1">
      <alignment horizontal="right" vertical="center"/>
    </xf>
    <xf numFmtId="3" fontId="16" fillId="0" borderId="129" xfId="30" applyNumberFormat="1" applyFont="1" applyFill="1" applyBorder="1" applyAlignment="1">
      <alignment horizontal="right" vertical="center"/>
    </xf>
    <xf numFmtId="3" fontId="16" fillId="0" borderId="123" xfId="29" applyNumberFormat="1" applyFont="1" applyFill="1" applyBorder="1" applyAlignment="1">
      <alignment horizontal="right" vertical="center"/>
    </xf>
    <xf numFmtId="3" fontId="16" fillId="0" borderId="136" xfId="29" applyNumberFormat="1" applyFont="1" applyFill="1" applyBorder="1" applyAlignment="1">
      <alignment horizontal="right" vertical="center"/>
    </xf>
    <xf numFmtId="0" fontId="16" fillId="0" borderId="174" xfId="29" applyFont="1" applyFill="1" applyBorder="1" applyAlignment="1">
      <alignment horizontal="right" vertical="center"/>
    </xf>
    <xf numFmtId="0" fontId="16" fillId="0" borderId="117" xfId="29" quotePrefix="1" applyFont="1" applyFill="1" applyBorder="1" applyAlignment="1">
      <alignment horizontal="center" vertical="center"/>
    </xf>
    <xf numFmtId="184" fontId="19" fillId="0" borderId="25" xfId="0" applyNumberFormat="1" applyFont="1" applyFill="1" applyBorder="1" applyAlignment="1" applyProtection="1">
      <alignment horizontal="right" vertical="top"/>
      <protection locked="0"/>
    </xf>
    <xf numFmtId="184" fontId="19" fillId="0" borderId="114" xfId="0" applyNumberFormat="1" applyFont="1" applyFill="1" applyBorder="1" applyAlignment="1" applyProtection="1">
      <alignment horizontal="right" vertical="top"/>
      <protection locked="0"/>
    </xf>
    <xf numFmtId="38" fontId="16" fillId="0" borderId="25" xfId="2" applyFont="1" applyFill="1" applyBorder="1" applyAlignment="1">
      <alignment horizontal="right" vertical="top"/>
    </xf>
    <xf numFmtId="38" fontId="19" fillId="0" borderId="0" xfId="2" applyFont="1" applyFill="1" applyAlignment="1">
      <alignment horizontal="right" vertical="top"/>
    </xf>
    <xf numFmtId="38" fontId="19" fillId="0" borderId="0" xfId="2" applyFont="1" applyFill="1" applyAlignment="1">
      <alignment vertical="top"/>
    </xf>
    <xf numFmtId="38" fontId="19" fillId="0" borderId="0" xfId="2" applyFont="1" applyFill="1" applyBorder="1" applyAlignment="1">
      <alignment vertical="top"/>
    </xf>
    <xf numFmtId="38" fontId="19" fillId="0" borderId="14" xfId="2" applyFont="1" applyFill="1" applyBorder="1" applyAlignment="1">
      <alignment vertical="top"/>
    </xf>
    <xf numFmtId="38" fontId="16" fillId="0" borderId="25" xfId="3" applyFont="1" applyFill="1" applyBorder="1" applyAlignment="1">
      <alignment horizontal="right" vertical="top"/>
    </xf>
    <xf numFmtId="38" fontId="19" fillId="0" borderId="25" xfId="3" applyFont="1" applyFill="1" applyBorder="1" applyAlignment="1">
      <alignment horizontal="right" vertical="top"/>
    </xf>
    <xf numFmtId="38" fontId="19" fillId="0" borderId="114" xfId="3" applyFont="1" applyFill="1" applyBorder="1" applyAlignment="1">
      <alignment horizontal="right" vertical="top"/>
    </xf>
    <xf numFmtId="38" fontId="19" fillId="0" borderId="129" xfId="3" applyFont="1" applyFill="1" applyBorder="1" applyAlignment="1">
      <alignment horizontal="right" vertical="top"/>
    </xf>
    <xf numFmtId="38" fontId="19" fillId="0" borderId="130" xfId="3" applyFont="1" applyFill="1" applyBorder="1" applyAlignment="1">
      <alignment horizontal="right" vertical="top"/>
    </xf>
    <xf numFmtId="186" fontId="19" fillId="0" borderId="0" xfId="37" applyNumberFormat="1" applyFont="1" applyAlignment="1">
      <alignment horizontal="right" vertical="center"/>
    </xf>
    <xf numFmtId="0" fontId="0" fillId="0" borderId="33" xfId="0" applyFill="1" applyBorder="1" applyAlignment="1">
      <alignment horizontal="center" vertical="center" wrapText="1"/>
    </xf>
    <xf numFmtId="0" fontId="0" fillId="0" borderId="0" xfId="0" applyFill="1" applyAlignment="1">
      <alignment horizontal="center" vertical="center" shrinkToFit="1"/>
    </xf>
    <xf numFmtId="0" fontId="0" fillId="0" borderId="10" xfId="0" applyFill="1" applyBorder="1" applyAlignment="1">
      <alignment horizontal="center" vertical="center"/>
    </xf>
    <xf numFmtId="0" fontId="0" fillId="0" borderId="139" xfId="0" applyFill="1" applyBorder="1" applyAlignment="1">
      <alignment horizontal="center" vertical="center" shrinkToFit="1"/>
    </xf>
    <xf numFmtId="0" fontId="0" fillId="0" borderId="17" xfId="0" quotePrefix="1" applyFill="1" applyBorder="1" applyAlignment="1">
      <alignment horizontal="center" vertical="center" shrinkToFit="1"/>
    </xf>
    <xf numFmtId="186" fontId="19" fillId="0" borderId="0" xfId="18" applyNumberFormat="1" applyFont="1" applyAlignment="1">
      <alignment horizontal="right" vertical="center"/>
    </xf>
    <xf numFmtId="186" fontId="19" fillId="0" borderId="0" xfId="18" applyNumberFormat="1" applyFont="1" applyAlignment="1">
      <alignment vertical="center"/>
    </xf>
    <xf numFmtId="185" fontId="19" fillId="0" borderId="0" xfId="0" applyNumberFormat="1" applyFont="1" applyFill="1" applyAlignment="1">
      <alignment vertical="center"/>
    </xf>
    <xf numFmtId="177" fontId="19" fillId="0" borderId="0" xfId="0" applyNumberFormat="1" applyFont="1" applyFill="1" applyAlignment="1">
      <alignment vertical="center"/>
    </xf>
    <xf numFmtId="186" fontId="19" fillId="0" borderId="0" xfId="0" applyNumberFormat="1" applyFont="1" applyFill="1" applyAlignment="1">
      <alignment horizontal="right" vertical="center"/>
    </xf>
    <xf numFmtId="185" fontId="19" fillId="0" borderId="0" xfId="0" applyNumberFormat="1" applyFont="1" applyFill="1" applyAlignment="1">
      <alignment horizontal="right" vertical="center"/>
    </xf>
    <xf numFmtId="178" fontId="27" fillId="0" borderId="0" xfId="1" applyNumberFormat="1" applyFont="1" applyFill="1" applyBorder="1" applyAlignment="1" applyProtection="1">
      <alignment vertical="center"/>
    </xf>
    <xf numFmtId="178" fontId="27" fillId="0" borderId="0" xfId="0" applyNumberFormat="1" applyFont="1" applyFill="1" applyAlignment="1">
      <alignment vertical="center"/>
    </xf>
    <xf numFmtId="0" fontId="0" fillId="0" borderId="0" xfId="0" applyFill="1" applyAlignment="1">
      <alignment vertical="center"/>
    </xf>
    <xf numFmtId="0" fontId="0" fillId="0" borderId="0" xfId="0" applyFill="1" applyAlignment="1">
      <alignment horizontal="centerContinuous" vertical="center"/>
    </xf>
    <xf numFmtId="0" fontId="0" fillId="0" borderId="0" xfId="0" applyFill="1" applyAlignment="1">
      <alignment horizontal="center" vertical="center"/>
    </xf>
    <xf numFmtId="0" fontId="0" fillId="0" borderId="0" xfId="0" quotePrefix="1" applyFill="1" applyAlignment="1">
      <alignment horizontal="center" vertical="center"/>
    </xf>
    <xf numFmtId="3" fontId="0" fillId="0" borderId="0" xfId="0" applyNumberFormat="1" applyFill="1" applyAlignment="1">
      <alignment vertical="center"/>
    </xf>
    <xf numFmtId="181" fontId="27" fillId="0" borderId="0" xfId="1" applyNumberFormat="1" applyFont="1" applyFill="1" applyBorder="1" applyAlignment="1" applyProtection="1">
      <alignment horizontal="right" vertical="center"/>
    </xf>
    <xf numFmtId="181" fontId="27" fillId="0" borderId="0" xfId="0" applyNumberFormat="1" applyFont="1" applyFill="1" applyAlignment="1">
      <alignment horizontal="right" vertical="center"/>
    </xf>
    <xf numFmtId="181" fontId="0" fillId="0" borderId="0" xfId="0" applyNumberFormat="1" applyFill="1" applyAlignment="1">
      <alignment vertical="center"/>
    </xf>
    <xf numFmtId="0" fontId="19" fillId="0" borderId="0" xfId="0" applyFont="1" applyFill="1" applyAlignment="1">
      <alignment horizontal="right" vertical="center"/>
    </xf>
    <xf numFmtId="186" fontId="19" fillId="0" borderId="0" xfId="37" applyNumberFormat="1" applyFont="1" applyAlignment="1">
      <alignment vertical="center"/>
    </xf>
    <xf numFmtId="3" fontId="19" fillId="0" borderId="0" xfId="0" applyNumberFormat="1" applyFont="1" applyFill="1" applyAlignment="1">
      <alignment horizontal="right" vertical="center"/>
    </xf>
    <xf numFmtId="186" fontId="19" fillId="0" borderId="0" xfId="19" applyNumberFormat="1" applyFont="1" applyProtection="1">
      <alignment vertical="center"/>
      <protection locked="0"/>
    </xf>
    <xf numFmtId="0" fontId="19" fillId="0" borderId="56" xfId="33" applyFont="1" applyBorder="1" applyAlignment="1">
      <alignment horizontal="center" vertical="center"/>
    </xf>
    <xf numFmtId="0" fontId="19" fillId="0" borderId="0" xfId="38" quotePrefix="1" applyFont="1" applyAlignment="1">
      <alignment horizontal="center" vertical="center"/>
    </xf>
    <xf numFmtId="0" fontId="20" fillId="0" borderId="0" xfId="6" applyFont="1" applyAlignment="1">
      <alignment horizontal="center" vertical="center"/>
    </xf>
    <xf numFmtId="181" fontId="19" fillId="0" borderId="0" xfId="18" applyNumberFormat="1" applyFont="1" applyAlignment="1">
      <alignment horizontal="right" vertical="center"/>
    </xf>
    <xf numFmtId="184" fontId="19" fillId="0" borderId="0" xfId="37" applyNumberFormat="1" applyFont="1" applyAlignment="1">
      <alignment vertical="center"/>
    </xf>
    <xf numFmtId="184" fontId="14" fillId="0" borderId="0" xfId="37" applyNumberFormat="1" applyFont="1"/>
    <xf numFmtId="0" fontId="4" fillId="0" borderId="0" xfId="20" quotePrefix="1" applyFont="1" applyAlignment="1">
      <alignment horizontal="left"/>
    </xf>
    <xf numFmtId="0" fontId="4" fillId="0" borderId="0" xfId="20" applyFont="1"/>
    <xf numFmtId="0" fontId="6" fillId="0" borderId="0" xfId="20"/>
    <xf numFmtId="0" fontId="4" fillId="0" borderId="0" xfId="20" applyFont="1" applyAlignment="1">
      <alignment horizontal="right"/>
    </xf>
    <xf numFmtId="0" fontId="8" fillId="0" borderId="0" xfId="20" applyFont="1" applyAlignment="1">
      <alignment horizontal="centerContinuous"/>
    </xf>
    <xf numFmtId="0" fontId="4" fillId="0" borderId="0" xfId="20" applyFont="1" applyAlignment="1">
      <alignment horizontal="centerContinuous"/>
    </xf>
    <xf numFmtId="0" fontId="6" fillId="0" borderId="0" xfId="20" applyAlignment="1">
      <alignment horizontal="centerContinuous"/>
    </xf>
    <xf numFmtId="0" fontId="4" fillId="0" borderId="0" xfId="20" applyFont="1" applyAlignment="1">
      <alignment horizontal="centerContinuous" vertical="center"/>
    </xf>
    <xf numFmtId="0" fontId="6" fillId="0" borderId="14" xfId="20" applyBorder="1" applyAlignment="1">
      <alignment horizontal="centerContinuous"/>
    </xf>
    <xf numFmtId="0" fontId="4" fillId="0" borderId="140" xfId="20" applyFont="1" applyBorder="1" applyAlignment="1">
      <alignment horizontal="distributed" vertical="center"/>
    </xf>
    <xf numFmtId="0" fontId="4" fillId="0" borderId="214" xfId="20" applyFont="1" applyBorder="1" applyAlignment="1">
      <alignment horizontal="distributed" vertical="center"/>
    </xf>
    <xf numFmtId="0" fontId="4" fillId="0" borderId="215" xfId="20" applyFont="1" applyBorder="1" applyAlignment="1">
      <alignment horizontal="distributed" vertical="center"/>
    </xf>
    <xf numFmtId="0" fontId="4" fillId="0" borderId="216" xfId="20" applyFont="1" applyBorder="1" applyAlignment="1">
      <alignment horizontal="distributed" vertical="center"/>
    </xf>
    <xf numFmtId="0" fontId="4" fillId="0" borderId="217" xfId="20" applyFont="1" applyBorder="1" applyAlignment="1">
      <alignment horizontal="distributed" vertical="center"/>
    </xf>
    <xf numFmtId="0" fontId="6" fillId="0" borderId="218" xfId="20" applyBorder="1" applyAlignment="1">
      <alignment horizontal="distributed" vertical="center" wrapText="1"/>
    </xf>
    <xf numFmtId="0" fontId="4" fillId="0" borderId="219" xfId="20" applyFont="1" applyBorder="1" applyAlignment="1">
      <alignment horizontal="distributed" vertical="center"/>
    </xf>
    <xf numFmtId="0" fontId="4" fillId="0" borderId="219" xfId="20" applyFont="1" applyBorder="1" applyAlignment="1">
      <alignment horizontal="distributed" vertical="center" wrapText="1"/>
    </xf>
    <xf numFmtId="0" fontId="4" fillId="0" borderId="220" xfId="20" applyFont="1" applyBorder="1" applyAlignment="1">
      <alignment horizontal="distributed" vertical="center" wrapText="1"/>
    </xf>
    <xf numFmtId="0" fontId="4" fillId="0" borderId="221" xfId="20" applyFont="1" applyBorder="1" applyAlignment="1">
      <alignment horizontal="distributed" vertical="center" wrapText="1"/>
    </xf>
    <xf numFmtId="0" fontId="4" fillId="0" borderId="216" xfId="20" applyFont="1" applyBorder="1" applyAlignment="1">
      <alignment horizontal="distributed" vertical="center" wrapText="1"/>
    </xf>
    <xf numFmtId="0" fontId="4" fillId="0" borderId="222" xfId="20" applyFont="1" applyBorder="1" applyAlignment="1">
      <alignment horizontal="distributed" vertical="center"/>
    </xf>
    <xf numFmtId="0" fontId="4" fillId="0" borderId="0" xfId="20" applyFont="1" applyAlignment="1">
      <alignment horizontal="distributed" vertical="center"/>
    </xf>
    <xf numFmtId="0" fontId="4" fillId="0" borderId="85" xfId="20" applyFont="1" applyBorder="1" applyAlignment="1">
      <alignment horizontal="distributed" vertical="center"/>
    </xf>
    <xf numFmtId="0" fontId="4" fillId="0" borderId="25" xfId="20" applyFont="1" applyBorder="1" applyAlignment="1">
      <alignment horizontal="distributed" vertical="center"/>
    </xf>
    <xf numFmtId="0" fontId="4" fillId="0" borderId="9" xfId="20" applyFont="1" applyBorder="1" applyAlignment="1">
      <alignment horizontal="distributed" vertical="center"/>
    </xf>
    <xf numFmtId="0" fontId="6" fillId="0" borderId="25" xfId="20" applyBorder="1" applyAlignment="1">
      <alignment horizontal="distributed" vertical="center"/>
    </xf>
    <xf numFmtId="0" fontId="4" fillId="0" borderId="223" xfId="20" applyFont="1" applyBorder="1" applyAlignment="1">
      <alignment horizontal="distributed" vertical="center"/>
    </xf>
    <xf numFmtId="0" fontId="4" fillId="0" borderId="224" xfId="20" applyFont="1" applyBorder="1" applyAlignment="1">
      <alignment horizontal="distributed" vertical="center"/>
    </xf>
    <xf numFmtId="0" fontId="4" fillId="0" borderId="63" xfId="20" applyFont="1" applyBorder="1" applyAlignment="1">
      <alignment horizontal="distributed" vertical="center"/>
    </xf>
    <xf numFmtId="0" fontId="4" fillId="0" borderId="25" xfId="20" applyFont="1" applyBorder="1" applyAlignment="1">
      <alignment horizontal="distributed" vertical="center" wrapText="1"/>
    </xf>
    <xf numFmtId="0" fontId="4" fillId="0" borderId="9" xfId="20" applyFont="1" applyBorder="1" applyAlignment="1">
      <alignment horizontal="distributed" vertical="center" wrapText="1"/>
    </xf>
    <xf numFmtId="0" fontId="4" fillId="0" borderId="177" xfId="20" applyFont="1" applyBorder="1" applyAlignment="1">
      <alignment horizontal="distributed" vertical="center"/>
    </xf>
    <xf numFmtId="0" fontId="4" fillId="0" borderId="5" xfId="20" applyFont="1" applyBorder="1" applyAlignment="1">
      <alignment horizontal="distributed" vertical="center"/>
    </xf>
    <xf numFmtId="0" fontId="4" fillId="0" borderId="75" xfId="20" applyFont="1" applyBorder="1" applyAlignment="1">
      <alignment horizontal="distributed" vertical="center"/>
    </xf>
    <xf numFmtId="0" fontId="55" fillId="0" borderId="0" xfId="20" applyFont="1" applyAlignment="1">
      <alignment horizontal="right" vertical="top"/>
    </xf>
    <xf numFmtId="0" fontId="16" fillId="0" borderId="0" xfId="20" applyFont="1" applyAlignment="1">
      <alignment horizontal="distributed" vertical="top"/>
    </xf>
    <xf numFmtId="0" fontId="16" fillId="0" borderId="85" xfId="20" applyFont="1" applyBorder="1" applyAlignment="1">
      <alignment horizontal="center" vertical="top"/>
    </xf>
    <xf numFmtId="184" fontId="16" fillId="0" borderId="25" xfId="20" applyNumberFormat="1" applyFont="1" applyBorder="1" applyAlignment="1">
      <alignment horizontal="right" vertical="top"/>
    </xf>
    <xf numFmtId="3" fontId="16" fillId="0" borderId="9" xfId="20" applyNumberFormat="1" applyFont="1" applyBorder="1" applyAlignment="1">
      <alignment horizontal="right" vertical="top"/>
    </xf>
    <xf numFmtId="3" fontId="16" fillId="0" borderId="25" xfId="20" applyNumberFormat="1" applyFont="1" applyBorder="1" applyAlignment="1">
      <alignment horizontal="right" vertical="top"/>
    </xf>
    <xf numFmtId="3" fontId="16" fillId="0" borderId="159" xfId="20" applyNumberFormat="1" applyFont="1" applyBorder="1" applyAlignment="1">
      <alignment horizontal="right" vertical="top"/>
    </xf>
    <xf numFmtId="3" fontId="16" fillId="0" borderId="0" xfId="20" applyNumberFormat="1" applyFont="1" applyAlignment="1">
      <alignment horizontal="right" vertical="top"/>
    </xf>
    <xf numFmtId="3" fontId="16" fillId="0" borderId="62" xfId="20" applyNumberFormat="1" applyFont="1" applyBorder="1" applyAlignment="1">
      <alignment horizontal="right" vertical="top"/>
    </xf>
    <xf numFmtId="185" fontId="16" fillId="0" borderId="9" xfId="20" applyNumberFormat="1" applyFont="1" applyBorder="1" applyAlignment="1">
      <alignment horizontal="right" vertical="top"/>
    </xf>
    <xf numFmtId="3" fontId="16" fillId="0" borderId="63" xfId="20" applyNumberFormat="1" applyFont="1" applyBorder="1" applyAlignment="1">
      <alignment horizontal="right" vertical="top"/>
    </xf>
    <xf numFmtId="180" fontId="16" fillId="0" borderId="25" xfId="20" applyNumberFormat="1" applyFont="1" applyBorder="1" applyAlignment="1">
      <alignment horizontal="right" vertical="top"/>
    </xf>
    <xf numFmtId="0" fontId="16" fillId="0" borderId="5" xfId="20" applyFont="1" applyBorder="1" applyAlignment="1">
      <alignment horizontal="right" vertical="top"/>
    </xf>
    <xf numFmtId="3" fontId="16" fillId="0" borderId="75" xfId="20" applyNumberFormat="1" applyFont="1" applyBorder="1" applyAlignment="1">
      <alignment horizontal="right" vertical="top"/>
    </xf>
    <xf numFmtId="0" fontId="55" fillId="0" borderId="0" xfId="20" applyFont="1" applyAlignment="1">
      <alignment horizontal="center" vertical="top"/>
    </xf>
    <xf numFmtId="184" fontId="55" fillId="0" borderId="0" xfId="20" applyNumberFormat="1" applyFont="1" applyAlignment="1">
      <alignment horizontal="right" vertical="top"/>
    </xf>
    <xf numFmtId="0" fontId="4" fillId="0" borderId="0" xfId="20" applyFont="1" applyAlignment="1">
      <alignment horizontal="right" vertical="top"/>
    </xf>
    <xf numFmtId="0" fontId="4" fillId="0" borderId="0" xfId="20" applyFont="1" applyAlignment="1">
      <alignment horizontal="distributed" vertical="top"/>
    </xf>
    <xf numFmtId="0" fontId="4" fillId="0" borderId="85" xfId="20" applyFont="1" applyBorder="1" applyAlignment="1">
      <alignment horizontal="center" vertical="top"/>
    </xf>
    <xf numFmtId="184" fontId="19" fillId="0" borderId="25" xfId="20" applyNumberFormat="1" applyFont="1" applyBorder="1" applyAlignment="1">
      <alignment horizontal="right" vertical="top"/>
    </xf>
    <xf numFmtId="3" fontId="19" fillId="0" borderId="9" xfId="20" applyNumberFormat="1" applyFont="1" applyBorder="1" applyAlignment="1">
      <alignment horizontal="right" vertical="top"/>
    </xf>
    <xf numFmtId="3" fontId="19" fillId="0" borderId="25" xfId="20" applyNumberFormat="1" applyFont="1" applyBorder="1" applyAlignment="1">
      <alignment horizontal="right" vertical="top"/>
    </xf>
    <xf numFmtId="3" fontId="19" fillId="0" borderId="159" xfId="20" applyNumberFormat="1" applyFont="1" applyBorder="1" applyAlignment="1">
      <alignment horizontal="right" vertical="top"/>
    </xf>
    <xf numFmtId="3" fontId="19" fillId="0" borderId="0" xfId="20" applyNumberFormat="1" applyFont="1" applyAlignment="1">
      <alignment horizontal="right" vertical="top"/>
    </xf>
    <xf numFmtId="3" fontId="19" fillId="0" borderId="62" xfId="20" applyNumberFormat="1" applyFont="1" applyBorder="1" applyAlignment="1">
      <alignment horizontal="right" vertical="top"/>
    </xf>
    <xf numFmtId="185" fontId="19" fillId="0" borderId="9" xfId="20" applyNumberFormat="1" applyFont="1" applyBorder="1" applyAlignment="1">
      <alignment horizontal="right" vertical="top"/>
    </xf>
    <xf numFmtId="3" fontId="19" fillId="0" borderId="63" xfId="20" applyNumberFormat="1" applyFont="1" applyBorder="1" applyAlignment="1">
      <alignment horizontal="right" vertical="top"/>
    </xf>
    <xf numFmtId="180" fontId="19" fillId="0" borderId="25" xfId="20" applyNumberFormat="1" applyFont="1" applyBorder="1" applyAlignment="1">
      <alignment horizontal="right" vertical="top"/>
    </xf>
    <xf numFmtId="0" fontId="19" fillId="0" borderId="5" xfId="20" applyFont="1" applyBorder="1" applyAlignment="1">
      <alignment horizontal="right" vertical="top"/>
    </xf>
    <xf numFmtId="0" fontId="4" fillId="0" borderId="75" xfId="20" applyFont="1" applyBorder="1" applyAlignment="1">
      <alignment horizontal="right" vertical="top"/>
    </xf>
    <xf numFmtId="0" fontId="4" fillId="0" borderId="0" xfId="20" applyFont="1" applyAlignment="1">
      <alignment horizontal="center" vertical="top"/>
    </xf>
    <xf numFmtId="0" fontId="4" fillId="0" borderId="14" xfId="20" applyFont="1" applyBorder="1" applyAlignment="1">
      <alignment horizontal="right" vertical="top"/>
    </xf>
    <xf numFmtId="0" fontId="4" fillId="0" borderId="14" xfId="20" applyFont="1" applyBorder="1" applyAlignment="1">
      <alignment horizontal="distributed" vertical="top"/>
    </xf>
    <xf numFmtId="0" fontId="4" fillId="0" borderId="118" xfId="20" applyFont="1" applyBorder="1" applyAlignment="1">
      <alignment horizontal="center" vertical="top"/>
    </xf>
    <xf numFmtId="3" fontId="19" fillId="0" borderId="123" xfId="20" applyNumberFormat="1" applyFont="1" applyBorder="1" applyAlignment="1">
      <alignment horizontal="right" vertical="top"/>
    </xf>
    <xf numFmtId="3" fontId="19" fillId="0" borderId="18" xfId="20" applyNumberFormat="1" applyFont="1" applyBorder="1" applyAlignment="1">
      <alignment horizontal="right" vertical="top"/>
    </xf>
    <xf numFmtId="3" fontId="19" fillId="0" borderId="114" xfId="20" applyNumberFormat="1" applyFont="1" applyBorder="1" applyAlignment="1">
      <alignment horizontal="right" vertical="top"/>
    </xf>
    <xf numFmtId="3" fontId="19" fillId="0" borderId="181" xfId="20" applyNumberFormat="1" applyFont="1" applyBorder="1" applyAlignment="1">
      <alignment horizontal="right" vertical="top"/>
    </xf>
    <xf numFmtId="3" fontId="19" fillId="0" borderId="14" xfId="20" applyNumberFormat="1" applyFont="1" applyBorder="1" applyAlignment="1">
      <alignment horizontal="right" vertical="top"/>
    </xf>
    <xf numFmtId="3" fontId="19" fillId="0" borderId="171" xfId="20" applyNumberFormat="1" applyFont="1" applyBorder="1" applyAlignment="1">
      <alignment horizontal="right" vertical="top"/>
    </xf>
    <xf numFmtId="185" fontId="19" fillId="0" borderId="18" xfId="20" applyNumberFormat="1" applyFont="1" applyBorder="1" applyAlignment="1">
      <alignment horizontal="right" vertical="top"/>
    </xf>
    <xf numFmtId="3" fontId="19" fillId="0" borderId="213" xfId="20" applyNumberFormat="1" applyFont="1" applyBorder="1" applyAlignment="1">
      <alignment horizontal="right" vertical="top"/>
    </xf>
    <xf numFmtId="180" fontId="19" fillId="0" borderId="114" xfId="20" applyNumberFormat="1" applyFont="1" applyBorder="1" applyAlignment="1">
      <alignment horizontal="right" vertical="top"/>
    </xf>
    <xf numFmtId="0" fontId="19" fillId="0" borderId="119" xfId="20" applyFont="1" applyBorder="1" applyAlignment="1">
      <alignment horizontal="right" vertical="top"/>
    </xf>
    <xf numFmtId="0" fontId="4" fillId="0" borderId="117" xfId="20" applyFont="1" applyBorder="1" applyAlignment="1">
      <alignment horizontal="right" vertical="top"/>
    </xf>
    <xf numFmtId="0" fontId="4" fillId="0" borderId="14" xfId="20" applyFont="1" applyBorder="1" applyAlignment="1">
      <alignment horizontal="center" vertical="top"/>
    </xf>
    <xf numFmtId="0" fontId="4" fillId="0" borderId="0" xfId="20" applyFont="1" applyAlignment="1">
      <alignment horizontal="center"/>
    </xf>
    <xf numFmtId="0" fontId="4" fillId="0" borderId="225" xfId="20" applyFont="1" applyBorder="1" applyAlignment="1">
      <alignment horizontal="distributed" vertical="center"/>
    </xf>
    <xf numFmtId="0" fontId="4" fillId="0" borderId="226" xfId="20" applyFont="1" applyBorder="1" applyAlignment="1">
      <alignment horizontal="distributed" vertical="center"/>
    </xf>
    <xf numFmtId="0" fontId="6" fillId="0" borderId="16" xfId="20" applyBorder="1" applyAlignment="1">
      <alignment horizontal="distributed" vertical="center" wrapText="1"/>
    </xf>
    <xf numFmtId="0" fontId="4" fillId="0" borderId="227" xfId="20" applyFont="1" applyBorder="1" applyAlignment="1">
      <alignment horizontal="distributed" vertical="center"/>
    </xf>
    <xf numFmtId="0" fontId="4" fillId="0" borderId="226" xfId="20" applyFont="1" applyBorder="1" applyAlignment="1">
      <alignment horizontal="distributed" vertical="center" wrapText="1"/>
    </xf>
    <xf numFmtId="0" fontId="4" fillId="0" borderId="227" xfId="20" applyFont="1" applyBorder="1" applyAlignment="1">
      <alignment horizontal="distributed" vertical="center" wrapText="1"/>
    </xf>
    <xf numFmtId="0" fontId="4" fillId="0" borderId="227" xfId="20" quotePrefix="1" applyFont="1" applyBorder="1" applyAlignment="1">
      <alignment horizontal="distributed" vertical="center" wrapText="1"/>
    </xf>
    <xf numFmtId="0" fontId="4" fillId="0" borderId="229" xfId="20" applyFont="1" applyBorder="1" applyAlignment="1">
      <alignment horizontal="distributed" vertical="center"/>
    </xf>
    <xf numFmtId="0" fontId="19" fillId="0" borderId="0" xfId="20" applyFont="1" applyAlignment="1">
      <alignment horizontal="distributed" vertical="top"/>
    </xf>
    <xf numFmtId="0" fontId="19" fillId="0" borderId="85" xfId="20" applyFont="1" applyBorder="1" applyAlignment="1">
      <alignment horizontal="center" vertical="top"/>
    </xf>
    <xf numFmtId="0" fontId="19" fillId="0" borderId="75" xfId="20" applyFont="1" applyBorder="1" applyAlignment="1">
      <alignment horizontal="right" vertical="top"/>
    </xf>
    <xf numFmtId="3" fontId="19" fillId="0" borderId="116" xfId="20" applyNumberFormat="1" applyFont="1" applyBorder="1" applyAlignment="1">
      <alignment horizontal="right" vertical="top"/>
    </xf>
    <xf numFmtId="0" fontId="6" fillId="0" borderId="1" xfId="20" applyBorder="1" applyAlignment="1">
      <alignment horizontal="right"/>
    </xf>
    <xf numFmtId="0" fontId="6" fillId="0" borderId="1" xfId="20" applyBorder="1" applyAlignment="1">
      <alignment horizontal="distributed"/>
    </xf>
    <xf numFmtId="0" fontId="6" fillId="0" borderId="1" xfId="20" applyBorder="1" applyAlignment="1">
      <alignment horizontal="center"/>
    </xf>
    <xf numFmtId="0" fontId="6" fillId="0" borderId="0" xfId="20" applyAlignment="1">
      <alignment horizontal="right"/>
    </xf>
    <xf numFmtId="0" fontId="9" fillId="0" borderId="0" xfId="20" applyFont="1"/>
    <xf numFmtId="180" fontId="6" fillId="0" borderId="0" xfId="20" applyNumberFormat="1" applyAlignment="1">
      <alignment horizontal="right"/>
    </xf>
    <xf numFmtId="0" fontId="3" fillId="0" borderId="0" xfId="20" quotePrefix="1" applyFont="1" applyAlignment="1">
      <alignment horizontal="left"/>
    </xf>
    <xf numFmtId="0" fontId="9" fillId="0" borderId="0" xfId="20" quotePrefix="1" applyFont="1" applyAlignment="1">
      <alignment horizontal="left"/>
    </xf>
    <xf numFmtId="0" fontId="6" fillId="0" borderId="0" xfId="20" quotePrefix="1" applyAlignment="1">
      <alignment horizontal="left"/>
    </xf>
    <xf numFmtId="0" fontId="6" fillId="0" borderId="0" xfId="20" applyAlignment="1">
      <alignment horizontal="left"/>
    </xf>
    <xf numFmtId="0" fontId="14" fillId="0" borderId="0" xfId="11" applyFont="1" applyAlignment="1">
      <alignment horizontal="distributed"/>
    </xf>
    <xf numFmtId="184" fontId="6" fillId="0" borderId="0" xfId="20" applyNumberFormat="1"/>
    <xf numFmtId="0" fontId="14" fillId="0" borderId="0" xfId="11" applyFont="1" applyAlignment="1"/>
    <xf numFmtId="184" fontId="14" fillId="0" borderId="0" xfId="11" applyNumberFormat="1" applyFont="1" applyAlignment="1" applyProtection="1">
      <protection locked="0"/>
    </xf>
    <xf numFmtId="0" fontId="4" fillId="0" borderId="0" xfId="18" quotePrefix="1" applyFont="1" applyAlignment="1">
      <alignment horizontal="left"/>
    </xf>
    <xf numFmtId="0" fontId="4" fillId="0" borderId="0" xfId="18" applyFont="1"/>
    <xf numFmtId="0" fontId="4" fillId="0" borderId="0" xfId="18" applyFont="1" applyAlignment="1">
      <alignment horizontal="right"/>
    </xf>
    <xf numFmtId="0" fontId="8" fillId="0" borderId="0" xfId="18" applyFont="1" applyAlignment="1">
      <alignment horizontal="centerContinuous" vertical="center"/>
    </xf>
    <xf numFmtId="0" fontId="4" fillId="0" borderId="0" xfId="18" applyFont="1" applyAlignment="1">
      <alignment horizontal="centerContinuous" vertical="center"/>
    </xf>
    <xf numFmtId="0" fontId="4" fillId="0" borderId="0" xfId="18" applyFont="1" applyAlignment="1">
      <alignment horizontal="distributed" vertical="center"/>
    </xf>
    <xf numFmtId="0" fontId="4" fillId="0" borderId="0" xfId="18" applyFont="1" applyAlignment="1">
      <alignment horizontal="right" vertical="center"/>
    </xf>
    <xf numFmtId="0" fontId="4" fillId="0" borderId="0" xfId="18" applyFont="1" applyAlignment="1">
      <alignment vertical="center"/>
    </xf>
    <xf numFmtId="0" fontId="4" fillId="0" borderId="141" xfId="18" quotePrefix="1" applyFont="1" applyBorder="1" applyAlignment="1">
      <alignment horizontal="distributed" vertical="center" wrapText="1"/>
    </xf>
    <xf numFmtId="0" fontId="4" fillId="0" borderId="0" xfId="18" quotePrefix="1" applyFont="1" applyAlignment="1">
      <alignment horizontal="centerContinuous" vertical="center"/>
    </xf>
    <xf numFmtId="0" fontId="4" fillId="0" borderId="14" xfId="18" applyFont="1" applyBorder="1" applyAlignment="1">
      <alignment horizontal="centerContinuous" vertical="center"/>
    </xf>
    <xf numFmtId="0" fontId="4" fillId="0" borderId="0" xfId="18" quotePrefix="1" applyFont="1" applyAlignment="1">
      <alignment horizontal="distributed" vertical="center"/>
    </xf>
    <xf numFmtId="0" fontId="4" fillId="0" borderId="140" xfId="18" applyFont="1" applyBorder="1" applyAlignment="1">
      <alignment horizontal="distributed" vertical="center"/>
    </xf>
    <xf numFmtId="0" fontId="4" fillId="0" borderId="142" xfId="18" applyFont="1" applyBorder="1" applyAlignment="1">
      <alignment horizontal="distributed" vertical="center"/>
    </xf>
    <xf numFmtId="0" fontId="4" fillId="0" borderId="143" xfId="18" applyFont="1" applyBorder="1" applyAlignment="1">
      <alignment horizontal="distributed" vertical="center"/>
    </xf>
    <xf numFmtId="0" fontId="6" fillId="0" borderId="50" xfId="18" applyBorder="1" applyAlignment="1">
      <alignment horizontal="distributed" vertical="center" wrapText="1"/>
    </xf>
    <xf numFmtId="0" fontId="4" fillId="0" borderId="143" xfId="18" applyFont="1" applyBorder="1" applyAlignment="1">
      <alignment horizontal="distributed" vertical="center" wrapText="1"/>
    </xf>
    <xf numFmtId="0" fontId="4" fillId="0" borderId="143" xfId="18" quotePrefix="1" applyFont="1" applyBorder="1" applyAlignment="1">
      <alignment horizontal="distributed" vertical="center" wrapText="1"/>
    </xf>
    <xf numFmtId="0" fontId="4" fillId="0" borderId="144" xfId="18" quotePrefix="1" applyFont="1" applyBorder="1" applyAlignment="1">
      <alignment horizontal="distributed" vertical="center"/>
    </xf>
    <xf numFmtId="0" fontId="4" fillId="0" borderId="140" xfId="18" quotePrefix="1" applyFont="1" applyBorder="1" applyAlignment="1">
      <alignment horizontal="distributed" vertical="center"/>
    </xf>
    <xf numFmtId="38" fontId="4" fillId="0" borderId="0" xfId="18" applyNumberFormat="1" applyFont="1" applyAlignment="1">
      <alignment horizontal="distributed" vertical="center"/>
    </xf>
    <xf numFmtId="0" fontId="4" fillId="0" borderId="148" xfId="18" applyFont="1" applyBorder="1" applyAlignment="1">
      <alignment horizontal="distributed" vertical="center"/>
    </xf>
    <xf numFmtId="0" fontId="4" fillId="0" borderId="25" xfId="18" applyFont="1" applyBorder="1" applyAlignment="1">
      <alignment horizontal="distributed" vertical="center"/>
    </xf>
    <xf numFmtId="0" fontId="44" fillId="0" borderId="25" xfId="18" applyFont="1" applyBorder="1" applyAlignment="1">
      <alignment horizontal="distributed" vertical="center"/>
    </xf>
    <xf numFmtId="0" fontId="4" fillId="0" borderId="26" xfId="18" quotePrefix="1" applyFont="1" applyBorder="1" applyAlignment="1">
      <alignment horizontal="distributed" vertical="center"/>
    </xf>
    <xf numFmtId="0" fontId="4" fillId="0" borderId="75" xfId="18" quotePrefix="1" applyFont="1" applyBorder="1" applyAlignment="1">
      <alignment horizontal="distributed" vertical="center"/>
    </xf>
    <xf numFmtId="0" fontId="3" fillId="0" borderId="0" xfId="18" applyFont="1" applyAlignment="1">
      <alignment vertical="center"/>
    </xf>
    <xf numFmtId="0" fontId="55" fillId="0" borderId="0" xfId="18" applyFont="1" applyAlignment="1">
      <alignment horizontal="right" vertical="top"/>
    </xf>
    <xf numFmtId="0" fontId="16" fillId="0" borderId="0" xfId="18" applyFont="1" applyAlignment="1">
      <alignment horizontal="distributed" vertical="top"/>
    </xf>
    <xf numFmtId="0" fontId="16" fillId="0" borderId="0" xfId="18" applyFont="1" applyAlignment="1">
      <alignment horizontal="center" vertical="top"/>
    </xf>
    <xf numFmtId="184" fontId="16" fillId="0" borderId="116" xfId="18" applyNumberFormat="1" applyFont="1" applyBorder="1" applyAlignment="1">
      <alignment horizontal="right" vertical="top"/>
    </xf>
    <xf numFmtId="184" fontId="16" fillId="0" borderId="9" xfId="18" applyNumberFormat="1" applyFont="1" applyBorder="1" applyAlignment="1">
      <alignment horizontal="right" vertical="top"/>
    </xf>
    <xf numFmtId="184" fontId="16" fillId="0" borderId="25" xfId="18" applyNumberFormat="1" applyFont="1" applyBorder="1" applyAlignment="1">
      <alignment horizontal="right" vertical="top"/>
    </xf>
    <xf numFmtId="184" fontId="16" fillId="0" borderId="33" xfId="18" applyNumberFormat="1" applyFont="1" applyBorder="1" applyAlignment="1">
      <alignment horizontal="right" vertical="top"/>
    </xf>
    <xf numFmtId="184" fontId="16" fillId="0" borderId="26" xfId="18" applyNumberFormat="1" applyFont="1" applyBorder="1" applyAlignment="1">
      <alignment horizontal="right" vertical="top"/>
    </xf>
    <xf numFmtId="3" fontId="16" fillId="0" borderId="75" xfId="18" applyNumberFormat="1" applyFont="1" applyBorder="1" applyAlignment="1">
      <alignment horizontal="right" vertical="top"/>
    </xf>
    <xf numFmtId="0" fontId="55" fillId="0" borderId="0" xfId="18" applyFont="1" applyAlignment="1">
      <alignment horizontal="center" vertical="top"/>
    </xf>
    <xf numFmtId="184" fontId="55" fillId="0" borderId="0" xfId="18" applyNumberFormat="1" applyFont="1" applyAlignment="1">
      <alignment horizontal="right" vertical="top"/>
    </xf>
    <xf numFmtId="180" fontId="55" fillId="0" borderId="0" xfId="18" applyNumberFormat="1" applyFont="1" applyAlignment="1">
      <alignment horizontal="right" vertical="top"/>
    </xf>
    <xf numFmtId="180" fontId="6" fillId="0" borderId="0" xfId="18" applyNumberFormat="1" applyAlignment="1">
      <alignment horizontal="right" vertical="top"/>
    </xf>
    <xf numFmtId="0" fontId="4" fillId="0" borderId="0" xfId="18" applyFont="1" applyAlignment="1">
      <alignment horizontal="right" vertical="top"/>
    </xf>
    <xf numFmtId="0" fontId="19" fillId="0" borderId="0" xfId="18" applyFont="1" applyAlignment="1">
      <alignment horizontal="distributed" vertical="top"/>
    </xf>
    <xf numFmtId="0" fontId="19" fillId="0" borderId="0" xfId="18" applyFont="1" applyAlignment="1">
      <alignment horizontal="center" vertical="top"/>
    </xf>
    <xf numFmtId="184" fontId="19" fillId="0" borderId="116" xfId="18" applyNumberFormat="1" applyFont="1" applyBorder="1" applyAlignment="1">
      <alignment horizontal="right" vertical="top"/>
    </xf>
    <xf numFmtId="184" fontId="19" fillId="0" borderId="9" xfId="18" applyNumberFormat="1" applyFont="1" applyBorder="1" applyAlignment="1">
      <alignment horizontal="right" vertical="top"/>
    </xf>
    <xf numFmtId="184" fontId="19" fillId="0" borderId="25" xfId="18" applyNumberFormat="1" applyFont="1" applyBorder="1" applyAlignment="1">
      <alignment horizontal="right" vertical="top"/>
    </xf>
    <xf numFmtId="184" fontId="19" fillId="0" borderId="33" xfId="18" applyNumberFormat="1" applyFont="1" applyBorder="1" applyAlignment="1">
      <alignment horizontal="right" vertical="top"/>
    </xf>
    <xf numFmtId="184" fontId="19" fillId="0" borderId="26" xfId="18" applyNumberFormat="1" applyFont="1" applyBorder="1" applyAlignment="1">
      <alignment horizontal="right" vertical="top"/>
    </xf>
    <xf numFmtId="3" fontId="19" fillId="0" borderId="75" xfId="18" applyNumberFormat="1" applyFont="1" applyBorder="1" applyAlignment="1">
      <alignment horizontal="right" vertical="top"/>
    </xf>
    <xf numFmtId="0" fontId="4" fillId="0" borderId="0" xfId="18" applyFont="1" applyAlignment="1">
      <alignment horizontal="center" vertical="top"/>
    </xf>
    <xf numFmtId="180" fontId="4" fillId="0" borderId="0" xfId="18" applyNumberFormat="1" applyFont="1" applyAlignment="1">
      <alignment horizontal="right" vertical="top"/>
    </xf>
    <xf numFmtId="0" fontId="4" fillId="0" borderId="14" xfId="18" applyFont="1" applyBorder="1" applyAlignment="1">
      <alignment horizontal="right" vertical="top"/>
    </xf>
    <xf numFmtId="0" fontId="19" fillId="0" borderId="14" xfId="18" applyFont="1" applyBorder="1" applyAlignment="1">
      <alignment horizontal="distributed" vertical="top"/>
    </xf>
    <xf numFmtId="0" fontId="19" fillId="0" borderId="14" xfId="18" applyFont="1" applyBorder="1" applyAlignment="1">
      <alignment horizontal="center" vertical="top"/>
    </xf>
    <xf numFmtId="184" fontId="19" fillId="0" borderId="123" xfId="18" applyNumberFormat="1" applyFont="1" applyBorder="1" applyAlignment="1">
      <alignment horizontal="right" vertical="top"/>
    </xf>
    <xf numFmtId="184" fontId="19" fillId="0" borderId="18" xfId="18" applyNumberFormat="1" applyFont="1" applyBorder="1" applyAlignment="1">
      <alignment horizontal="right" vertical="top"/>
    </xf>
    <xf numFmtId="184" fontId="19" fillId="0" borderId="114" xfId="18" applyNumberFormat="1" applyFont="1" applyBorder="1" applyAlignment="1">
      <alignment horizontal="right" vertical="top"/>
    </xf>
    <xf numFmtId="184" fontId="19" fillId="0" borderId="136" xfId="18" applyNumberFormat="1" applyFont="1" applyBorder="1" applyAlignment="1">
      <alignment horizontal="right" vertical="top"/>
    </xf>
    <xf numFmtId="184" fontId="19" fillId="0" borderId="179" xfId="18" applyNumberFormat="1" applyFont="1" applyBorder="1" applyAlignment="1">
      <alignment horizontal="right" vertical="top"/>
    </xf>
    <xf numFmtId="3" fontId="19" fillId="0" borderId="117" xfId="18" applyNumberFormat="1" applyFont="1" applyBorder="1" applyAlignment="1">
      <alignment horizontal="right" vertical="top"/>
    </xf>
    <xf numFmtId="0" fontId="4" fillId="0" borderId="14" xfId="18" applyFont="1" applyBorder="1" applyAlignment="1">
      <alignment horizontal="center" vertical="top"/>
    </xf>
    <xf numFmtId="0" fontId="8" fillId="0" borderId="0" xfId="18" applyFont="1"/>
    <xf numFmtId="0" fontId="4" fillId="0" borderId="0" xfId="18" quotePrefix="1" applyFont="1" applyAlignment="1">
      <alignment horizontal="right" vertical="center"/>
    </xf>
    <xf numFmtId="0" fontId="4" fillId="0" borderId="7" xfId="18" applyFont="1" applyBorder="1" applyAlignment="1">
      <alignment horizontal="distributed" vertical="center"/>
    </xf>
    <xf numFmtId="0" fontId="4" fillId="0" borderId="145" xfId="18" applyFont="1" applyBorder="1" applyAlignment="1">
      <alignment horizontal="distributed" vertical="center"/>
    </xf>
    <xf numFmtId="0" fontId="8" fillId="0" borderId="15" xfId="18" applyFont="1" applyBorder="1" applyAlignment="1">
      <alignment horizontal="distributed" vertical="center"/>
    </xf>
    <xf numFmtId="0" fontId="4" fillId="0" borderId="15" xfId="18" applyFont="1" applyBorder="1" applyAlignment="1">
      <alignment horizontal="distributed" vertical="center"/>
    </xf>
    <xf numFmtId="0" fontId="44" fillId="0" borderId="15" xfId="18" applyFont="1" applyBorder="1" applyAlignment="1">
      <alignment horizontal="distributed" vertical="center"/>
    </xf>
    <xf numFmtId="0" fontId="4" fillId="0" borderId="146" xfId="18" quotePrefix="1" applyFont="1" applyBorder="1" applyAlignment="1">
      <alignment horizontal="distributed" vertical="center"/>
    </xf>
    <xf numFmtId="0" fontId="4" fillId="0" borderId="147" xfId="18" quotePrefix="1" applyFont="1" applyBorder="1" applyAlignment="1">
      <alignment horizontal="distributed" vertical="center"/>
    </xf>
    <xf numFmtId="0" fontId="4" fillId="0" borderId="7" xfId="18" quotePrefix="1" applyFont="1" applyBorder="1" applyAlignment="1">
      <alignment horizontal="distributed" vertical="center"/>
    </xf>
    <xf numFmtId="0" fontId="19" fillId="0" borderId="85" xfId="18" applyFont="1" applyBorder="1" applyAlignment="1">
      <alignment horizontal="center" vertical="top"/>
    </xf>
    <xf numFmtId="0" fontId="19" fillId="0" borderId="118" xfId="18" applyFont="1" applyBorder="1" applyAlignment="1">
      <alignment horizontal="center" vertical="top"/>
    </xf>
    <xf numFmtId="0" fontId="6" fillId="0" borderId="1" xfId="18" applyBorder="1"/>
    <xf numFmtId="0" fontId="3" fillId="0" borderId="1" xfId="18" quotePrefix="1" applyFont="1" applyBorder="1" applyAlignment="1">
      <alignment horizontal="left"/>
    </xf>
    <xf numFmtId="0" fontId="6" fillId="0" borderId="1" xfId="18" quotePrefix="1" applyBorder="1" applyAlignment="1">
      <alignment horizontal="left"/>
    </xf>
    <xf numFmtId="0" fontId="45" fillId="0" borderId="1" xfId="18" applyFont="1" applyBorder="1"/>
    <xf numFmtId="0" fontId="3" fillId="0" borderId="0" xfId="18" quotePrefix="1" applyFont="1" applyAlignment="1">
      <alignment horizontal="left"/>
    </xf>
    <xf numFmtId="0" fontId="9" fillId="0" borderId="0" xfId="18" quotePrefix="1" applyFont="1" applyAlignment="1">
      <alignment horizontal="left"/>
    </xf>
    <xf numFmtId="0" fontId="9" fillId="0" borderId="0" xfId="18" applyFont="1"/>
    <xf numFmtId="0" fontId="3" fillId="0" borderId="0" xfId="18" applyFont="1"/>
    <xf numFmtId="184" fontId="9" fillId="0" borderId="0" xfId="18" applyNumberFormat="1" applyFont="1"/>
    <xf numFmtId="0" fontId="4" fillId="0" borderId="0" xfId="18" applyFont="1" applyAlignment="1">
      <alignment horizontal="left"/>
    </xf>
    <xf numFmtId="0" fontId="6" fillId="0" borderId="0" xfId="18" applyAlignment="1">
      <alignment horizontal="right"/>
    </xf>
    <xf numFmtId="56" fontId="4" fillId="0" borderId="0" xfId="18" applyNumberFormat="1" applyFont="1"/>
    <xf numFmtId="0" fontId="4" fillId="0" borderId="140" xfId="18" applyFont="1" applyBorder="1" applyAlignment="1">
      <alignment vertical="center"/>
    </xf>
    <xf numFmtId="0" fontId="4" fillId="0" borderId="143" xfId="18" quotePrefix="1" applyFont="1" applyBorder="1" applyAlignment="1">
      <alignment horizontal="distributed" vertical="center"/>
    </xf>
    <xf numFmtId="0" fontId="4" fillId="0" borderId="144" xfId="18" applyFont="1" applyBorder="1" applyAlignment="1">
      <alignment horizontal="distributed" vertical="center"/>
    </xf>
    <xf numFmtId="0" fontId="4" fillId="0" borderId="85" xfId="18" applyFont="1" applyBorder="1" applyAlignment="1">
      <alignment horizontal="distributed" vertical="center"/>
    </xf>
    <xf numFmtId="0" fontId="4" fillId="0" borderId="75" xfId="18" applyFont="1" applyBorder="1" applyAlignment="1">
      <alignment horizontal="distributed" vertical="center"/>
    </xf>
    <xf numFmtId="0" fontId="16" fillId="0" borderId="0" xfId="18" applyFont="1" applyAlignment="1">
      <alignment vertical="top"/>
    </xf>
    <xf numFmtId="0" fontId="16" fillId="0" borderId="85" xfId="18" applyFont="1" applyBorder="1" applyAlignment="1">
      <alignment horizontal="center" vertical="top"/>
    </xf>
    <xf numFmtId="184" fontId="16" fillId="0" borderId="5" xfId="18" applyNumberFormat="1" applyFont="1" applyBorder="1" applyAlignment="1">
      <alignment horizontal="right" vertical="top"/>
    </xf>
    <xf numFmtId="0" fontId="4" fillId="0" borderId="0" xfId="18" applyFont="1" applyAlignment="1">
      <alignment vertical="top"/>
    </xf>
    <xf numFmtId="184" fontId="19" fillId="0" borderId="5" xfId="18" applyNumberFormat="1" applyFont="1" applyBorder="1" applyAlignment="1">
      <alignment horizontal="right" vertical="top"/>
    </xf>
    <xf numFmtId="0" fontId="19" fillId="0" borderId="75" xfId="18" applyFont="1" applyBorder="1" applyAlignment="1">
      <alignment horizontal="right" vertical="top"/>
    </xf>
    <xf numFmtId="0" fontId="4" fillId="0" borderId="14" xfId="18" applyFont="1" applyBorder="1" applyAlignment="1">
      <alignment vertical="top"/>
    </xf>
    <xf numFmtId="184" fontId="19" fillId="0" borderId="118" xfId="18" applyNumberFormat="1" applyFont="1" applyBorder="1" applyAlignment="1">
      <alignment horizontal="right" vertical="top"/>
    </xf>
    <xf numFmtId="0" fontId="19" fillId="0" borderId="117" xfId="18" applyFont="1" applyBorder="1" applyAlignment="1">
      <alignment horizontal="right" vertical="top"/>
    </xf>
    <xf numFmtId="184" fontId="4" fillId="0" borderId="0" xfId="18" applyNumberFormat="1" applyFont="1" applyAlignment="1">
      <alignment horizontal="right" vertical="top"/>
    </xf>
    <xf numFmtId="184" fontId="19" fillId="0" borderId="85" xfId="18" applyNumberFormat="1" applyFont="1" applyBorder="1" applyAlignment="1">
      <alignment horizontal="right" vertical="top"/>
    </xf>
    <xf numFmtId="0" fontId="6" fillId="0" borderId="0" xfId="18" quotePrefix="1" applyAlignment="1">
      <alignment horizontal="left"/>
    </xf>
    <xf numFmtId="184" fontId="6" fillId="0" borderId="0" xfId="18" applyNumberFormat="1"/>
    <xf numFmtId="0" fontId="46" fillId="0" borderId="0" xfId="18" applyFont="1"/>
    <xf numFmtId="184" fontId="46" fillId="0" borderId="0" xfId="18" applyNumberFormat="1" applyFont="1"/>
    <xf numFmtId="0" fontId="4" fillId="0" borderId="0" xfId="18" applyFont="1" applyAlignment="1">
      <alignment horizontal="distributed" vertical="top"/>
    </xf>
    <xf numFmtId="184" fontId="22" fillId="0" borderId="0" xfId="22" applyNumberFormat="1" applyFont="1" applyAlignment="1" applyProtection="1">
      <protection locked="0"/>
    </xf>
    <xf numFmtId="184" fontId="3" fillId="0" borderId="0" xfId="24" applyNumberFormat="1" applyFont="1" applyAlignment="1">
      <alignment horizontal="right"/>
    </xf>
    <xf numFmtId="184" fontId="3" fillId="0" borderId="0" xfId="25" applyNumberFormat="1" applyFont="1" applyAlignment="1">
      <alignment horizontal="right"/>
    </xf>
    <xf numFmtId="184" fontId="3" fillId="0" borderId="0" xfId="26" applyNumberFormat="1" applyFont="1" applyAlignment="1">
      <alignment horizontal="right"/>
    </xf>
    <xf numFmtId="184" fontId="14" fillId="0" borderId="0" xfId="10" applyNumberFormat="1" applyFont="1" applyAlignment="1"/>
    <xf numFmtId="3" fontId="19" fillId="0" borderId="25" xfId="37" applyNumberFormat="1" applyFont="1" applyBorder="1" applyAlignment="1">
      <alignment vertical="center"/>
    </xf>
    <xf numFmtId="3" fontId="19" fillId="0" borderId="0" xfId="37" applyNumberFormat="1" applyFont="1" applyAlignment="1">
      <alignment vertical="center"/>
    </xf>
    <xf numFmtId="3" fontId="19" fillId="0" borderId="5" xfId="37" applyNumberFormat="1" applyFont="1" applyBorder="1" applyAlignment="1">
      <alignment vertical="center"/>
    </xf>
    <xf numFmtId="3" fontId="19" fillId="0" borderId="33" xfId="37" applyNumberFormat="1" applyFont="1" applyBorder="1" applyAlignment="1">
      <alignment vertical="center"/>
    </xf>
    <xf numFmtId="3" fontId="19" fillId="0" borderId="36" xfId="37" applyNumberFormat="1" applyFont="1" applyBorder="1" applyAlignment="1">
      <alignment vertical="center"/>
    </xf>
    <xf numFmtId="3" fontId="19" fillId="0" borderId="43" xfId="37" applyNumberFormat="1" applyFont="1" applyBorder="1" applyAlignment="1">
      <alignment vertical="center"/>
    </xf>
    <xf numFmtId="3" fontId="19" fillId="0" borderId="38" xfId="37" applyNumberFormat="1" applyFont="1" applyBorder="1" applyAlignment="1">
      <alignment vertical="center"/>
    </xf>
    <xf numFmtId="3" fontId="19" fillId="0" borderId="39" xfId="37" applyNumberFormat="1" applyFont="1" applyBorder="1" applyAlignment="1">
      <alignment vertical="center"/>
    </xf>
    <xf numFmtId="3" fontId="19" fillId="0" borderId="29" xfId="37" applyNumberFormat="1" applyFont="1" applyBorder="1" applyAlignment="1">
      <alignment vertical="center"/>
    </xf>
    <xf numFmtId="3" fontId="16" fillId="0" borderId="114" xfId="37" applyNumberFormat="1" applyFont="1" applyBorder="1" applyAlignment="1">
      <alignment vertical="center"/>
    </xf>
    <xf numFmtId="184" fontId="19" fillId="0" borderId="25" xfId="37" applyNumberFormat="1" applyFont="1" applyBorder="1" applyAlignment="1">
      <alignment vertical="center"/>
    </xf>
    <xf numFmtId="184" fontId="19" fillId="0" borderId="5" xfId="37" applyNumberFormat="1" applyFont="1" applyBorder="1" applyAlignment="1">
      <alignment vertical="center"/>
    </xf>
    <xf numFmtId="184" fontId="19" fillId="0" borderId="36" xfId="37" applyNumberFormat="1" applyFont="1" applyBorder="1" applyAlignment="1">
      <alignment vertical="center"/>
    </xf>
    <xf numFmtId="184" fontId="19" fillId="0" borderId="43" xfId="37" applyNumberFormat="1" applyFont="1" applyBorder="1" applyAlignment="1">
      <alignment vertical="center"/>
    </xf>
    <xf numFmtId="184" fontId="19" fillId="0" borderId="38" xfId="37" applyNumberFormat="1" applyFont="1" applyBorder="1" applyAlignment="1">
      <alignment vertical="center"/>
    </xf>
    <xf numFmtId="184" fontId="19" fillId="0" borderId="33" xfId="37" applyNumberFormat="1" applyFont="1" applyBorder="1" applyAlignment="1">
      <alignment vertical="center"/>
    </xf>
    <xf numFmtId="184" fontId="19" fillId="0" borderId="25" xfId="37" applyNumberFormat="1" applyFont="1" applyBorder="1" applyAlignment="1">
      <alignment horizontal="right" vertical="center"/>
    </xf>
    <xf numFmtId="56" fontId="19" fillId="0" borderId="0" xfId="18" applyNumberFormat="1" applyFont="1"/>
    <xf numFmtId="184" fontId="19" fillId="0" borderId="29" xfId="37" applyNumberFormat="1" applyFont="1" applyBorder="1" applyAlignment="1">
      <alignment vertical="center"/>
    </xf>
    <xf numFmtId="184" fontId="19" fillId="0" borderId="29" xfId="37" applyNumberFormat="1" applyFont="1" applyBorder="1" applyAlignment="1">
      <alignment horizontal="right" vertical="center"/>
    </xf>
    <xf numFmtId="184" fontId="19" fillId="0" borderId="12" xfId="37" applyNumberFormat="1" applyFont="1" applyBorder="1" applyAlignment="1">
      <alignment vertical="center"/>
    </xf>
    <xf numFmtId="184" fontId="19" fillId="0" borderId="13" xfId="37" applyNumberFormat="1" applyFont="1" applyBorder="1" applyAlignment="1">
      <alignment vertical="center"/>
    </xf>
    <xf numFmtId="184" fontId="19" fillId="0" borderId="9" xfId="37" applyNumberFormat="1" applyFont="1" applyBorder="1" applyAlignment="1">
      <alignment vertical="center"/>
    </xf>
    <xf numFmtId="56" fontId="16" fillId="0" borderId="0" xfId="18" applyNumberFormat="1" applyFont="1"/>
    <xf numFmtId="184" fontId="16" fillId="0" borderId="114" xfId="37" applyNumberFormat="1" applyFont="1" applyBorder="1" applyAlignment="1">
      <alignment vertical="center"/>
    </xf>
    <xf numFmtId="184" fontId="16" fillId="0" borderId="114" xfId="37" applyNumberFormat="1" applyFont="1" applyBorder="1" applyAlignment="1">
      <alignment horizontal="right" vertical="center"/>
    </xf>
    <xf numFmtId="184" fontId="16" fillId="0" borderId="14" xfId="37" applyNumberFormat="1" applyFont="1" applyBorder="1" applyAlignment="1">
      <alignment vertical="center"/>
    </xf>
    <xf numFmtId="184" fontId="16" fillId="0" borderId="119" xfId="37" applyNumberFormat="1" applyFont="1" applyBorder="1" applyAlignment="1">
      <alignment vertical="center"/>
    </xf>
    <xf numFmtId="184" fontId="16" fillId="0" borderId="18" xfId="37" applyNumberFormat="1" applyFont="1" applyBorder="1" applyAlignment="1">
      <alignment vertical="center"/>
    </xf>
    <xf numFmtId="200" fontId="52" fillId="0" borderId="0" xfId="42" applyNumberFormat="1" applyFont="1" applyAlignment="1">
      <alignment horizontal="right" vertical="center"/>
    </xf>
    <xf numFmtId="200" fontId="52" fillId="0" borderId="0" xfId="41" applyNumberFormat="1" applyFont="1" applyAlignment="1">
      <alignment horizontal="right" vertical="center"/>
    </xf>
    <xf numFmtId="184" fontId="6" fillId="0" borderId="0" xfId="30" applyNumberFormat="1" applyFill="1"/>
    <xf numFmtId="184" fontId="19" fillId="0" borderId="62" xfId="37" applyNumberFormat="1" applyFont="1" applyBorder="1" applyAlignment="1">
      <alignment vertical="center"/>
    </xf>
    <xf numFmtId="184" fontId="19" fillId="0" borderId="63" xfId="37" applyNumberFormat="1" applyFont="1" applyBorder="1" applyAlignment="1">
      <alignment vertical="center"/>
    </xf>
    <xf numFmtId="184" fontId="19" fillId="0" borderId="64" xfId="37" applyNumberFormat="1" applyFont="1" applyBorder="1" applyAlignment="1">
      <alignment vertical="center"/>
    </xf>
    <xf numFmtId="184" fontId="19" fillId="0" borderId="65" xfId="37" applyNumberFormat="1" applyFont="1" applyBorder="1" applyAlignment="1">
      <alignment vertical="center"/>
    </xf>
    <xf numFmtId="184" fontId="19" fillId="0" borderId="37" xfId="37" applyNumberFormat="1" applyFont="1" applyBorder="1" applyAlignment="1">
      <alignment vertical="center"/>
    </xf>
    <xf numFmtId="184" fontId="19" fillId="0" borderId="157" xfId="37" applyNumberFormat="1" applyFont="1" applyBorder="1" applyAlignment="1">
      <alignment vertical="center"/>
    </xf>
    <xf numFmtId="184" fontId="19" fillId="0" borderId="159" xfId="37" applyNumberFormat="1" applyFont="1" applyBorder="1" applyAlignment="1">
      <alignment vertical="center"/>
    </xf>
    <xf numFmtId="184" fontId="19" fillId="0" borderId="160" xfId="37" applyNumberFormat="1" applyFont="1" applyBorder="1" applyAlignment="1">
      <alignment vertical="center"/>
    </xf>
    <xf numFmtId="184" fontId="19" fillId="0" borderId="162" xfId="37" applyNumberFormat="1" applyFont="1" applyBorder="1" applyAlignment="1">
      <alignment vertical="center"/>
    </xf>
    <xf numFmtId="184" fontId="19" fillId="0" borderId="164" xfId="37" applyNumberFormat="1" applyFont="1" applyBorder="1" applyAlignment="1">
      <alignment vertical="center"/>
    </xf>
    <xf numFmtId="184" fontId="19" fillId="0" borderId="165" xfId="37" applyNumberFormat="1" applyFont="1" applyBorder="1" applyAlignment="1">
      <alignment vertical="center"/>
    </xf>
    <xf numFmtId="184" fontId="16" fillId="0" borderId="171" xfId="37" applyNumberFormat="1" applyFont="1" applyBorder="1" applyAlignment="1">
      <alignment vertical="center"/>
    </xf>
    <xf numFmtId="184" fontId="16" fillId="0" borderId="181" xfId="37" applyNumberFormat="1" applyFont="1" applyBorder="1" applyAlignment="1">
      <alignment vertical="center"/>
    </xf>
    <xf numFmtId="184" fontId="16" fillId="0" borderId="182" xfId="37" applyNumberFormat="1" applyFont="1" applyBorder="1" applyAlignment="1">
      <alignment vertical="center"/>
    </xf>
    <xf numFmtId="3" fontId="19" fillId="0" borderId="25" xfId="33" applyNumberFormat="1" applyFont="1" applyBorder="1" applyAlignment="1">
      <alignment horizontal="right" vertical="center"/>
    </xf>
    <xf numFmtId="0" fontId="19" fillId="0" borderId="5" xfId="33" applyFont="1" applyBorder="1" applyAlignment="1">
      <alignment horizontal="right" vertical="center"/>
    </xf>
    <xf numFmtId="0" fontId="19" fillId="0" borderId="25" xfId="33" applyFont="1" applyBorder="1" applyAlignment="1">
      <alignment horizontal="right" vertical="center"/>
    </xf>
    <xf numFmtId="0" fontId="19" fillId="0" borderId="73" xfId="33" applyFont="1" applyBorder="1" applyAlignment="1">
      <alignment horizontal="right" vertical="center"/>
    </xf>
    <xf numFmtId="0" fontId="19" fillId="0" borderId="74" xfId="33" applyFont="1" applyBorder="1" applyAlignment="1">
      <alignment horizontal="right" vertical="center"/>
    </xf>
    <xf numFmtId="0" fontId="19" fillId="0" borderId="9" xfId="33" applyFont="1" applyBorder="1" applyAlignment="1">
      <alignment horizontal="right" vertical="center"/>
    </xf>
    <xf numFmtId="0" fontId="19" fillId="0" borderId="26" xfId="33" applyFont="1" applyBorder="1" applyAlignment="1">
      <alignment horizontal="right" vertical="center"/>
    </xf>
    <xf numFmtId="0" fontId="19" fillId="0" borderId="75" xfId="33" quotePrefix="1" applyFont="1" applyBorder="1" applyAlignment="1">
      <alignment horizontal="center" vertical="center"/>
    </xf>
    <xf numFmtId="49" fontId="19" fillId="0" borderId="56" xfId="33" applyNumberFormat="1" applyFont="1" applyBorder="1" applyAlignment="1">
      <alignment horizontal="center" vertical="center"/>
    </xf>
    <xf numFmtId="3" fontId="19" fillId="0" borderId="26" xfId="33" applyNumberFormat="1" applyFont="1" applyBorder="1" applyAlignment="1">
      <alignment horizontal="right" vertical="center"/>
    </xf>
    <xf numFmtId="0" fontId="19" fillId="0" borderId="75" xfId="33" applyFont="1" applyBorder="1" applyAlignment="1">
      <alignment horizontal="center" vertical="center"/>
    </xf>
    <xf numFmtId="49" fontId="19" fillId="0" borderId="57" xfId="33" applyNumberFormat="1" applyFont="1" applyBorder="1" applyAlignment="1">
      <alignment horizontal="center" vertical="center"/>
    </xf>
    <xf numFmtId="0" fontId="19" fillId="0" borderId="29" xfId="33" applyFont="1" applyBorder="1" applyAlignment="1">
      <alignment horizontal="right" vertical="center"/>
    </xf>
    <xf numFmtId="0" fontId="19" fillId="0" borderId="13" xfId="33" applyFont="1" applyBorder="1" applyAlignment="1">
      <alignment horizontal="right" vertical="center"/>
    </xf>
    <xf numFmtId="3" fontId="19" fillId="0" borderId="29" xfId="33" applyNumberFormat="1" applyFont="1" applyBorder="1" applyAlignment="1">
      <alignment horizontal="right" vertical="center"/>
    </xf>
    <xf numFmtId="0" fontId="19" fillId="0" borderId="76" xfId="33" applyFont="1" applyBorder="1" applyAlignment="1">
      <alignment horizontal="right" vertical="center"/>
    </xf>
    <xf numFmtId="0" fontId="19" fillId="0" borderId="77" xfId="33" applyFont="1" applyBorder="1" applyAlignment="1">
      <alignment horizontal="right" vertical="center"/>
    </xf>
    <xf numFmtId="0" fontId="19" fillId="0" borderId="30" xfId="33" applyFont="1" applyBorder="1" applyAlignment="1">
      <alignment horizontal="right" vertical="center"/>
    </xf>
    <xf numFmtId="3" fontId="19" fillId="0" borderId="31" xfId="33" applyNumberFormat="1" applyFont="1" applyBorder="1" applyAlignment="1">
      <alignment horizontal="right" vertical="center"/>
    </xf>
    <xf numFmtId="0" fontId="19" fillId="0" borderId="78" xfId="33" applyFont="1" applyBorder="1" applyAlignment="1">
      <alignment horizontal="center" vertical="center"/>
    </xf>
    <xf numFmtId="3" fontId="19" fillId="0" borderId="73" xfId="33" applyNumberFormat="1" applyFont="1" applyBorder="1" applyAlignment="1">
      <alignment horizontal="right" vertical="center"/>
    </xf>
    <xf numFmtId="3" fontId="19" fillId="0" borderId="76" xfId="33" applyNumberFormat="1" applyFont="1" applyBorder="1" applyAlignment="1">
      <alignment horizontal="right" vertical="center"/>
    </xf>
    <xf numFmtId="3" fontId="19" fillId="0" borderId="74" xfId="33" applyNumberFormat="1" applyFont="1" applyBorder="1" applyAlignment="1">
      <alignment horizontal="right" vertical="center"/>
    </xf>
    <xf numFmtId="3" fontId="19" fillId="0" borderId="77" xfId="33" applyNumberFormat="1" applyFont="1" applyBorder="1" applyAlignment="1">
      <alignment horizontal="right" vertical="center"/>
    </xf>
    <xf numFmtId="3" fontId="19" fillId="0" borderId="30" xfId="33" applyNumberFormat="1" applyFont="1" applyBorder="1" applyAlignment="1">
      <alignment horizontal="right" vertical="center"/>
    </xf>
    <xf numFmtId="3" fontId="19" fillId="0" borderId="13" xfId="33" applyNumberFormat="1" applyFont="1" applyBorder="1" applyAlignment="1">
      <alignment horizontal="right" vertical="center"/>
    </xf>
    <xf numFmtId="3" fontId="19" fillId="0" borderId="9" xfId="33" applyNumberFormat="1" applyFont="1" applyBorder="1" applyAlignment="1">
      <alignment horizontal="right" vertical="center"/>
    </xf>
    <xf numFmtId="3" fontId="19" fillId="0" borderId="5" xfId="33" applyNumberFormat="1" applyFont="1" applyBorder="1" applyAlignment="1">
      <alignment horizontal="right" vertical="center"/>
    </xf>
    <xf numFmtId="49" fontId="19" fillId="0" borderId="122" xfId="33" applyNumberFormat="1" applyFont="1" applyBorder="1" applyAlignment="1">
      <alignment horizontal="center" vertical="center"/>
    </xf>
    <xf numFmtId="3" fontId="19" fillId="0" borderId="114" xfId="33" applyNumberFormat="1" applyFont="1" applyBorder="1" applyAlignment="1">
      <alignment horizontal="right" vertical="center"/>
    </xf>
    <xf numFmtId="0" fontId="19" fillId="0" borderId="119" xfId="33" applyFont="1" applyBorder="1" applyAlignment="1">
      <alignment horizontal="right" vertical="center"/>
    </xf>
    <xf numFmtId="3" fontId="19" fillId="0" borderId="137" xfId="33" applyNumberFormat="1" applyFont="1" applyBorder="1" applyAlignment="1">
      <alignment horizontal="right" vertical="center"/>
    </xf>
    <xf numFmtId="3" fontId="19" fillId="0" borderId="124" xfId="33" applyNumberFormat="1" applyFont="1" applyBorder="1" applyAlignment="1">
      <alignment horizontal="right" vertical="center"/>
    </xf>
    <xf numFmtId="0" fontId="19" fillId="0" borderId="114" xfId="33" applyFont="1" applyBorder="1" applyAlignment="1">
      <alignment horizontal="right" vertical="center"/>
    </xf>
    <xf numFmtId="3" fontId="19" fillId="0" borderId="18" xfId="33" applyNumberFormat="1" applyFont="1" applyBorder="1" applyAlignment="1">
      <alignment horizontal="right" vertical="center"/>
    </xf>
    <xf numFmtId="3" fontId="19" fillId="0" borderId="119" xfId="33" applyNumberFormat="1" applyFont="1" applyBorder="1" applyAlignment="1">
      <alignment horizontal="right" vertical="center"/>
    </xf>
    <xf numFmtId="3" fontId="19" fillId="0" borderId="121" xfId="33" applyNumberFormat="1" applyFont="1" applyBorder="1" applyAlignment="1">
      <alignment horizontal="right" vertical="center"/>
    </xf>
    <xf numFmtId="0" fontId="19" fillId="0" borderId="117" xfId="33" applyFont="1" applyBorder="1" applyAlignment="1">
      <alignment horizontal="center" vertical="center"/>
    </xf>
    <xf numFmtId="49" fontId="19" fillId="0" borderId="56" xfId="33" quotePrefix="1" applyNumberFormat="1" applyFont="1" applyBorder="1" applyAlignment="1">
      <alignment horizontal="center" vertical="center"/>
    </xf>
    <xf numFmtId="49" fontId="19" fillId="0" borderId="57" xfId="33" quotePrefix="1" applyNumberFormat="1" applyFont="1" applyBorder="1" applyAlignment="1">
      <alignment horizontal="center" vertical="center"/>
    </xf>
    <xf numFmtId="49" fontId="19" fillId="0" borderId="58" xfId="33" quotePrefix="1" applyNumberFormat="1" applyFont="1" applyBorder="1" applyAlignment="1">
      <alignment horizontal="center" vertical="center"/>
    </xf>
    <xf numFmtId="3" fontId="19" fillId="0" borderId="36" xfId="33" applyNumberFormat="1" applyFont="1" applyBorder="1" applyAlignment="1">
      <alignment horizontal="right" vertical="center"/>
    </xf>
    <xf numFmtId="0" fontId="19" fillId="0" borderId="36" xfId="33" applyFont="1" applyBorder="1" applyAlignment="1">
      <alignment horizontal="right" vertical="center"/>
    </xf>
    <xf numFmtId="3" fontId="19" fillId="0" borderId="79" xfId="33" applyNumberFormat="1" applyFont="1" applyBorder="1" applyAlignment="1">
      <alignment horizontal="right" vertical="center"/>
    </xf>
    <xf numFmtId="3" fontId="19" fillId="0" borderId="80" xfId="33" applyNumberFormat="1" applyFont="1" applyBorder="1" applyAlignment="1">
      <alignment horizontal="right" vertical="center"/>
    </xf>
    <xf numFmtId="3" fontId="19" fillId="0" borderId="37" xfId="33" applyNumberFormat="1" applyFont="1" applyBorder="1" applyAlignment="1">
      <alignment horizontal="right" vertical="center"/>
    </xf>
    <xf numFmtId="3" fontId="19" fillId="0" borderId="38" xfId="33" applyNumberFormat="1" applyFont="1" applyBorder="1" applyAlignment="1">
      <alignment horizontal="right" vertical="center"/>
    </xf>
    <xf numFmtId="3" fontId="19" fillId="0" borderId="40" xfId="33" applyNumberFormat="1" applyFont="1" applyBorder="1" applyAlignment="1">
      <alignment horizontal="right" vertical="center"/>
    </xf>
    <xf numFmtId="3" fontId="19" fillId="0" borderId="28" xfId="33" applyNumberFormat="1" applyFont="1" applyBorder="1" applyAlignment="1">
      <alignment horizontal="right" vertical="center"/>
    </xf>
    <xf numFmtId="3" fontId="19" fillId="0" borderId="0" xfId="33" applyNumberFormat="1" applyFont="1" applyAlignment="1">
      <alignment vertical="center"/>
    </xf>
    <xf numFmtId="3" fontId="19" fillId="0" borderId="43" xfId="33" applyNumberFormat="1" applyFont="1" applyBorder="1" applyAlignment="1">
      <alignment vertical="center"/>
    </xf>
    <xf numFmtId="49" fontId="19" fillId="0" borderId="0" xfId="33" quotePrefix="1" applyNumberFormat="1" applyFont="1" applyAlignment="1">
      <alignment horizontal="center" vertical="center"/>
    </xf>
    <xf numFmtId="3" fontId="19" fillId="0" borderId="116" xfId="33" applyNumberFormat="1" applyFont="1" applyBorder="1" applyAlignment="1">
      <alignment horizontal="right" vertical="center"/>
    </xf>
    <xf numFmtId="3" fontId="19" fillId="0" borderId="5" xfId="33" applyNumberFormat="1" applyFont="1" applyBorder="1" applyAlignment="1">
      <alignment vertical="center"/>
    </xf>
    <xf numFmtId="3" fontId="19" fillId="0" borderId="112" xfId="33" applyNumberFormat="1" applyFont="1" applyBorder="1" applyAlignment="1">
      <alignment horizontal="right" vertical="center"/>
    </xf>
    <xf numFmtId="3" fontId="19" fillId="0" borderId="0" xfId="33" applyNumberFormat="1" applyFont="1" applyAlignment="1">
      <alignment horizontal="right" vertical="center"/>
    </xf>
    <xf numFmtId="3" fontId="19" fillId="0" borderId="33" xfId="33" applyNumberFormat="1" applyFont="1" applyBorder="1" applyAlignment="1">
      <alignment horizontal="right" vertical="center"/>
    </xf>
    <xf numFmtId="186" fontId="19" fillId="0" borderId="25" xfId="33" applyNumberFormat="1" applyFont="1" applyBorder="1" applyAlignment="1">
      <alignment horizontal="right" vertical="center"/>
    </xf>
    <xf numFmtId="49" fontId="19" fillId="0" borderId="12" xfId="33" quotePrefix="1" applyNumberFormat="1" applyFont="1" applyBorder="1" applyAlignment="1">
      <alignment horizontal="center" vertical="center"/>
    </xf>
    <xf numFmtId="3" fontId="19" fillId="0" borderId="155" xfId="33" applyNumberFormat="1" applyFont="1" applyBorder="1" applyAlignment="1">
      <alignment horizontal="right" vertical="center"/>
    </xf>
    <xf numFmtId="186" fontId="19" fillId="0" borderId="29" xfId="33" applyNumberFormat="1" applyFont="1" applyBorder="1" applyAlignment="1">
      <alignment horizontal="right" vertical="center"/>
    </xf>
    <xf numFmtId="3" fontId="19" fillId="0" borderId="12" xfId="33" applyNumberFormat="1" applyFont="1" applyBorder="1" applyAlignment="1">
      <alignment horizontal="right" vertical="center"/>
    </xf>
    <xf numFmtId="3" fontId="19" fillId="0" borderId="12" xfId="33" applyNumberFormat="1" applyFont="1" applyBorder="1" applyAlignment="1">
      <alignment vertical="center"/>
    </xf>
    <xf numFmtId="3" fontId="19" fillId="0" borderId="167" xfId="33" applyNumberFormat="1" applyFont="1" applyBorder="1" applyAlignment="1">
      <alignment horizontal="right" vertical="center"/>
    </xf>
    <xf numFmtId="0" fontId="19" fillId="0" borderId="32" xfId="33" quotePrefix="1" applyFont="1" applyBorder="1" applyAlignment="1">
      <alignment horizontal="center" vertical="center"/>
    </xf>
    <xf numFmtId="49" fontId="19" fillId="0" borderId="85" xfId="33" quotePrefix="1" applyNumberFormat="1" applyFont="1" applyBorder="1" applyAlignment="1">
      <alignment horizontal="center" vertical="center"/>
    </xf>
    <xf numFmtId="3" fontId="19" fillId="0" borderId="170" xfId="33" applyNumberFormat="1" applyFont="1" applyBorder="1" applyAlignment="1">
      <alignment horizontal="right" vertical="center"/>
    </xf>
    <xf numFmtId="0" fontId="19" fillId="0" borderId="0" xfId="33" quotePrefix="1" applyFont="1" applyAlignment="1">
      <alignment horizontal="center" vertical="center"/>
    </xf>
    <xf numFmtId="49" fontId="16" fillId="0" borderId="118" xfId="33" quotePrefix="1" applyNumberFormat="1" applyFont="1" applyBorder="1" applyAlignment="1">
      <alignment horizontal="center" vertical="center"/>
    </xf>
    <xf numFmtId="3" fontId="16" fillId="0" borderId="123" xfId="33" applyNumberFormat="1" applyFont="1" applyBorder="1" applyAlignment="1">
      <alignment horizontal="right" vertical="center"/>
    </xf>
    <xf numFmtId="186" fontId="16" fillId="0" borderId="114" xfId="33" applyNumberFormat="1" applyFont="1" applyBorder="1" applyAlignment="1">
      <alignment horizontal="right" vertical="center"/>
    </xf>
    <xf numFmtId="3" fontId="16" fillId="0" borderId="114" xfId="33" applyNumberFormat="1" applyFont="1" applyBorder="1" applyAlignment="1">
      <alignment horizontal="right" vertical="center"/>
    </xf>
    <xf numFmtId="3" fontId="16" fillId="0" borderId="18" xfId="33" applyNumberFormat="1" applyFont="1" applyBorder="1" applyAlignment="1">
      <alignment horizontal="right" vertical="center"/>
    </xf>
    <xf numFmtId="3" fontId="16" fillId="0" borderId="124" xfId="33" applyNumberFormat="1" applyFont="1" applyBorder="1" applyAlignment="1">
      <alignment horizontal="right" vertical="center"/>
    </xf>
    <xf numFmtId="3" fontId="16" fillId="0" borderId="119" xfId="33" applyNumberFormat="1" applyFont="1" applyBorder="1" applyAlignment="1">
      <alignment vertical="center"/>
    </xf>
    <xf numFmtId="0" fontId="16" fillId="0" borderId="114" xfId="33" applyFont="1" applyBorder="1" applyAlignment="1">
      <alignment horizontal="right" vertical="center"/>
    </xf>
    <xf numFmtId="3" fontId="16" fillId="0" borderId="119" xfId="33" applyNumberFormat="1" applyFont="1" applyBorder="1" applyAlignment="1">
      <alignment horizontal="right" vertical="center"/>
    </xf>
    <xf numFmtId="3" fontId="16" fillId="0" borderId="179" xfId="33" applyNumberFormat="1" applyFont="1" applyBorder="1" applyAlignment="1">
      <alignment horizontal="right" vertical="center"/>
    </xf>
    <xf numFmtId="0" fontId="16" fillId="0" borderId="14" xfId="33" quotePrefix="1" applyFont="1" applyBorder="1" applyAlignment="1">
      <alignment horizontal="center" vertical="center"/>
    </xf>
    <xf numFmtId="0" fontId="19" fillId="0" borderId="0" xfId="34" applyFont="1" applyAlignment="1">
      <alignment horizontal="center" vertical="center"/>
    </xf>
    <xf numFmtId="0" fontId="13" fillId="0" borderId="61" xfId="33" applyFont="1" applyBorder="1" applyAlignment="1">
      <alignment horizontal="center" vertical="center" wrapText="1"/>
    </xf>
    <xf numFmtId="0" fontId="19" fillId="0" borderId="85" xfId="34" applyFont="1" applyBorder="1" applyAlignment="1">
      <alignment horizontal="center" vertical="center"/>
    </xf>
    <xf numFmtId="3" fontId="19" fillId="0" borderId="25" xfId="34" applyNumberFormat="1" applyFont="1" applyBorder="1" applyAlignment="1">
      <alignment horizontal="right" vertical="center"/>
    </xf>
    <xf numFmtId="0" fontId="19" fillId="0" borderId="25" xfId="34" applyFont="1" applyBorder="1" applyAlignment="1">
      <alignment horizontal="right" vertical="center"/>
    </xf>
    <xf numFmtId="0" fontId="19" fillId="0" borderId="73" xfId="34" applyFont="1" applyBorder="1" applyAlignment="1">
      <alignment horizontal="right" vertical="center"/>
    </xf>
    <xf numFmtId="0" fontId="19" fillId="0" borderId="5" xfId="34" applyFont="1" applyBorder="1" applyAlignment="1">
      <alignment horizontal="right" vertical="center"/>
    </xf>
    <xf numFmtId="3" fontId="19" fillId="0" borderId="73" xfId="34" applyNumberFormat="1" applyFont="1" applyBorder="1" applyAlignment="1">
      <alignment horizontal="right" vertical="center"/>
    </xf>
    <xf numFmtId="0" fontId="19" fillId="0" borderId="86" xfId="34" applyFont="1" applyBorder="1" applyAlignment="1">
      <alignment horizontal="right" vertical="center"/>
    </xf>
    <xf numFmtId="0" fontId="19" fillId="0" borderId="74" xfId="34" applyFont="1" applyBorder="1" applyAlignment="1">
      <alignment horizontal="right" vertical="center"/>
    </xf>
    <xf numFmtId="0" fontId="19" fillId="0" borderId="75" xfId="34" quotePrefix="1" applyFont="1" applyBorder="1" applyAlignment="1">
      <alignment horizontal="center" vertical="center"/>
    </xf>
    <xf numFmtId="49" fontId="19" fillId="0" borderId="85" xfId="34" applyNumberFormat="1" applyFont="1" applyBorder="1" applyAlignment="1">
      <alignment horizontal="center" vertical="center"/>
    </xf>
    <xf numFmtId="0" fontId="19" fillId="0" borderId="75" xfId="34" applyFont="1" applyBorder="1" applyAlignment="1">
      <alignment horizontal="center" vertical="center"/>
    </xf>
    <xf numFmtId="3" fontId="19" fillId="0" borderId="0" xfId="34" applyNumberFormat="1" applyFont="1" applyAlignment="1">
      <alignment horizontal="right" vertical="center"/>
    </xf>
    <xf numFmtId="49" fontId="19" fillId="0" borderId="87" xfId="34" applyNumberFormat="1" applyFont="1" applyBorder="1" applyAlignment="1">
      <alignment horizontal="center" vertical="center"/>
    </xf>
    <xf numFmtId="0" fontId="19" fillId="0" borderId="29" xfId="34" applyFont="1" applyBorder="1" applyAlignment="1">
      <alignment horizontal="right" vertical="center"/>
    </xf>
    <xf numFmtId="3" fontId="19" fillId="0" borderId="29" xfId="34" applyNumberFormat="1" applyFont="1" applyBorder="1" applyAlignment="1">
      <alignment horizontal="right" vertical="center"/>
    </xf>
    <xf numFmtId="3" fontId="19" fillId="0" borderId="76" xfId="34" applyNumberFormat="1" applyFont="1" applyBorder="1" applyAlignment="1">
      <alignment horizontal="right" vertical="center"/>
    </xf>
    <xf numFmtId="3" fontId="19" fillId="0" borderId="12" xfId="34" applyNumberFormat="1" applyFont="1" applyBorder="1" applyAlignment="1">
      <alignment horizontal="right" vertical="center"/>
    </xf>
    <xf numFmtId="0" fontId="19" fillId="0" borderId="76" xfId="34" applyFont="1" applyBorder="1" applyAlignment="1">
      <alignment horizontal="right" vertical="center"/>
    </xf>
    <xf numFmtId="0" fontId="19" fillId="0" borderId="88" xfId="34" applyFont="1" applyBorder="1" applyAlignment="1">
      <alignment horizontal="right" vertical="center"/>
    </xf>
    <xf numFmtId="0" fontId="19" fillId="0" borderId="77" xfId="34" applyFont="1" applyBorder="1" applyAlignment="1">
      <alignment horizontal="right" vertical="center"/>
    </xf>
    <xf numFmtId="0" fontId="19" fillId="0" borderId="13" xfId="34" applyFont="1" applyBorder="1" applyAlignment="1">
      <alignment horizontal="right" vertical="center"/>
    </xf>
    <xf numFmtId="0" fontId="19" fillId="0" borderId="78" xfId="34" applyFont="1" applyBorder="1" applyAlignment="1">
      <alignment horizontal="center" vertical="center"/>
    </xf>
    <xf numFmtId="0" fontId="19" fillId="0" borderId="36" xfId="34" applyFont="1" applyBorder="1" applyAlignment="1">
      <alignment horizontal="right" vertical="center"/>
    </xf>
    <xf numFmtId="3" fontId="19" fillId="0" borderId="86" xfId="34" applyNumberFormat="1" applyFont="1" applyBorder="1" applyAlignment="1">
      <alignment horizontal="right" vertical="center"/>
    </xf>
    <xf numFmtId="3" fontId="19" fillId="0" borderId="88" xfId="34" applyNumberFormat="1" applyFont="1" applyBorder="1" applyAlignment="1">
      <alignment horizontal="right" vertical="center"/>
    </xf>
    <xf numFmtId="3" fontId="19" fillId="0" borderId="73" xfId="34" applyNumberFormat="1" applyFont="1" applyBorder="1" applyAlignment="1">
      <alignment vertical="center"/>
    </xf>
    <xf numFmtId="3" fontId="19" fillId="0" borderId="74" xfId="34" applyNumberFormat="1" applyFont="1" applyBorder="1" applyAlignment="1">
      <alignment vertical="center"/>
    </xf>
    <xf numFmtId="0" fontId="19" fillId="0" borderId="25" xfId="34" applyFont="1" applyBorder="1" applyAlignment="1">
      <alignment vertical="center"/>
    </xf>
    <xf numFmtId="3" fontId="19" fillId="0" borderId="76" xfId="34" applyNumberFormat="1" applyFont="1" applyBorder="1" applyAlignment="1">
      <alignment vertical="center"/>
    </xf>
    <xf numFmtId="3" fontId="19" fillId="0" borderId="77" xfId="34" applyNumberFormat="1" applyFont="1" applyBorder="1" applyAlignment="1">
      <alignment vertical="center"/>
    </xf>
    <xf numFmtId="0" fontId="19" fillId="0" borderId="29" xfId="34" applyFont="1" applyBorder="1" applyAlignment="1">
      <alignment vertical="center"/>
    </xf>
    <xf numFmtId="49" fontId="19" fillId="0" borderId="118" xfId="34" applyNumberFormat="1" applyFont="1" applyBorder="1" applyAlignment="1">
      <alignment horizontal="center" vertical="center"/>
    </xf>
    <xf numFmtId="3" fontId="19" fillId="0" borderId="114" xfId="34" applyNumberFormat="1" applyFont="1" applyBorder="1" applyAlignment="1">
      <alignment horizontal="right" vertical="center"/>
    </xf>
    <xf numFmtId="0" fontId="19" fillId="0" borderId="114" xfId="34" applyFont="1" applyBorder="1" applyAlignment="1">
      <alignment horizontal="right" vertical="center"/>
    </xf>
    <xf numFmtId="3" fontId="19" fillId="0" borderId="137" xfId="34" applyNumberFormat="1" applyFont="1" applyBorder="1" applyAlignment="1">
      <alignment horizontal="right" vertical="center"/>
    </xf>
    <xf numFmtId="3" fontId="19" fillId="0" borderId="14" xfId="34" applyNumberFormat="1" applyFont="1" applyBorder="1" applyAlignment="1">
      <alignment horizontal="right" vertical="center"/>
    </xf>
    <xf numFmtId="3" fontId="19" fillId="0" borderId="125" xfId="34" applyNumberFormat="1" applyFont="1" applyBorder="1" applyAlignment="1">
      <alignment horizontal="right" vertical="center"/>
    </xf>
    <xf numFmtId="3" fontId="19" fillId="0" borderId="137" xfId="34" applyNumberFormat="1" applyFont="1" applyBorder="1" applyAlignment="1">
      <alignment vertical="center"/>
    </xf>
    <xf numFmtId="3" fontId="19" fillId="0" borderId="124" xfId="34" applyNumberFormat="1" applyFont="1" applyBorder="1" applyAlignment="1">
      <alignment vertical="center"/>
    </xf>
    <xf numFmtId="0" fontId="19" fillId="0" borderId="119" xfId="34" applyFont="1" applyBorder="1" applyAlignment="1">
      <alignment horizontal="right" vertical="center"/>
    </xf>
    <xf numFmtId="0" fontId="19" fillId="0" borderId="117" xfId="34" applyFont="1" applyBorder="1" applyAlignment="1">
      <alignment horizontal="center" vertical="center"/>
    </xf>
    <xf numFmtId="49" fontId="19" fillId="0" borderId="89" xfId="34" applyNumberFormat="1" applyFont="1" applyBorder="1" applyAlignment="1">
      <alignment horizontal="center" vertical="center"/>
    </xf>
    <xf numFmtId="3" fontId="19" fillId="0" borderId="36" xfId="34" applyNumberFormat="1" applyFont="1" applyBorder="1" applyAlignment="1">
      <alignment horizontal="right" vertical="center"/>
    </xf>
    <xf numFmtId="3" fontId="19" fillId="0" borderId="79" xfId="34" applyNumberFormat="1" applyFont="1" applyBorder="1" applyAlignment="1">
      <alignment horizontal="right" vertical="center"/>
    </xf>
    <xf numFmtId="3" fontId="19" fillId="0" borderId="43" xfId="34" applyNumberFormat="1" applyFont="1" applyBorder="1" applyAlignment="1">
      <alignment horizontal="right" vertical="center"/>
    </xf>
    <xf numFmtId="3" fontId="19" fillId="0" borderId="90" xfId="34" applyNumberFormat="1" applyFont="1" applyBorder="1" applyAlignment="1">
      <alignment horizontal="right" vertical="center"/>
    </xf>
    <xf numFmtId="3" fontId="19" fillId="0" borderId="79" xfId="34" applyNumberFormat="1" applyFont="1" applyBorder="1" applyAlignment="1">
      <alignment vertical="center"/>
    </xf>
    <xf numFmtId="3" fontId="19" fillId="0" borderId="80" xfId="34" applyNumberFormat="1" applyFont="1" applyBorder="1" applyAlignment="1">
      <alignment vertical="center"/>
    </xf>
    <xf numFmtId="0" fontId="19" fillId="0" borderId="38" xfId="34" applyFont="1" applyBorder="1" applyAlignment="1">
      <alignment horizontal="right" vertical="center"/>
    </xf>
    <xf numFmtId="3" fontId="19" fillId="0" borderId="5" xfId="34" applyNumberFormat="1" applyFont="1" applyBorder="1" applyAlignment="1">
      <alignment horizontal="right" vertical="center"/>
    </xf>
    <xf numFmtId="3" fontId="19" fillId="0" borderId="5" xfId="34" applyNumberFormat="1" applyFont="1" applyBorder="1" applyAlignment="1">
      <alignment vertical="center"/>
    </xf>
    <xf numFmtId="3" fontId="19" fillId="0" borderId="38" xfId="34" applyNumberFormat="1" applyFont="1" applyBorder="1" applyAlignment="1">
      <alignment horizontal="right" vertical="center"/>
    </xf>
    <xf numFmtId="3" fontId="19" fillId="0" borderId="38" xfId="34" applyNumberFormat="1" applyFont="1" applyBorder="1" applyAlignment="1">
      <alignment vertical="center"/>
    </xf>
    <xf numFmtId="3" fontId="19" fillId="0" borderId="9" xfId="34" applyNumberFormat="1" applyFont="1" applyBorder="1" applyAlignment="1">
      <alignment horizontal="right" vertical="center"/>
    </xf>
    <xf numFmtId="184" fontId="19" fillId="0" borderId="9" xfId="15" applyNumberFormat="1" applyFont="1" applyBorder="1" applyAlignment="1">
      <alignment horizontal="right" vertical="center"/>
    </xf>
    <xf numFmtId="3" fontId="19" fillId="0" borderId="9" xfId="34" applyNumberFormat="1" applyFont="1" applyBorder="1" applyAlignment="1">
      <alignment vertical="center"/>
    </xf>
    <xf numFmtId="184" fontId="19" fillId="0" borderId="25" xfId="15" applyNumberFormat="1" applyFont="1" applyBorder="1" applyAlignment="1">
      <alignment horizontal="right" vertical="center"/>
    </xf>
    <xf numFmtId="3" fontId="19" fillId="0" borderId="0" xfId="34" applyNumberFormat="1" applyFont="1" applyAlignment="1">
      <alignment vertical="center"/>
    </xf>
    <xf numFmtId="186" fontId="19" fillId="0" borderId="29" xfId="34" applyNumberFormat="1" applyFont="1" applyBorder="1" applyAlignment="1">
      <alignment horizontal="right" vertical="center"/>
    </xf>
    <xf numFmtId="184" fontId="19" fillId="0" borderId="29" xfId="15" applyNumberFormat="1" applyFont="1" applyBorder="1" applyAlignment="1">
      <alignment horizontal="right" vertical="center"/>
    </xf>
    <xf numFmtId="3" fontId="19" fillId="0" borderId="12" xfId="34" applyNumberFormat="1" applyFont="1" applyBorder="1" applyAlignment="1">
      <alignment vertical="center"/>
    </xf>
    <xf numFmtId="0" fontId="19" fillId="0" borderId="32" xfId="34" quotePrefix="1" applyFont="1" applyBorder="1" applyAlignment="1">
      <alignment horizontal="center" vertical="center"/>
    </xf>
    <xf numFmtId="186" fontId="19" fillId="0" borderId="25" xfId="34" applyNumberFormat="1" applyFont="1" applyBorder="1" applyAlignment="1">
      <alignment horizontal="right" vertical="center"/>
    </xf>
    <xf numFmtId="49" fontId="16" fillId="0" borderId="85" xfId="34" applyNumberFormat="1" applyFont="1" applyBorder="1" applyAlignment="1">
      <alignment horizontal="center" vertical="center"/>
    </xf>
    <xf numFmtId="3" fontId="16" fillId="0" borderId="0" xfId="34" applyNumberFormat="1" applyFont="1" applyAlignment="1">
      <alignment horizontal="right" vertical="center"/>
    </xf>
    <xf numFmtId="186" fontId="16" fillId="0" borderId="25" xfId="34" applyNumberFormat="1" applyFont="1" applyBorder="1" applyAlignment="1">
      <alignment horizontal="right" vertical="center"/>
    </xf>
    <xf numFmtId="3" fontId="16" fillId="0" borderId="25" xfId="34" applyNumberFormat="1" applyFont="1" applyBorder="1" applyAlignment="1">
      <alignment horizontal="right" vertical="center"/>
    </xf>
    <xf numFmtId="3" fontId="16" fillId="0" borderId="86" xfId="34" applyNumberFormat="1" applyFont="1" applyBorder="1" applyAlignment="1">
      <alignment horizontal="right" vertical="center"/>
    </xf>
    <xf numFmtId="3" fontId="16" fillId="0" borderId="73" xfId="34" applyNumberFormat="1" applyFont="1" applyBorder="1" applyAlignment="1">
      <alignment horizontal="right" vertical="center"/>
    </xf>
    <xf numFmtId="184" fontId="16" fillId="0" borderId="25" xfId="15" applyNumberFormat="1" applyFont="1" applyBorder="1" applyAlignment="1">
      <alignment horizontal="right" vertical="center"/>
    </xf>
    <xf numFmtId="3" fontId="16" fillId="0" borderId="0" xfId="34" applyNumberFormat="1" applyFont="1" applyAlignment="1">
      <alignment vertical="center"/>
    </xf>
    <xf numFmtId="3" fontId="16" fillId="0" borderId="74" xfId="34" applyNumberFormat="1" applyFont="1" applyBorder="1" applyAlignment="1">
      <alignment vertical="center"/>
    </xf>
    <xf numFmtId="0" fontId="16" fillId="0" borderId="25" xfId="34" applyFont="1" applyBorder="1" applyAlignment="1">
      <alignment horizontal="right" vertical="center"/>
    </xf>
    <xf numFmtId="0" fontId="19" fillId="0" borderId="0" xfId="38" applyFont="1" applyAlignment="1">
      <alignment horizontal="center" vertical="center"/>
    </xf>
    <xf numFmtId="0" fontId="3" fillId="0" borderId="168" xfId="35" applyFont="1" applyBorder="1" applyAlignment="1">
      <alignment horizontal="center" vertical="center" wrapText="1"/>
    </xf>
    <xf numFmtId="0" fontId="9" fillId="0" borderId="16" xfId="35" applyFont="1" applyBorder="1" applyAlignment="1">
      <alignment horizontal="center" vertical="center" wrapText="1"/>
    </xf>
    <xf numFmtId="0" fontId="19" fillId="0" borderId="56" xfId="35" applyFont="1" applyBorder="1" applyAlignment="1">
      <alignment horizontal="left" vertical="center"/>
    </xf>
    <xf numFmtId="0" fontId="19" fillId="0" borderId="5" xfId="35" applyFont="1" applyBorder="1" applyAlignment="1">
      <alignment horizontal="right" vertical="center"/>
    </xf>
    <xf numFmtId="0" fontId="19" fillId="0" borderId="15" xfId="35" applyFont="1" applyBorder="1" applyAlignment="1">
      <alignment horizontal="right" vertical="center"/>
    </xf>
    <xf numFmtId="0" fontId="19" fillId="0" borderId="75" xfId="35" quotePrefix="1" applyFont="1" applyBorder="1" applyAlignment="1">
      <alignment horizontal="center" vertical="center"/>
    </xf>
    <xf numFmtId="0" fontId="19" fillId="0" borderId="56" xfId="38" applyFont="1" applyBorder="1" applyAlignment="1">
      <alignment horizontal="left" vertical="center"/>
    </xf>
    <xf numFmtId="0" fontId="19" fillId="0" borderId="0" xfId="38" applyFont="1" applyAlignment="1">
      <alignment horizontal="right" vertical="center"/>
    </xf>
    <xf numFmtId="0" fontId="19" fillId="0" borderId="25" xfId="38" applyFont="1" applyBorder="1" applyAlignment="1">
      <alignment horizontal="right" vertical="center"/>
    </xf>
    <xf numFmtId="0" fontId="19" fillId="0" borderId="5" xfId="38" applyFont="1" applyBorder="1" applyAlignment="1">
      <alignment horizontal="right" vertical="center"/>
    </xf>
    <xf numFmtId="0" fontId="19" fillId="0" borderId="75" xfId="38" applyFont="1" applyBorder="1" applyAlignment="1">
      <alignment horizontal="center" vertical="center"/>
    </xf>
    <xf numFmtId="49" fontId="19" fillId="0" borderId="56" xfId="35" applyNumberFormat="1" applyFont="1" applyBorder="1" applyAlignment="1">
      <alignment horizontal="left" vertical="center"/>
    </xf>
    <xf numFmtId="0" fontId="19" fillId="0" borderId="25" xfId="35" applyFont="1" applyBorder="1" applyAlignment="1">
      <alignment horizontal="right" vertical="center"/>
    </xf>
    <xf numFmtId="0" fontId="19" fillId="0" borderId="75" xfId="35" applyFont="1" applyBorder="1" applyAlignment="1">
      <alignment horizontal="center" vertical="center"/>
    </xf>
    <xf numFmtId="49" fontId="19" fillId="0" borderId="56" xfId="38" applyNumberFormat="1" applyFont="1" applyBorder="1" applyAlignment="1">
      <alignment horizontal="left" vertical="center"/>
    </xf>
    <xf numFmtId="49" fontId="19" fillId="0" borderId="0" xfId="38" applyNumberFormat="1" applyFont="1" applyAlignment="1">
      <alignment horizontal="right" vertical="center"/>
    </xf>
    <xf numFmtId="49" fontId="19" fillId="0" borderId="25" xfId="38" applyNumberFormat="1" applyFont="1" applyBorder="1" applyAlignment="1">
      <alignment horizontal="right" vertical="center"/>
    </xf>
    <xf numFmtId="49" fontId="19" fillId="0" borderId="60" xfId="35" applyNumberFormat="1" applyFont="1" applyBorder="1" applyAlignment="1">
      <alignment horizontal="left" vertical="center"/>
    </xf>
    <xf numFmtId="2" fontId="19" fillId="0" borderId="5" xfId="35" applyNumberFormat="1" applyFont="1" applyBorder="1" applyAlignment="1">
      <alignment horizontal="right" vertical="center"/>
    </xf>
    <xf numFmtId="176" fontId="19" fillId="0" borderId="5" xfId="35" applyNumberFormat="1" applyFont="1" applyBorder="1" applyAlignment="1">
      <alignment horizontal="right" vertical="center"/>
    </xf>
    <xf numFmtId="176" fontId="19" fillId="0" borderId="25" xfId="35" applyNumberFormat="1" applyFont="1" applyBorder="1" applyAlignment="1">
      <alignment horizontal="right" vertical="center"/>
    </xf>
    <xf numFmtId="49" fontId="19" fillId="0" borderId="60" xfId="38" applyNumberFormat="1" applyFont="1" applyBorder="1" applyAlignment="1">
      <alignment horizontal="left" vertical="center"/>
    </xf>
    <xf numFmtId="0" fontId="19" fillId="0" borderId="13" xfId="35" applyFont="1" applyBorder="1" applyAlignment="1">
      <alignment horizontal="right" vertical="center"/>
    </xf>
    <xf numFmtId="2" fontId="19" fillId="0" borderId="13" xfId="35" applyNumberFormat="1" applyFont="1" applyBorder="1" applyAlignment="1">
      <alignment horizontal="right" vertical="center"/>
    </xf>
    <xf numFmtId="176" fontId="19" fillId="0" borderId="13" xfId="35" applyNumberFormat="1" applyFont="1" applyBorder="1" applyAlignment="1">
      <alignment horizontal="right" vertical="center"/>
    </xf>
    <xf numFmtId="176" fontId="19" fillId="0" borderId="29" xfId="35" applyNumberFormat="1" applyFont="1" applyBorder="1" applyAlignment="1">
      <alignment horizontal="right" vertical="center"/>
    </xf>
    <xf numFmtId="0" fontId="19" fillId="0" borderId="78" xfId="35" applyFont="1" applyBorder="1" applyAlignment="1">
      <alignment horizontal="center" vertical="center"/>
    </xf>
    <xf numFmtId="49" fontId="19" fillId="0" borderId="95" xfId="38" applyNumberFormat="1" applyFont="1" applyBorder="1" applyAlignment="1">
      <alignment horizontal="right" vertical="center"/>
    </xf>
    <xf numFmtId="49" fontId="19" fillId="0" borderId="96" xfId="38" applyNumberFormat="1" applyFont="1" applyBorder="1" applyAlignment="1">
      <alignment horizontal="right" vertical="center"/>
    </xf>
    <xf numFmtId="0" fontId="19" fillId="0" borderId="13" xfId="38" applyFont="1" applyBorder="1" applyAlignment="1">
      <alignment horizontal="right" vertical="center"/>
    </xf>
    <xf numFmtId="0" fontId="19" fillId="0" borderId="29" xfId="38" applyFont="1" applyBorder="1" applyAlignment="1">
      <alignment horizontal="right" vertical="center"/>
    </xf>
    <xf numFmtId="0" fontId="19" fillId="0" borderId="78" xfId="38" applyFont="1" applyBorder="1" applyAlignment="1">
      <alignment horizontal="center" vertical="center"/>
    </xf>
    <xf numFmtId="49" fontId="19" fillId="0" borderId="27" xfId="38" applyNumberFormat="1" applyFont="1" applyBorder="1" applyAlignment="1">
      <alignment horizontal="right" vertical="center"/>
    </xf>
    <xf numFmtId="176" fontId="19" fillId="0" borderId="27" xfId="38" applyNumberFormat="1" applyFont="1" applyBorder="1" applyAlignment="1">
      <alignment horizontal="right" vertical="center"/>
    </xf>
    <xf numFmtId="176" fontId="19" fillId="0" borderId="25" xfId="38" applyNumberFormat="1" applyFont="1" applyBorder="1" applyAlignment="1">
      <alignment horizontal="right" vertical="center"/>
    </xf>
    <xf numFmtId="176" fontId="19" fillId="0" borderId="5" xfId="38" applyNumberFormat="1" applyFont="1" applyBorder="1" applyAlignment="1">
      <alignment horizontal="right" vertical="center"/>
    </xf>
    <xf numFmtId="176" fontId="19" fillId="0" borderId="97" xfId="38" applyNumberFormat="1" applyFont="1" applyBorder="1" applyAlignment="1">
      <alignment horizontal="right" vertical="center"/>
    </xf>
    <xf numFmtId="176" fontId="19" fillId="0" borderId="98" xfId="38" applyNumberFormat="1" applyFont="1" applyBorder="1" applyAlignment="1">
      <alignment horizontal="right" vertical="center"/>
    </xf>
    <xf numFmtId="176" fontId="19" fillId="0" borderId="0" xfId="38" applyNumberFormat="1" applyFont="1" applyAlignment="1">
      <alignment horizontal="right" vertical="center"/>
    </xf>
    <xf numFmtId="176" fontId="19" fillId="0" borderId="13" xfId="38" applyNumberFormat="1" applyFont="1" applyBorder="1" applyAlignment="1">
      <alignment horizontal="right" vertical="center"/>
    </xf>
    <xf numFmtId="176" fontId="19" fillId="0" borderId="29" xfId="38" applyNumberFormat="1" applyFont="1" applyBorder="1" applyAlignment="1">
      <alignment horizontal="right" vertical="center"/>
    </xf>
    <xf numFmtId="176" fontId="19" fillId="0" borderId="95" xfId="38" applyNumberFormat="1" applyFont="1" applyBorder="1" applyAlignment="1">
      <alignment horizontal="right" vertical="center"/>
    </xf>
    <xf numFmtId="176" fontId="19" fillId="0" borderId="96" xfId="38" applyNumberFormat="1" applyFont="1" applyBorder="1" applyAlignment="1">
      <alignment horizontal="right" vertical="center"/>
    </xf>
    <xf numFmtId="49" fontId="19" fillId="0" borderId="122" xfId="35" applyNumberFormat="1" applyFont="1" applyBorder="1" applyAlignment="1">
      <alignment horizontal="left" vertical="center"/>
    </xf>
    <xf numFmtId="176" fontId="19" fillId="0" borderId="119" xfId="35" applyNumberFormat="1" applyFont="1" applyBorder="1" applyAlignment="1">
      <alignment horizontal="right" vertical="center"/>
    </xf>
    <xf numFmtId="0" fontId="19" fillId="0" borderId="119" xfId="35" applyFont="1" applyBorder="1" applyAlignment="1">
      <alignment horizontal="right" vertical="center"/>
    </xf>
    <xf numFmtId="2" fontId="19" fillId="0" borderId="119" xfId="35" applyNumberFormat="1" applyFont="1" applyBorder="1" applyAlignment="1">
      <alignment horizontal="right" vertical="center"/>
    </xf>
    <xf numFmtId="176" fontId="19" fillId="0" borderId="114" xfId="35" applyNumberFormat="1" applyFont="1" applyBorder="1" applyAlignment="1">
      <alignment horizontal="right" vertical="center"/>
    </xf>
    <xf numFmtId="0" fontId="19" fillId="0" borderId="117" xfId="35" applyFont="1" applyBorder="1" applyAlignment="1">
      <alignment horizontal="center" vertical="center"/>
    </xf>
    <xf numFmtId="49" fontId="19" fillId="0" borderId="122" xfId="38" applyNumberFormat="1" applyFont="1" applyBorder="1" applyAlignment="1">
      <alignment horizontal="left" vertical="center"/>
    </xf>
    <xf numFmtId="176" fontId="19" fillId="0" borderId="14" xfId="38" applyNumberFormat="1" applyFont="1" applyBorder="1" applyAlignment="1">
      <alignment horizontal="right" vertical="center"/>
    </xf>
    <xf numFmtId="176" fontId="19" fillId="0" borderId="114" xfId="38" applyNumberFormat="1" applyFont="1" applyBorder="1" applyAlignment="1">
      <alignment horizontal="right" vertical="center"/>
    </xf>
    <xf numFmtId="176" fontId="19" fillId="0" borderId="119" xfId="38" applyNumberFormat="1" applyFont="1" applyBorder="1" applyAlignment="1">
      <alignment horizontal="right" vertical="center"/>
    </xf>
    <xf numFmtId="0" fontId="19" fillId="0" borderId="117" xfId="38" applyFont="1" applyBorder="1" applyAlignment="1">
      <alignment horizontal="center" vertical="center"/>
    </xf>
    <xf numFmtId="0" fontId="19" fillId="0" borderId="0" xfId="38" applyFont="1" applyAlignment="1">
      <alignment horizontal="distributed" vertical="center"/>
    </xf>
    <xf numFmtId="188" fontId="19" fillId="0" borderId="0" xfId="35" applyNumberFormat="1" applyFont="1" applyAlignment="1">
      <alignment horizontal="right"/>
    </xf>
    <xf numFmtId="188" fontId="4" fillId="0" borderId="0" xfId="18" applyNumberFormat="1" applyFont="1" applyAlignment="1">
      <alignment horizontal="right"/>
    </xf>
    <xf numFmtId="188" fontId="16" fillId="0" borderId="0" xfId="35" applyNumberFormat="1" applyFont="1" applyAlignment="1">
      <alignment horizontal="right"/>
    </xf>
    <xf numFmtId="0" fontId="47" fillId="0" borderId="0" xfId="35" applyFont="1"/>
    <xf numFmtId="176" fontId="19" fillId="0" borderId="24" xfId="35" applyNumberFormat="1" applyFont="1" applyBorder="1" applyAlignment="1">
      <alignment horizontal="right" vertical="center"/>
    </xf>
    <xf numFmtId="176" fontId="16" fillId="0" borderId="0" xfId="38" applyNumberFormat="1" applyFont="1" applyAlignment="1">
      <alignment horizontal="right" vertical="center"/>
    </xf>
    <xf numFmtId="49" fontId="19" fillId="0" borderId="58" xfId="38" applyNumberFormat="1" applyFont="1" applyBorder="1" applyAlignment="1">
      <alignment horizontal="left" vertical="center"/>
    </xf>
    <xf numFmtId="176" fontId="19" fillId="0" borderId="43" xfId="38" applyNumberFormat="1" applyFont="1" applyBorder="1" applyAlignment="1">
      <alignment horizontal="right" vertical="center"/>
    </xf>
    <xf numFmtId="176" fontId="19" fillId="0" borderId="36" xfId="38" applyNumberFormat="1" applyFont="1" applyBorder="1" applyAlignment="1">
      <alignment horizontal="right" vertical="center"/>
    </xf>
    <xf numFmtId="176" fontId="19" fillId="0" borderId="38" xfId="38" applyNumberFormat="1" applyFont="1" applyBorder="1" applyAlignment="1">
      <alignment horizontal="right" vertical="center"/>
    </xf>
    <xf numFmtId="49" fontId="19" fillId="0" borderId="94" xfId="35" applyNumberFormat="1" applyFont="1" applyBorder="1" applyAlignment="1">
      <alignment horizontal="left" vertical="center"/>
    </xf>
    <xf numFmtId="176" fontId="19" fillId="0" borderId="28" xfId="35" applyNumberFormat="1" applyFont="1" applyBorder="1" applyAlignment="1">
      <alignment horizontal="right" vertical="center"/>
    </xf>
    <xf numFmtId="176" fontId="19" fillId="0" borderId="24" xfId="38" applyNumberFormat="1" applyFont="1" applyBorder="1" applyAlignment="1">
      <alignment horizontal="right" vertical="center"/>
    </xf>
    <xf numFmtId="49" fontId="19" fillId="0" borderId="58" xfId="35" applyNumberFormat="1" applyFont="1" applyBorder="1" applyAlignment="1">
      <alignment horizontal="left" vertical="center"/>
    </xf>
    <xf numFmtId="176" fontId="19" fillId="0" borderId="35" xfId="35" applyNumberFormat="1" applyFont="1" applyBorder="1" applyAlignment="1">
      <alignment horizontal="right" vertical="center"/>
    </xf>
    <xf numFmtId="176" fontId="19" fillId="0" borderId="38" xfId="35" applyNumberFormat="1" applyFont="1" applyBorder="1" applyAlignment="1">
      <alignment horizontal="right" vertical="center"/>
    </xf>
    <xf numFmtId="0" fontId="19" fillId="0" borderId="38" xfId="35" applyFont="1" applyBorder="1" applyAlignment="1">
      <alignment horizontal="right" vertical="center"/>
    </xf>
    <xf numFmtId="2" fontId="19" fillId="0" borderId="38" xfId="35" applyNumberFormat="1" applyFont="1" applyBorder="1" applyAlignment="1">
      <alignment horizontal="right" vertical="center"/>
    </xf>
    <xf numFmtId="176" fontId="19" fillId="0" borderId="36" xfId="35" applyNumberFormat="1" applyFont="1" applyBorder="1" applyAlignment="1">
      <alignment horizontal="right" vertical="center"/>
    </xf>
    <xf numFmtId="176" fontId="19" fillId="0" borderId="37" xfId="38" applyNumberFormat="1" applyFont="1" applyBorder="1" applyAlignment="1">
      <alignment horizontal="right" vertical="center"/>
    </xf>
    <xf numFmtId="176" fontId="19" fillId="0" borderId="28" xfId="38" applyNumberFormat="1" applyFont="1" applyBorder="1" applyAlignment="1">
      <alignment horizontal="right" vertical="center"/>
    </xf>
    <xf numFmtId="176" fontId="19" fillId="0" borderId="35" xfId="38" applyNumberFormat="1" applyFont="1" applyBorder="1" applyAlignment="1">
      <alignment horizontal="right" vertical="center"/>
    </xf>
    <xf numFmtId="176" fontId="19" fillId="0" borderId="9" xfId="35" applyNumberFormat="1" applyFont="1" applyBorder="1" applyAlignment="1">
      <alignment horizontal="right" vertical="center"/>
    </xf>
    <xf numFmtId="2" fontId="19" fillId="0" borderId="25" xfId="35" applyNumberFormat="1" applyFont="1" applyBorder="1" applyAlignment="1">
      <alignment horizontal="right" vertical="center"/>
    </xf>
    <xf numFmtId="176" fontId="19" fillId="0" borderId="27" xfId="35" applyNumberFormat="1" applyFont="1" applyBorder="1" applyAlignment="1">
      <alignment horizontal="right" vertical="center"/>
    </xf>
    <xf numFmtId="176" fontId="19" fillId="0" borderId="56" xfId="35" applyNumberFormat="1" applyFont="1" applyBorder="1" applyAlignment="1">
      <alignment horizontal="right" vertical="center"/>
    </xf>
    <xf numFmtId="176" fontId="19" fillId="0" borderId="0" xfId="35" applyNumberFormat="1" applyFont="1" applyAlignment="1">
      <alignment horizontal="right" vertical="center"/>
    </xf>
    <xf numFmtId="176" fontId="19" fillId="0" borderId="32" xfId="35" applyNumberFormat="1" applyFont="1" applyBorder="1" applyAlignment="1">
      <alignment horizontal="right" vertical="center"/>
    </xf>
    <xf numFmtId="0" fontId="19" fillId="0" borderId="29" xfId="35" applyFont="1" applyBorder="1" applyAlignment="1">
      <alignment horizontal="right" vertical="center"/>
    </xf>
    <xf numFmtId="2" fontId="19" fillId="0" borderId="29" xfId="35" applyNumberFormat="1" applyFont="1" applyBorder="1" applyAlignment="1">
      <alignment horizontal="right" vertical="center"/>
    </xf>
    <xf numFmtId="176" fontId="19" fillId="0" borderId="12" xfId="35" applyNumberFormat="1" applyFont="1" applyBorder="1" applyAlignment="1">
      <alignment horizontal="right" vertical="center"/>
    </xf>
    <xf numFmtId="49" fontId="19" fillId="0" borderId="57" xfId="38" applyNumberFormat="1" applyFont="1" applyBorder="1" applyAlignment="1">
      <alignment horizontal="left" vertical="center"/>
    </xf>
    <xf numFmtId="176" fontId="19" fillId="0" borderId="12" xfId="38" applyNumberFormat="1" applyFont="1" applyBorder="1" applyAlignment="1">
      <alignment horizontal="right" vertical="center"/>
    </xf>
    <xf numFmtId="176" fontId="19" fillId="0" borderId="29" xfId="38" applyNumberFormat="1" applyFont="1" applyBorder="1">
      <alignment vertical="center"/>
    </xf>
    <xf numFmtId="176" fontId="19" fillId="0" borderId="12" xfId="38" applyNumberFormat="1" applyFont="1" applyBorder="1">
      <alignment vertical="center"/>
    </xf>
    <xf numFmtId="0" fontId="19" fillId="0" borderId="95" xfId="38" quotePrefix="1" applyFont="1" applyBorder="1" applyAlignment="1">
      <alignment horizontal="center" vertical="center"/>
    </xf>
    <xf numFmtId="49" fontId="19" fillId="0" borderId="85" xfId="35" applyNumberFormat="1" applyFont="1" applyBorder="1" applyAlignment="1">
      <alignment horizontal="left" vertical="center"/>
    </xf>
    <xf numFmtId="176" fontId="19" fillId="0" borderId="116" xfId="35" applyNumberFormat="1" applyFont="1" applyBorder="1" applyAlignment="1">
      <alignment horizontal="right" vertical="center"/>
    </xf>
    <xf numFmtId="176" fontId="19" fillId="0" borderId="130" xfId="38" applyNumberFormat="1" applyFont="1" applyBorder="1">
      <alignment vertical="center"/>
    </xf>
    <xf numFmtId="176" fontId="19" fillId="0" borderId="116" xfId="38" applyNumberFormat="1" applyFont="1" applyBorder="1" applyAlignment="1">
      <alignment horizontal="right" vertical="center"/>
    </xf>
    <xf numFmtId="49" fontId="16" fillId="0" borderId="183" xfId="35" applyNumberFormat="1" applyFont="1" applyBorder="1" applyAlignment="1">
      <alignment horizontal="left" vertical="center"/>
    </xf>
    <xf numFmtId="176" fontId="16" fillId="0" borderId="123" xfId="35" applyNumberFormat="1" applyFont="1" applyBorder="1" applyAlignment="1">
      <alignment horizontal="right" vertical="center"/>
    </xf>
    <xf numFmtId="176" fontId="16" fillId="0" borderId="114" xfId="35" applyNumberFormat="1" applyFont="1" applyBorder="1" applyAlignment="1">
      <alignment horizontal="right" vertical="center"/>
    </xf>
    <xf numFmtId="2" fontId="16" fillId="0" borderId="114" xfId="35" applyNumberFormat="1" applyFont="1" applyBorder="1" applyAlignment="1">
      <alignment horizontal="right" vertical="center"/>
    </xf>
    <xf numFmtId="0" fontId="16" fillId="0" borderId="117" xfId="35" quotePrefix="1" applyFont="1" applyBorder="1" applyAlignment="1">
      <alignment horizontal="center" vertical="center"/>
    </xf>
    <xf numFmtId="49" fontId="19" fillId="0" borderId="184" xfId="35" applyNumberFormat="1" applyFont="1" applyBorder="1" applyAlignment="1">
      <alignment horizontal="left" vertical="center"/>
    </xf>
    <xf numFmtId="176" fontId="16" fillId="0" borderId="119" xfId="38" applyNumberFormat="1" applyFont="1" applyBorder="1" applyAlignment="1">
      <alignment horizontal="right" vertical="center"/>
    </xf>
    <xf numFmtId="176" fontId="16" fillId="0" borderId="114" xfId="38" applyNumberFormat="1" applyFont="1" applyBorder="1" applyAlignment="1">
      <alignment horizontal="right" vertical="center"/>
    </xf>
    <xf numFmtId="176" fontId="16" fillId="0" borderId="129" xfId="38" applyNumberFormat="1" applyFont="1" applyBorder="1">
      <alignment vertical="center"/>
    </xf>
    <xf numFmtId="0" fontId="16" fillId="0" borderId="117" xfId="38" quotePrefix="1" applyFont="1" applyBorder="1" applyAlignment="1">
      <alignment horizontal="center" vertical="center"/>
    </xf>
    <xf numFmtId="0" fontId="9" fillId="0" borderId="0" xfId="35" applyFont="1" applyAlignment="1">
      <alignment horizontal="center"/>
    </xf>
    <xf numFmtId="184" fontId="12" fillId="0" borderId="0" xfId="18" applyNumberFormat="1" applyFont="1" applyAlignment="1">
      <alignment horizontal="right"/>
    </xf>
    <xf numFmtId="187" fontId="9" fillId="0" borderId="0" xfId="35" applyNumberFormat="1" applyFont="1"/>
    <xf numFmtId="191" fontId="12" fillId="0" borderId="0" xfId="38" applyNumberFormat="1" applyFont="1">
      <alignment vertical="center"/>
    </xf>
    <xf numFmtId="1" fontId="53" fillId="0" borderId="0" xfId="35" applyNumberFormat="1" applyFont="1"/>
    <xf numFmtId="193" fontId="12" fillId="0" borderId="0" xfId="38" applyNumberFormat="1" applyFont="1">
      <alignment vertical="center"/>
    </xf>
    <xf numFmtId="0" fontId="17" fillId="0" borderId="0" xfId="35" applyFont="1"/>
    <xf numFmtId="1" fontId="12" fillId="0" borderId="0" xfId="38" applyNumberFormat="1" applyFont="1">
      <alignment vertical="center"/>
    </xf>
    <xf numFmtId="192" fontId="12" fillId="0" borderId="0" xfId="38" applyNumberFormat="1" applyFont="1">
      <alignment vertical="center"/>
    </xf>
    <xf numFmtId="194" fontId="12" fillId="0" borderId="0" xfId="38" applyNumberFormat="1" applyFont="1">
      <alignment vertical="center"/>
    </xf>
    <xf numFmtId="190" fontId="12" fillId="0" borderId="0" xfId="38" applyNumberFormat="1" applyFont="1">
      <alignment vertical="center"/>
    </xf>
    <xf numFmtId="184" fontId="12" fillId="0" borderId="0" xfId="18" applyNumberFormat="1" applyFont="1"/>
    <xf numFmtId="0" fontId="12" fillId="0" borderId="0" xfId="38" quotePrefix="1" applyFont="1">
      <alignment vertical="center"/>
    </xf>
    <xf numFmtId="0" fontId="48" fillId="0" borderId="0" xfId="38" quotePrefix="1" applyFont="1">
      <alignment vertical="center"/>
    </xf>
    <xf numFmtId="0" fontId="48" fillId="0" borderId="0" xfId="38" applyFont="1">
      <alignment vertical="center"/>
    </xf>
    <xf numFmtId="0" fontId="12" fillId="0" borderId="0" xfId="38" applyFont="1" applyAlignment="1">
      <alignment horizontal="right" vertical="center" wrapText="1"/>
    </xf>
    <xf numFmtId="0" fontId="12" fillId="0" borderId="0" xfId="38" applyFont="1" applyAlignment="1">
      <alignment horizontal="right" vertical="center"/>
    </xf>
    <xf numFmtId="0" fontId="48" fillId="0" borderId="0" xfId="38" applyFont="1" applyAlignment="1">
      <alignment horizontal="right" vertical="center"/>
    </xf>
    <xf numFmtId="10" fontId="12" fillId="0" borderId="0" xfId="38" applyNumberFormat="1" applyFont="1">
      <alignment vertical="center"/>
    </xf>
    <xf numFmtId="0" fontId="6" fillId="0" borderId="92" xfId="36" applyFill="1" applyBorder="1" applyAlignment="1">
      <alignment horizontal="center" vertical="center"/>
    </xf>
    <xf numFmtId="0" fontId="6" fillId="0" borderId="16" xfId="36" applyFill="1" applyBorder="1" applyAlignment="1">
      <alignment horizontal="center" vertical="center"/>
    </xf>
    <xf numFmtId="0" fontId="6" fillId="0" borderId="10" xfId="36" applyFill="1" applyBorder="1" applyAlignment="1">
      <alignment horizontal="center" vertical="center"/>
    </xf>
    <xf numFmtId="0" fontId="6" fillId="0" borderId="11" xfId="36" applyFill="1" applyBorder="1" applyAlignment="1">
      <alignment horizontal="center" vertical="center"/>
    </xf>
    <xf numFmtId="191" fontId="6" fillId="0" borderId="0" xfId="35" applyNumberFormat="1"/>
    <xf numFmtId="196" fontId="6" fillId="0" borderId="0" xfId="35" applyNumberFormat="1"/>
    <xf numFmtId="192" fontId="6" fillId="0" borderId="0" xfId="35" applyNumberFormat="1"/>
    <xf numFmtId="190" fontId="6" fillId="0" borderId="0" xfId="35" applyNumberFormat="1"/>
    <xf numFmtId="1" fontId="6" fillId="0" borderId="0" xfId="35" applyNumberFormat="1"/>
    <xf numFmtId="0" fontId="6" fillId="0" borderId="0" xfId="35" applyAlignment="1">
      <alignment horizontal="right" vertical="center"/>
    </xf>
    <xf numFmtId="0" fontId="6" fillId="0" borderId="0" xfId="35" applyAlignment="1">
      <alignment horizontal="center" wrapText="1"/>
    </xf>
    <xf numFmtId="0" fontId="6" fillId="0" borderId="0" xfId="35" applyAlignment="1">
      <alignment horizontal="left" vertical="center"/>
    </xf>
    <xf numFmtId="0" fontId="6" fillId="0" borderId="0" xfId="35" applyAlignment="1">
      <alignment horizontal="right" vertical="center" wrapText="1"/>
    </xf>
    <xf numFmtId="0" fontId="6" fillId="0" borderId="0" xfId="35" applyAlignment="1">
      <alignment horizontal="right"/>
    </xf>
    <xf numFmtId="0" fontId="6" fillId="0" borderId="0" xfId="35" applyAlignment="1">
      <alignment horizontal="center"/>
    </xf>
    <xf numFmtId="0" fontId="19" fillId="0" borderId="0" xfId="6" applyFont="1" applyAlignment="1">
      <alignment horizontal="left" vertical="center"/>
    </xf>
    <xf numFmtId="0" fontId="19" fillId="0" borderId="169" xfId="6" applyFont="1" applyBorder="1" applyAlignment="1">
      <alignment horizontal="center" vertical="center"/>
    </xf>
    <xf numFmtId="49" fontId="19" fillId="0" borderId="185" xfId="6" applyNumberFormat="1" applyFont="1" applyBorder="1" applyAlignment="1">
      <alignment horizontal="left" vertical="center"/>
    </xf>
    <xf numFmtId="49" fontId="19" fillId="0" borderId="42" xfId="6" applyNumberFormat="1" applyFont="1" applyBorder="1" applyAlignment="1">
      <alignment horizontal="left" vertical="center"/>
    </xf>
    <xf numFmtId="176" fontId="19" fillId="0" borderId="175" xfId="6" applyNumberFormat="1" applyFont="1" applyBorder="1" applyAlignment="1">
      <alignment horizontal="right" vertical="center"/>
    </xf>
    <xf numFmtId="176" fontId="19" fillId="0" borderId="37" xfId="6" applyNumberFormat="1" applyFont="1" applyBorder="1" applyAlignment="1">
      <alignment horizontal="right" vertical="center"/>
    </xf>
    <xf numFmtId="176" fontId="19" fillId="0" borderId="176" xfId="6" applyNumberFormat="1" applyFont="1" applyBorder="1" applyAlignment="1">
      <alignment horizontal="right" vertical="center"/>
    </xf>
    <xf numFmtId="176" fontId="19" fillId="0" borderId="178" xfId="6" applyNumberFormat="1" applyFont="1" applyBorder="1" applyAlignment="1">
      <alignment horizontal="right" vertical="center"/>
    </xf>
    <xf numFmtId="176" fontId="19" fillId="0" borderId="38" xfId="6" applyNumberFormat="1" applyFont="1" applyBorder="1" applyAlignment="1">
      <alignment horizontal="right" vertical="center"/>
    </xf>
    <xf numFmtId="0" fontId="19" fillId="0" borderId="36" xfId="6" applyFont="1" applyBorder="1" applyAlignment="1">
      <alignment horizontal="right" vertical="center"/>
    </xf>
    <xf numFmtId="176" fontId="19" fillId="0" borderId="36" xfId="6" applyNumberFormat="1" applyFont="1" applyBorder="1" applyAlignment="1">
      <alignment horizontal="right" vertical="center"/>
    </xf>
    <xf numFmtId="0" fontId="19" fillId="0" borderId="105" xfId="6" applyFont="1" applyBorder="1" applyAlignment="1">
      <alignment horizontal="center" vertical="center"/>
    </xf>
    <xf numFmtId="49" fontId="19" fillId="0" borderId="0" xfId="6" applyNumberFormat="1" applyFont="1" applyAlignment="1">
      <alignment horizontal="left" vertical="center"/>
    </xf>
    <xf numFmtId="49" fontId="19" fillId="0" borderId="27" xfId="6" applyNumberFormat="1" applyFont="1" applyBorder="1" applyAlignment="1">
      <alignment horizontal="left" vertical="center"/>
    </xf>
    <xf numFmtId="176" fontId="19" fillId="0" borderId="13" xfId="6" applyNumberFormat="1" applyFont="1" applyBorder="1" applyAlignment="1">
      <alignment horizontal="right" vertical="center"/>
    </xf>
    <xf numFmtId="176" fontId="19" fillId="0" borderId="30" xfId="6" applyNumberFormat="1" applyFont="1" applyBorder="1" applyAlignment="1">
      <alignment horizontal="right" vertical="center"/>
    </xf>
    <xf numFmtId="0" fontId="19" fillId="0" borderId="29" xfId="6" applyFont="1" applyBorder="1" applyAlignment="1">
      <alignment horizontal="right" vertical="center"/>
    </xf>
    <xf numFmtId="176" fontId="19" fillId="0" borderId="29" xfId="6" applyNumberFormat="1" applyFont="1" applyBorder="1" applyAlignment="1">
      <alignment horizontal="right" vertical="center"/>
    </xf>
    <xf numFmtId="0" fontId="19" fillId="0" borderId="78" xfId="6" applyFont="1" applyBorder="1" applyAlignment="1">
      <alignment horizontal="center" vertical="center"/>
    </xf>
    <xf numFmtId="176" fontId="19" fillId="0" borderId="5" xfId="6" applyNumberFormat="1" applyFont="1" applyBorder="1" applyAlignment="1">
      <alignment horizontal="right" vertical="center"/>
    </xf>
    <xf numFmtId="176" fontId="19" fillId="0" borderId="9" xfId="6" applyNumberFormat="1" applyFont="1" applyBorder="1" applyAlignment="1">
      <alignment horizontal="right" vertical="center"/>
    </xf>
    <xf numFmtId="0" fontId="19" fillId="0" borderId="25" xfId="6" applyFont="1" applyBorder="1" applyAlignment="1">
      <alignment horizontal="right" vertical="center"/>
    </xf>
    <xf numFmtId="176" fontId="19" fillId="0" borderId="25" xfId="6" applyNumberFormat="1" applyFont="1" applyBorder="1" applyAlignment="1">
      <alignment horizontal="right" vertical="center"/>
    </xf>
    <xf numFmtId="0" fontId="19" fillId="0" borderId="75" xfId="6" applyFont="1" applyBorder="1" applyAlignment="1">
      <alignment horizontal="center" vertical="center"/>
    </xf>
    <xf numFmtId="0" fontId="19" fillId="0" borderId="25" xfId="6" applyFont="1" applyBorder="1" applyAlignment="1">
      <alignment vertical="center"/>
    </xf>
    <xf numFmtId="0" fontId="19" fillId="0" borderId="106" xfId="6" applyFont="1" applyBorder="1" applyAlignment="1">
      <alignment horizontal="right" vertical="center"/>
    </xf>
    <xf numFmtId="49" fontId="19" fillId="0" borderId="12" xfId="6" applyNumberFormat="1" applyFont="1" applyBorder="1" applyAlignment="1">
      <alignment horizontal="left" vertical="center"/>
    </xf>
    <xf numFmtId="49" fontId="19" fillId="0" borderId="32" xfId="6" applyNumberFormat="1" applyFont="1" applyBorder="1" applyAlignment="1">
      <alignment horizontal="left" vertical="center"/>
    </xf>
    <xf numFmtId="0" fontId="19" fillId="0" borderId="25" xfId="6" quotePrefix="1" applyFont="1" applyBorder="1" applyAlignment="1">
      <alignment horizontal="left" vertical="center"/>
    </xf>
    <xf numFmtId="0" fontId="19" fillId="0" borderId="29" xfId="6" applyFont="1" applyBorder="1" applyAlignment="1">
      <alignment vertical="center"/>
    </xf>
    <xf numFmtId="0" fontId="19" fillId="0" borderId="0" xfId="6" quotePrefix="1" applyFont="1" applyAlignment="1">
      <alignment vertical="center"/>
    </xf>
    <xf numFmtId="0" fontId="19" fillId="0" borderId="25" xfId="6" quotePrefix="1" applyFont="1" applyBorder="1" applyAlignment="1">
      <alignment vertical="center"/>
    </xf>
    <xf numFmtId="176" fontId="19" fillId="0" borderId="25" xfId="6" applyNumberFormat="1" applyFont="1" applyBorder="1" applyAlignment="1">
      <alignment vertical="center"/>
    </xf>
    <xf numFmtId="176" fontId="19" fillId="0" borderId="29" xfId="6" applyNumberFormat="1" applyFont="1" applyBorder="1" applyAlignment="1">
      <alignment vertical="center"/>
    </xf>
    <xf numFmtId="49" fontId="19" fillId="0" borderId="14" xfId="6" applyNumberFormat="1" applyFont="1" applyBorder="1" applyAlignment="1">
      <alignment horizontal="left" vertical="center"/>
    </xf>
    <xf numFmtId="49" fontId="19" fillId="0" borderId="120" xfId="6" applyNumberFormat="1" applyFont="1" applyBorder="1" applyAlignment="1">
      <alignment horizontal="left" vertical="center"/>
    </xf>
    <xf numFmtId="176" fontId="19" fillId="0" borderId="119" xfId="6" applyNumberFormat="1" applyFont="1" applyBorder="1" applyAlignment="1">
      <alignment horizontal="right" vertical="center"/>
    </xf>
    <xf numFmtId="176" fontId="19" fillId="0" borderId="18" xfId="6" applyNumberFormat="1" applyFont="1" applyBorder="1" applyAlignment="1">
      <alignment horizontal="right" vertical="center"/>
    </xf>
    <xf numFmtId="176" fontId="19" fillId="0" borderId="114" xfId="6" applyNumberFormat="1" applyFont="1" applyBorder="1" applyAlignment="1">
      <alignment horizontal="right" vertical="center"/>
    </xf>
    <xf numFmtId="176" fontId="19" fillId="0" borderId="114" xfId="6" applyNumberFormat="1" applyFont="1" applyBorder="1" applyAlignment="1">
      <alignment vertical="center"/>
    </xf>
    <xf numFmtId="0" fontId="19" fillId="0" borderId="114" xfId="6" applyFont="1" applyBorder="1" applyAlignment="1">
      <alignment horizontal="right" vertical="center"/>
    </xf>
    <xf numFmtId="0" fontId="19" fillId="0" borderId="117" xfId="6" applyFont="1" applyBorder="1" applyAlignment="1">
      <alignment horizontal="center" vertical="center"/>
    </xf>
    <xf numFmtId="176" fontId="19" fillId="0" borderId="8" xfId="6" applyNumberFormat="1" applyFont="1" applyBorder="1" applyAlignment="1">
      <alignment horizontal="right" vertical="center"/>
    </xf>
    <xf numFmtId="176" fontId="19" fillId="0" borderId="177" xfId="6" applyNumberFormat="1" applyFont="1" applyBorder="1" applyAlignment="1">
      <alignment horizontal="right" vertical="center"/>
    </xf>
    <xf numFmtId="49" fontId="19" fillId="0" borderId="186" xfId="6" applyNumberFormat="1" applyFont="1" applyBorder="1" applyAlignment="1">
      <alignment horizontal="left" vertical="center"/>
    </xf>
    <xf numFmtId="49" fontId="19" fillId="0" borderId="95" xfId="6" applyNumberFormat="1" applyFont="1" applyBorder="1" applyAlignment="1">
      <alignment horizontal="left" vertical="center"/>
    </xf>
    <xf numFmtId="49" fontId="19" fillId="0" borderId="97" xfId="6" applyNumberFormat="1" applyFont="1" applyBorder="1" applyAlignment="1">
      <alignment horizontal="left" vertical="center"/>
    </xf>
    <xf numFmtId="49" fontId="19" fillId="0" borderId="0" xfId="6" applyNumberFormat="1" applyFont="1" applyAlignment="1">
      <alignment vertical="center"/>
    </xf>
    <xf numFmtId="198" fontId="19" fillId="0" borderId="27" xfId="6" applyNumberFormat="1" applyFont="1" applyBorder="1" applyAlignment="1">
      <alignment horizontal="right" vertical="center"/>
    </xf>
    <xf numFmtId="198" fontId="19" fillId="0" borderId="9" xfId="6" applyNumberFormat="1" applyFont="1" applyBorder="1" applyAlignment="1">
      <alignment horizontal="right" vertical="center"/>
    </xf>
    <xf numFmtId="0" fontId="19" fillId="0" borderId="41" xfId="6" applyFont="1" applyBorder="1" applyAlignment="1">
      <alignment horizontal="right" vertical="center"/>
    </xf>
    <xf numFmtId="49" fontId="19" fillId="0" borderId="12" xfId="6" applyNumberFormat="1" applyFont="1" applyBorder="1" applyAlignment="1">
      <alignment vertical="center"/>
    </xf>
    <xf numFmtId="198" fontId="19" fillId="0" borderId="32" xfId="6" applyNumberFormat="1" applyFont="1" applyBorder="1" applyAlignment="1">
      <alignment horizontal="right" vertical="center"/>
    </xf>
    <xf numFmtId="198" fontId="19" fillId="0" borderId="30" xfId="6" applyNumberFormat="1" applyFont="1" applyBorder="1" applyAlignment="1">
      <alignment horizontal="right" vertical="center"/>
    </xf>
    <xf numFmtId="198" fontId="19" fillId="0" borderId="42" xfId="6" applyNumberFormat="1" applyFont="1" applyBorder="1" applyAlignment="1">
      <alignment horizontal="right" vertical="center"/>
    </xf>
    <xf numFmtId="198" fontId="19" fillId="0" borderId="37" xfId="6" applyNumberFormat="1" applyFont="1" applyBorder="1" applyAlignment="1">
      <alignment horizontal="right" vertical="center"/>
    </xf>
    <xf numFmtId="176" fontId="19" fillId="0" borderId="36" xfId="6" applyNumberFormat="1" applyFont="1" applyBorder="1" applyAlignment="1">
      <alignment vertical="center"/>
    </xf>
    <xf numFmtId="176" fontId="19" fillId="0" borderId="34" xfId="6" applyNumberFormat="1" applyFont="1" applyBorder="1" applyAlignment="1">
      <alignment vertical="center"/>
    </xf>
    <xf numFmtId="49" fontId="19" fillId="0" borderId="43" xfId="6" applyNumberFormat="1" applyFont="1" applyBorder="1" applyAlignment="1">
      <alignment vertical="center"/>
    </xf>
    <xf numFmtId="176" fontId="19" fillId="0" borderId="41" xfId="6" applyNumberFormat="1" applyFont="1" applyBorder="1" applyAlignment="1">
      <alignment vertical="center"/>
    </xf>
    <xf numFmtId="0" fontId="19" fillId="0" borderId="97" xfId="6" quotePrefix="1" applyFont="1" applyBorder="1" applyAlignment="1">
      <alignment horizontal="center" vertical="center"/>
    </xf>
    <xf numFmtId="176" fontId="19" fillId="0" borderId="9" xfId="6" applyNumberFormat="1" applyFont="1" applyBorder="1" applyAlignment="1">
      <alignment vertical="center"/>
    </xf>
    <xf numFmtId="198" fontId="19" fillId="0" borderId="0" xfId="6" applyNumberFormat="1" applyFont="1" applyAlignment="1">
      <alignment horizontal="right" vertical="center"/>
    </xf>
    <xf numFmtId="176" fontId="19" fillId="0" borderId="0" xfId="6" applyNumberFormat="1" applyFont="1" applyAlignment="1">
      <alignment vertical="center"/>
    </xf>
    <xf numFmtId="176" fontId="19" fillId="0" borderId="12" xfId="6" applyNumberFormat="1" applyFont="1" applyBorder="1" applyAlignment="1">
      <alignment vertical="center"/>
    </xf>
    <xf numFmtId="0" fontId="19" fillId="0" borderId="78" xfId="6" quotePrefix="1" applyFont="1" applyBorder="1" applyAlignment="1">
      <alignment horizontal="center" vertical="center"/>
    </xf>
    <xf numFmtId="176" fontId="19" fillId="0" borderId="130" xfId="6" applyNumberFormat="1" applyFont="1" applyBorder="1" applyAlignment="1">
      <alignment vertical="center"/>
    </xf>
    <xf numFmtId="49" fontId="16" fillId="0" borderId="14" xfId="6" applyNumberFormat="1" applyFont="1" applyBorder="1" applyAlignment="1">
      <alignment horizontal="left" vertical="center"/>
    </xf>
    <xf numFmtId="199" fontId="16" fillId="0" borderId="120" xfId="6" applyNumberFormat="1" applyFont="1" applyBorder="1" applyAlignment="1">
      <alignment horizontal="right" vertical="center"/>
    </xf>
    <xf numFmtId="176" fontId="16" fillId="0" borderId="119" xfId="6" applyNumberFormat="1" applyFont="1" applyBorder="1" applyAlignment="1">
      <alignment horizontal="right" vertical="center"/>
    </xf>
    <xf numFmtId="199" fontId="16" fillId="0" borderId="18" xfId="6" applyNumberFormat="1" applyFont="1" applyBorder="1" applyAlignment="1">
      <alignment horizontal="right" vertical="center"/>
    </xf>
    <xf numFmtId="176" fontId="16" fillId="0" borderId="114" xfId="6" applyNumberFormat="1" applyFont="1" applyBorder="1" applyAlignment="1">
      <alignment horizontal="right" vertical="center"/>
    </xf>
    <xf numFmtId="0" fontId="22" fillId="0" borderId="0" xfId="6" applyFont="1" applyAlignment="1">
      <alignment horizontal="left"/>
    </xf>
    <xf numFmtId="0" fontId="19" fillId="0" borderId="0" xfId="8" quotePrefix="1" applyFont="1" applyAlignment="1">
      <alignment horizontal="left"/>
    </xf>
    <xf numFmtId="0" fontId="19" fillId="0" borderId="0" xfId="8" applyFont="1"/>
    <xf numFmtId="0" fontId="19" fillId="0" borderId="0" xfId="8" applyFont="1" applyAlignment="1">
      <alignment horizontal="right"/>
    </xf>
    <xf numFmtId="0" fontId="19" fillId="0" borderId="0" xfId="8" applyFont="1" applyAlignment="1">
      <alignment vertical="center"/>
    </xf>
    <xf numFmtId="0" fontId="20" fillId="0" borderId="0" xfId="8" quotePrefix="1" applyFont="1" applyAlignment="1">
      <alignment horizontal="centerContinuous" vertical="center"/>
    </xf>
    <xf numFmtId="0" fontId="19" fillId="0" borderId="0" xfId="8" applyFont="1" applyAlignment="1">
      <alignment horizontal="centerContinuous" vertical="center"/>
    </xf>
    <xf numFmtId="0" fontId="19" fillId="0" borderId="0" xfId="8" applyFont="1" applyAlignment="1">
      <alignment horizontal="left" vertical="center"/>
    </xf>
    <xf numFmtId="0" fontId="19" fillId="0" borderId="0" xfId="8" applyFont="1" applyAlignment="1">
      <alignment horizontal="right" vertical="center"/>
    </xf>
    <xf numFmtId="0" fontId="19" fillId="0" borderId="0" xfId="8" quotePrefix="1" applyFont="1" applyAlignment="1">
      <alignment horizontal="centerContinuous" vertical="center"/>
    </xf>
    <xf numFmtId="0" fontId="19" fillId="0" borderId="0" xfId="8" applyFont="1" applyAlignment="1">
      <alignment horizontal="centerContinuous"/>
    </xf>
    <xf numFmtId="0" fontId="19" fillId="0" borderId="20" xfId="8" applyFont="1" applyBorder="1" applyAlignment="1">
      <alignment horizontal="distributed" vertical="center" wrapText="1"/>
    </xf>
    <xf numFmtId="0" fontId="19" fillId="0" borderId="230" xfId="8" applyFont="1" applyBorder="1" applyAlignment="1">
      <alignment horizontal="center" vertical="center" wrapText="1"/>
    </xf>
    <xf numFmtId="0" fontId="19" fillId="0" borderId="67" xfId="8" applyFont="1" applyBorder="1" applyAlignment="1">
      <alignment horizontal="center" vertical="center" wrapText="1"/>
    </xf>
    <xf numFmtId="0" fontId="19" fillId="0" borderId="20" xfId="8" quotePrefix="1" applyFont="1" applyBorder="1" applyAlignment="1">
      <alignment horizontal="center" vertical="center" wrapText="1"/>
    </xf>
    <xf numFmtId="0" fontId="19" fillId="0" borderId="108" xfId="8" quotePrefix="1" applyFont="1" applyBorder="1" applyAlignment="1">
      <alignment horizontal="distributed" vertical="center" wrapText="1"/>
    </xf>
    <xf numFmtId="0" fontId="21" fillId="0" borderId="50" xfId="8" applyFont="1" applyBorder="1" applyAlignment="1">
      <alignment horizontal="distributed" vertical="center" wrapText="1"/>
    </xf>
    <xf numFmtId="0" fontId="21" fillId="0" borderId="50" xfId="8" applyFont="1" applyBorder="1" applyAlignment="1">
      <alignment horizontal="center" vertical="center" wrapText="1"/>
    </xf>
    <xf numFmtId="0" fontId="21" fillId="0" borderId="102" xfId="8" applyFont="1" applyBorder="1" applyAlignment="1">
      <alignment horizontal="center" vertical="center" wrapText="1"/>
    </xf>
    <xf numFmtId="0" fontId="26" fillId="0" borderId="61" xfId="8" applyFont="1" applyBorder="1" applyAlignment="1">
      <alignment horizontal="center" vertical="center" wrapText="1"/>
    </xf>
    <xf numFmtId="0" fontId="21" fillId="0" borderId="50" xfId="8" quotePrefix="1" applyFont="1" applyBorder="1" applyAlignment="1">
      <alignment horizontal="center" vertical="center" wrapText="1"/>
    </xf>
    <xf numFmtId="0" fontId="21" fillId="0" borderId="109" xfId="8" quotePrefix="1" applyFont="1" applyBorder="1" applyAlignment="1">
      <alignment horizontal="distributed" vertical="center" wrapText="1"/>
    </xf>
    <xf numFmtId="49" fontId="19" fillId="0" borderId="85" xfId="8" applyNumberFormat="1" applyFont="1" applyBorder="1" applyAlignment="1">
      <alignment horizontal="center"/>
    </xf>
    <xf numFmtId="3" fontId="19" fillId="0" borderId="25" xfId="8" applyNumberFormat="1" applyFont="1" applyBorder="1" applyAlignment="1">
      <alignment horizontal="right"/>
    </xf>
    <xf numFmtId="0" fontId="19" fillId="0" borderId="25" xfId="8" applyFont="1" applyBorder="1" applyAlignment="1">
      <alignment horizontal="right"/>
    </xf>
    <xf numFmtId="0" fontId="19" fillId="0" borderId="157" xfId="8" applyFont="1" applyBorder="1" applyAlignment="1">
      <alignment horizontal="right"/>
    </xf>
    <xf numFmtId="3" fontId="19" fillId="0" borderId="5" xfId="8" applyNumberFormat="1" applyFont="1" applyBorder="1" applyAlignment="1">
      <alignment horizontal="right"/>
    </xf>
    <xf numFmtId="3" fontId="19" fillId="0" borderId="110" xfId="8" applyNumberFormat="1" applyFont="1" applyBorder="1" applyAlignment="1">
      <alignment horizontal="right"/>
    </xf>
    <xf numFmtId="49" fontId="19" fillId="0" borderId="27" xfId="8" applyNumberFormat="1" applyFont="1" applyBorder="1" applyAlignment="1">
      <alignment horizontal="center"/>
    </xf>
    <xf numFmtId="3" fontId="19" fillId="0" borderId="157" xfId="8" applyNumberFormat="1" applyFont="1" applyBorder="1" applyAlignment="1">
      <alignment horizontal="right"/>
    </xf>
    <xf numFmtId="3" fontId="19" fillId="0" borderId="9" xfId="8" applyNumberFormat="1" applyFont="1" applyBorder="1" applyAlignment="1">
      <alignment horizontal="right"/>
    </xf>
    <xf numFmtId="3" fontId="19" fillId="0" borderId="0" xfId="8" applyNumberFormat="1" applyFont="1" applyAlignment="1">
      <alignment horizontal="right"/>
    </xf>
    <xf numFmtId="3" fontId="19" fillId="0" borderId="159" xfId="8" applyNumberFormat="1" applyFont="1" applyBorder="1" applyAlignment="1">
      <alignment horizontal="left"/>
    </xf>
    <xf numFmtId="0" fontId="19" fillId="0" borderId="159" xfId="8" applyFont="1" applyBorder="1"/>
    <xf numFmtId="3" fontId="19" fillId="0" borderId="159" xfId="8" applyNumberFormat="1" applyFont="1" applyBorder="1" applyAlignment="1">
      <alignment horizontal="right"/>
    </xf>
    <xf numFmtId="3" fontId="19" fillId="0" borderId="111" xfId="8" applyNumberFormat="1" applyFont="1" applyBorder="1" applyAlignment="1">
      <alignment horizontal="right"/>
    </xf>
    <xf numFmtId="3" fontId="19" fillId="0" borderId="112" xfId="8" applyNumberFormat="1" applyFont="1" applyBorder="1" applyAlignment="1">
      <alignment horizontal="right"/>
    </xf>
    <xf numFmtId="49" fontId="19" fillId="0" borderId="27" xfId="8" quotePrefix="1" applyNumberFormat="1" applyFont="1" applyBorder="1" applyAlignment="1">
      <alignment horizontal="center"/>
    </xf>
    <xf numFmtId="3" fontId="19" fillId="0" borderId="33" xfId="8" applyNumberFormat="1" applyFont="1" applyBorder="1" applyAlignment="1">
      <alignment horizontal="right"/>
    </xf>
    <xf numFmtId="0" fontId="16" fillId="0" borderId="0" xfId="8" applyFont="1"/>
    <xf numFmtId="3" fontId="19" fillId="0" borderId="113" xfId="8" applyNumberFormat="1" applyFont="1" applyBorder="1" applyAlignment="1">
      <alignment horizontal="right"/>
    </xf>
    <xf numFmtId="49" fontId="16" fillId="0" borderId="85" xfId="8" applyNumberFormat="1" applyFont="1" applyBorder="1" applyAlignment="1">
      <alignment horizontal="center"/>
    </xf>
    <xf numFmtId="3" fontId="16" fillId="0" borderId="9" xfId="8" applyNumberFormat="1" applyFont="1" applyBorder="1" applyAlignment="1">
      <alignment horizontal="right"/>
    </xf>
    <xf numFmtId="3" fontId="16" fillId="0" borderId="0" xfId="8" applyNumberFormat="1" applyFont="1" applyAlignment="1">
      <alignment horizontal="right"/>
    </xf>
    <xf numFmtId="3" fontId="16" fillId="0" borderId="159" xfId="8" applyNumberFormat="1" applyFont="1" applyBorder="1" applyAlignment="1">
      <alignment horizontal="right"/>
    </xf>
    <xf numFmtId="3" fontId="16" fillId="0" borderId="5" xfId="8" applyNumberFormat="1" applyFont="1" applyBorder="1" applyAlignment="1">
      <alignment horizontal="right"/>
    </xf>
    <xf numFmtId="184" fontId="16" fillId="0" borderId="25" xfId="8" applyNumberFormat="1" applyFont="1" applyBorder="1"/>
    <xf numFmtId="3" fontId="16" fillId="0" borderId="113" xfId="8" applyNumberFormat="1" applyFont="1" applyBorder="1" applyAlignment="1">
      <alignment horizontal="right"/>
    </xf>
    <xf numFmtId="49" fontId="16" fillId="0" borderId="27" xfId="8" quotePrefix="1" applyNumberFormat="1" applyFont="1" applyBorder="1" applyAlignment="1">
      <alignment horizontal="center"/>
    </xf>
    <xf numFmtId="3" fontId="16" fillId="0" borderId="25" xfId="8" applyNumberFormat="1" applyFont="1" applyBorder="1" applyAlignment="1">
      <alignment horizontal="right"/>
    </xf>
    <xf numFmtId="3" fontId="16" fillId="0" borderId="33" xfId="8" applyNumberFormat="1" applyFont="1" applyBorder="1" applyAlignment="1">
      <alignment horizontal="right"/>
    </xf>
    <xf numFmtId="184" fontId="19" fillId="0" borderId="25" xfId="8" applyNumberFormat="1" applyFont="1" applyBorder="1"/>
    <xf numFmtId="0" fontId="19" fillId="0" borderId="9" xfId="8" applyFont="1" applyBorder="1" applyAlignment="1">
      <alignment horizontal="right"/>
    </xf>
    <xf numFmtId="0" fontId="19" fillId="0" borderId="159" xfId="8" applyFont="1" applyBorder="1" applyAlignment="1">
      <alignment horizontal="left"/>
    </xf>
    <xf numFmtId="184" fontId="19" fillId="0" borderId="25" xfId="8" applyNumberFormat="1" applyFont="1" applyBorder="1" applyAlignment="1">
      <alignment horizontal="right"/>
    </xf>
    <xf numFmtId="179" fontId="19" fillId="0" borderId="25" xfId="8" applyNumberFormat="1" applyFont="1" applyBorder="1" applyAlignment="1">
      <alignment horizontal="right"/>
    </xf>
    <xf numFmtId="184" fontId="19" fillId="0" borderId="0" xfId="8" applyNumberFormat="1" applyFont="1"/>
    <xf numFmtId="0" fontId="19" fillId="0" borderId="25" xfId="8" applyFont="1" applyBorder="1"/>
    <xf numFmtId="0" fontId="19" fillId="0" borderId="9" xfId="8" applyFont="1" applyBorder="1"/>
    <xf numFmtId="0" fontId="19" fillId="0" borderId="119" xfId="8" applyFont="1" applyBorder="1" applyAlignment="1">
      <alignment horizontal="left"/>
    </xf>
    <xf numFmtId="0" fontId="19" fillId="0" borderId="114" xfId="8" applyFont="1" applyBorder="1"/>
    <xf numFmtId="0" fontId="19" fillId="0" borderId="110" xfId="8" applyFont="1" applyBorder="1"/>
    <xf numFmtId="49" fontId="19" fillId="0" borderId="27" xfId="8" applyNumberFormat="1" applyFont="1" applyBorder="1" applyAlignment="1">
      <alignment horizontal="distributed"/>
    </xf>
    <xf numFmtId="0" fontId="12" fillId="0" borderId="1" xfId="8" applyFont="1" applyBorder="1"/>
    <xf numFmtId="0" fontId="12" fillId="0" borderId="0" xfId="8" applyFont="1"/>
    <xf numFmtId="0" fontId="21" fillId="0" borderId="0" xfId="8" quotePrefix="1" applyFont="1" applyAlignment="1">
      <alignment horizontal="left"/>
    </xf>
    <xf numFmtId="0" fontId="11" fillId="0" borderId="0" xfId="8" applyFont="1"/>
    <xf numFmtId="0" fontId="39" fillId="0" borderId="0" xfId="8" applyFont="1" applyAlignment="1">
      <alignment horizontal="left" vertical="center"/>
    </xf>
    <xf numFmtId="0" fontId="21" fillId="0" borderId="0" xfId="8" applyFont="1"/>
    <xf numFmtId="49" fontId="19" fillId="0" borderId="0" xfId="8" applyNumberFormat="1" applyFont="1" applyAlignment="1">
      <alignment horizontal="center"/>
    </xf>
    <xf numFmtId="3" fontId="17" fillId="0" borderId="0" xfId="8" applyNumberFormat="1" applyFont="1" applyAlignment="1">
      <alignment horizontal="right"/>
    </xf>
    <xf numFmtId="184" fontId="17" fillId="0" borderId="0" xfId="8" applyNumberFormat="1" applyFont="1"/>
    <xf numFmtId="0" fontId="19" fillId="0" borderId="0" xfId="39" quotePrefix="1" applyFont="1" applyAlignment="1">
      <alignment horizontal="left"/>
    </xf>
    <xf numFmtId="0" fontId="12" fillId="0" borderId="0" xfId="39" applyFont="1"/>
    <xf numFmtId="0" fontId="19" fillId="0" borderId="0" xfId="39" quotePrefix="1" applyFont="1" applyAlignment="1">
      <alignment horizontal="right"/>
    </xf>
    <xf numFmtId="0" fontId="19" fillId="0" borderId="0" xfId="39" applyFont="1" applyAlignment="1">
      <alignment horizontal="center" vertical="center"/>
    </xf>
    <xf numFmtId="0" fontId="19" fillId="0" borderId="0" xfId="39" applyFont="1"/>
    <xf numFmtId="0" fontId="20" fillId="0" borderId="0" xfId="39" quotePrefix="1" applyFont="1" applyAlignment="1">
      <alignment horizontal="centerContinuous" vertical="center"/>
    </xf>
    <xf numFmtId="0" fontId="19" fillId="0" borderId="0" xfId="39" applyFont="1" applyAlignment="1">
      <alignment horizontal="centerContinuous" vertical="center"/>
    </xf>
    <xf numFmtId="0" fontId="19" fillId="0" borderId="0" xfId="39" applyFont="1" applyAlignment="1">
      <alignment vertical="center"/>
    </xf>
    <xf numFmtId="0" fontId="19" fillId="0" borderId="0" xfId="39" applyFont="1" applyAlignment="1">
      <alignment horizontal="right" vertical="center"/>
    </xf>
    <xf numFmtId="0" fontId="19" fillId="0" borderId="0" xfId="39" applyFont="1" applyAlignment="1">
      <alignment horizontal="right"/>
    </xf>
    <xf numFmtId="0" fontId="19" fillId="0" borderId="0" xfId="39" quotePrefix="1" applyFont="1" applyAlignment="1">
      <alignment horizontal="centerContinuous" vertical="center"/>
    </xf>
    <xf numFmtId="0" fontId="19" fillId="0" borderId="20" xfId="39" applyFont="1" applyBorder="1" applyAlignment="1">
      <alignment horizontal="distributed" vertical="center" wrapText="1"/>
    </xf>
    <xf numFmtId="0" fontId="19" fillId="0" borderId="20" xfId="39" applyFont="1" applyBorder="1" applyAlignment="1">
      <alignment horizontal="center" vertical="center" wrapText="1"/>
    </xf>
    <xf numFmtId="0" fontId="19" fillId="0" borderId="20" xfId="39" quotePrefix="1" applyFont="1" applyBorder="1" applyAlignment="1">
      <alignment horizontal="center" vertical="center" wrapText="1"/>
    </xf>
    <xf numFmtId="0" fontId="19" fillId="0" borderId="108" xfId="39" quotePrefix="1" applyFont="1" applyBorder="1" applyAlignment="1">
      <alignment horizontal="distributed" vertical="center" wrapText="1"/>
    </xf>
    <xf numFmtId="0" fontId="21" fillId="0" borderId="50" xfId="39" applyFont="1" applyBorder="1" applyAlignment="1">
      <alignment horizontal="distributed" vertical="center" wrapText="1"/>
    </xf>
    <xf numFmtId="0" fontId="21" fillId="0" borderId="50" xfId="39" applyFont="1" applyBorder="1" applyAlignment="1">
      <alignment horizontal="center" vertical="center" wrapText="1"/>
    </xf>
    <xf numFmtId="0" fontId="26" fillId="0" borderId="50" xfId="39" applyFont="1" applyBorder="1" applyAlignment="1">
      <alignment horizontal="center" vertical="center" wrapText="1"/>
    </xf>
    <xf numFmtId="0" fontId="21" fillId="0" borderId="50" xfId="39" quotePrefix="1" applyFont="1" applyBorder="1" applyAlignment="1">
      <alignment horizontal="center" vertical="center" wrapText="1"/>
    </xf>
    <xf numFmtId="0" fontId="21" fillId="0" borderId="109" xfId="39" quotePrefix="1" applyFont="1" applyBorder="1" applyAlignment="1">
      <alignment horizontal="distributed" vertical="center" wrapText="1"/>
    </xf>
    <xf numFmtId="49" fontId="19" fillId="0" borderId="85" xfId="39" applyNumberFormat="1" applyFont="1" applyBorder="1" applyAlignment="1">
      <alignment horizontal="center"/>
    </xf>
    <xf numFmtId="3" fontId="19" fillId="0" borderId="25" xfId="39" applyNumberFormat="1" applyFont="1" applyBorder="1" applyAlignment="1">
      <alignment horizontal="right"/>
    </xf>
    <xf numFmtId="0" fontId="19" fillId="0" borderId="25" xfId="39" applyFont="1" applyBorder="1" applyAlignment="1">
      <alignment horizontal="right"/>
    </xf>
    <xf numFmtId="3" fontId="19" fillId="0" borderId="110" xfId="39" applyNumberFormat="1" applyFont="1" applyBorder="1" applyAlignment="1">
      <alignment horizontal="right"/>
    </xf>
    <xf numFmtId="49" fontId="19" fillId="0" borderId="27" xfId="39" applyNumberFormat="1" applyFont="1" applyBorder="1" applyAlignment="1">
      <alignment horizontal="center"/>
    </xf>
    <xf numFmtId="3" fontId="19" fillId="0" borderId="9" xfId="39" applyNumberFormat="1" applyFont="1" applyBorder="1" applyAlignment="1">
      <alignment horizontal="right"/>
    </xf>
    <xf numFmtId="3" fontId="19" fillId="0" borderId="0" xfId="39" applyNumberFormat="1" applyFont="1" applyAlignment="1">
      <alignment horizontal="right"/>
    </xf>
    <xf numFmtId="3" fontId="19" fillId="0" borderId="5" xfId="39" applyNumberFormat="1" applyFont="1" applyBorder="1" applyAlignment="1">
      <alignment horizontal="left"/>
    </xf>
    <xf numFmtId="49" fontId="19" fillId="0" borderId="85" xfId="39" quotePrefix="1" applyNumberFormat="1" applyFont="1" applyBorder="1" applyAlignment="1">
      <alignment horizontal="center"/>
    </xf>
    <xf numFmtId="0" fontId="19" fillId="0" borderId="5" xfId="39" applyFont="1" applyBorder="1"/>
    <xf numFmtId="3" fontId="19" fillId="0" borderId="5" xfId="39" applyNumberFormat="1" applyFont="1" applyBorder="1" applyAlignment="1">
      <alignment horizontal="right"/>
    </xf>
    <xf numFmtId="3" fontId="19" fillId="0" borderId="33" xfId="39" applyNumberFormat="1" applyFont="1" applyBorder="1" applyAlignment="1">
      <alignment horizontal="right"/>
    </xf>
    <xf numFmtId="49" fontId="19" fillId="0" borderId="27" xfId="39" quotePrefix="1" applyNumberFormat="1" applyFont="1" applyBorder="1" applyAlignment="1">
      <alignment horizontal="center"/>
    </xf>
    <xf numFmtId="3" fontId="19" fillId="0" borderId="112" xfId="39" applyNumberFormat="1" applyFont="1" applyBorder="1" applyAlignment="1">
      <alignment horizontal="right"/>
    </xf>
    <xf numFmtId="3" fontId="19" fillId="0" borderId="56" xfId="39" applyNumberFormat="1" applyFont="1" applyBorder="1" applyAlignment="1">
      <alignment horizontal="right"/>
    </xf>
    <xf numFmtId="0" fontId="16" fillId="0" borderId="0" xfId="39" applyFont="1"/>
    <xf numFmtId="184" fontId="19" fillId="0" borderId="9" xfId="8" applyNumberFormat="1" applyFont="1" applyBorder="1" applyAlignment="1">
      <alignment horizontal="right"/>
    </xf>
    <xf numFmtId="184" fontId="19" fillId="0" borderId="0" xfId="8" applyNumberFormat="1" applyFont="1" applyAlignment="1">
      <alignment horizontal="right"/>
    </xf>
    <xf numFmtId="184" fontId="19" fillId="0" borderId="5" xfId="8" applyNumberFormat="1" applyFont="1" applyBorder="1" applyAlignment="1">
      <alignment horizontal="right"/>
    </xf>
    <xf numFmtId="184" fontId="19" fillId="0" borderId="33" xfId="8" applyNumberFormat="1" applyFont="1" applyBorder="1" applyAlignment="1">
      <alignment horizontal="right"/>
    </xf>
    <xf numFmtId="184" fontId="19" fillId="0" borderId="111" xfId="8" applyNumberFormat="1" applyFont="1" applyBorder="1" applyAlignment="1">
      <alignment horizontal="right"/>
    </xf>
    <xf numFmtId="184" fontId="19" fillId="0" borderId="5" xfId="8" applyNumberFormat="1" applyFont="1" applyBorder="1" applyAlignment="1">
      <alignment horizontal="left"/>
    </xf>
    <xf numFmtId="184" fontId="19" fillId="0" borderId="113" xfId="8" applyNumberFormat="1" applyFont="1" applyBorder="1" applyAlignment="1">
      <alignment horizontal="right"/>
    </xf>
    <xf numFmtId="49" fontId="16" fillId="0" borderId="85" xfId="39" quotePrefix="1" applyNumberFormat="1" applyFont="1" applyBorder="1" applyAlignment="1">
      <alignment horizontal="center"/>
    </xf>
    <xf numFmtId="184" fontId="16" fillId="0" borderId="9" xfId="8" applyNumberFormat="1" applyFont="1" applyBorder="1" applyAlignment="1">
      <alignment horizontal="right"/>
    </xf>
    <xf numFmtId="49" fontId="16" fillId="0" borderId="27" xfId="39" applyNumberFormat="1" applyFont="1" applyBorder="1" applyAlignment="1">
      <alignment horizontal="center"/>
    </xf>
    <xf numFmtId="184" fontId="16" fillId="0" borderId="5" xfId="8" applyNumberFormat="1" applyFont="1" applyBorder="1" applyAlignment="1">
      <alignment horizontal="right"/>
    </xf>
    <xf numFmtId="184" fontId="16" fillId="0" borderId="25" xfId="8" applyNumberFormat="1" applyFont="1" applyBorder="1" applyAlignment="1">
      <alignment horizontal="right"/>
    </xf>
    <xf numFmtId="184" fontId="16" fillId="0" borderId="33" xfId="8" applyNumberFormat="1" applyFont="1" applyBorder="1" applyAlignment="1">
      <alignment horizontal="right"/>
    </xf>
    <xf numFmtId="184" fontId="19" fillId="0" borderId="0" xfId="39" applyNumberFormat="1" applyFont="1"/>
    <xf numFmtId="0" fontId="19" fillId="0" borderId="25" xfId="39" applyFont="1" applyBorder="1"/>
    <xf numFmtId="0" fontId="19" fillId="0" borderId="9" xfId="39" applyFont="1" applyBorder="1"/>
    <xf numFmtId="0" fontId="19" fillId="0" borderId="119" xfId="39" applyFont="1" applyBorder="1" applyAlignment="1">
      <alignment horizontal="left"/>
    </xf>
    <xf numFmtId="0" fontId="19" fillId="0" borderId="114" xfId="39" applyFont="1" applyBorder="1" applyAlignment="1">
      <alignment horizontal="left"/>
    </xf>
    <xf numFmtId="0" fontId="19" fillId="0" borderId="110" xfId="39" applyFont="1" applyBorder="1"/>
    <xf numFmtId="49" fontId="19" fillId="0" borderId="27" xfId="39" applyNumberFormat="1" applyFont="1" applyBorder="1" applyAlignment="1">
      <alignment horizontal="distributed"/>
    </xf>
    <xf numFmtId="0" fontId="12" fillId="0" borderId="1" xfId="39" applyFont="1" applyBorder="1"/>
    <xf numFmtId="0" fontId="21" fillId="0" borderId="0" xfId="39" quotePrefix="1" applyFont="1" applyAlignment="1">
      <alignment horizontal="left"/>
    </xf>
    <xf numFmtId="0" fontId="11" fillId="0" borderId="0" xfId="39" applyFont="1"/>
    <xf numFmtId="0" fontId="21" fillId="0" borderId="0" xfId="39" applyFont="1" applyAlignment="1">
      <alignment horizontal="left"/>
    </xf>
    <xf numFmtId="0" fontId="39" fillId="0" borderId="0" xfId="39" applyFont="1" applyAlignment="1">
      <alignment horizontal="left" vertical="center"/>
    </xf>
    <xf numFmtId="0" fontId="21" fillId="0" borderId="0" xfId="39" applyFont="1"/>
    <xf numFmtId="0" fontId="50" fillId="0" borderId="0" xfId="39" applyFont="1" applyAlignment="1">
      <alignment horizontal="left"/>
    </xf>
    <xf numFmtId="0" fontId="21" fillId="0" borderId="0" xfId="8" quotePrefix="1" applyFont="1" applyAlignment="1">
      <alignment horizontal="center" vertical="center"/>
    </xf>
    <xf numFmtId="0" fontId="19" fillId="0" borderId="0" xfId="8" applyFont="1" applyAlignment="1">
      <alignment horizontal="distributed" vertical="center" wrapText="1"/>
    </xf>
    <xf numFmtId="0" fontId="19" fillId="0" borderId="0" xfId="8" applyFont="1" applyAlignment="1">
      <alignment horizontal="center" vertical="center" wrapText="1"/>
    </xf>
    <xf numFmtId="0" fontId="19" fillId="0" borderId="0" xfId="8" quotePrefix="1" applyFont="1" applyAlignment="1">
      <alignment horizontal="center" vertical="center" wrapText="1"/>
    </xf>
    <xf numFmtId="197" fontId="19" fillId="0" borderId="0" xfId="8" applyNumberFormat="1" applyFont="1" applyAlignment="1">
      <alignment horizontal="distributed" vertical="center" wrapText="1"/>
    </xf>
    <xf numFmtId="0" fontId="19" fillId="0" borderId="0" xfId="8" quotePrefix="1" applyFont="1" applyAlignment="1">
      <alignment horizontal="distributed" vertical="center" wrapText="1"/>
    </xf>
    <xf numFmtId="0" fontId="12" fillId="0" borderId="0" xfId="8" applyFont="1" applyAlignment="1">
      <alignment horizontal="center"/>
    </xf>
    <xf numFmtId="197" fontId="17" fillId="0" borderId="0" xfId="8" applyNumberFormat="1" applyFont="1"/>
    <xf numFmtId="49" fontId="19" fillId="0" borderId="85" xfId="8" quotePrefix="1" applyNumberFormat="1" applyFont="1" applyBorder="1" applyAlignment="1">
      <alignment horizontal="center"/>
    </xf>
    <xf numFmtId="0" fontId="4" fillId="0" borderId="1" xfId="0" applyFont="1" applyFill="1" applyBorder="1" applyAlignment="1">
      <alignment horizontal="distributed" vertical="center"/>
    </xf>
    <xf numFmtId="0" fontId="4" fillId="0" borderId="0" xfId="0" applyFont="1" applyFill="1" applyAlignment="1">
      <alignment horizontal="distributed" vertical="center"/>
    </xf>
    <xf numFmtId="0" fontId="4" fillId="0" borderId="10" xfId="0" applyFont="1" applyFill="1" applyBorder="1" applyAlignment="1">
      <alignment horizontal="distributed" vertical="center"/>
    </xf>
    <xf numFmtId="0" fontId="4" fillId="0" borderId="3"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9"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187" xfId="0" applyFont="1" applyFill="1" applyBorder="1" applyAlignment="1">
      <alignment horizontal="center" vertical="center" wrapText="1"/>
    </xf>
    <xf numFmtId="0" fontId="4" fillId="0" borderId="33" xfId="0" applyFont="1" applyFill="1" applyBorder="1" applyAlignment="1">
      <alignment horizontal="center" vertical="center" wrapText="1"/>
    </xf>
    <xf numFmtId="0" fontId="4" fillId="0" borderId="17" xfId="0" applyFont="1" applyFill="1" applyBorder="1" applyAlignment="1">
      <alignment horizontal="center" vertical="center"/>
    </xf>
    <xf numFmtId="0" fontId="4" fillId="0" borderId="10" xfId="0" applyFont="1" applyFill="1" applyBorder="1" applyAlignment="1">
      <alignment horizontal="center" vertical="center"/>
    </xf>
    <xf numFmtId="0" fontId="4" fillId="0" borderId="11" xfId="0" applyFont="1" applyFill="1" applyBorder="1" applyAlignment="1">
      <alignment horizontal="center" vertical="center"/>
    </xf>
    <xf numFmtId="0" fontId="4" fillId="0" borderId="188" xfId="0" applyFont="1" applyFill="1" applyBorder="1" applyAlignment="1">
      <alignment horizontal="center" vertical="center" shrinkToFit="1"/>
    </xf>
    <xf numFmtId="0" fontId="4" fillId="0" borderId="10" xfId="0" applyFont="1" applyFill="1" applyBorder="1" applyAlignment="1">
      <alignment horizontal="center" vertical="center" shrinkToFit="1"/>
    </xf>
    <xf numFmtId="0" fontId="4" fillId="0" borderId="15" xfId="0" applyFont="1" applyFill="1" applyBorder="1" applyAlignment="1">
      <alignment horizontal="center" vertical="center"/>
    </xf>
    <xf numFmtId="0" fontId="4" fillId="0" borderId="25" xfId="0" applyFont="1" applyFill="1" applyBorder="1" applyAlignment="1">
      <alignment horizontal="center" vertical="center"/>
    </xf>
    <xf numFmtId="0" fontId="0" fillId="0" borderId="25" xfId="0" applyFill="1" applyBorder="1" applyAlignment="1">
      <alignment horizontal="center" vertical="center"/>
    </xf>
    <xf numFmtId="0" fontId="3" fillId="0" borderId="33" xfId="0" applyFont="1" applyFill="1" applyBorder="1" applyAlignment="1">
      <alignment horizontal="center" vertical="center" wrapText="1"/>
    </xf>
    <xf numFmtId="0" fontId="4" fillId="0" borderId="146" xfId="0" applyFont="1" applyFill="1" applyBorder="1" applyAlignment="1">
      <alignment horizontal="center" vertical="center"/>
    </xf>
    <xf numFmtId="0" fontId="4" fillId="0" borderId="26" xfId="0" applyFont="1" applyFill="1" applyBorder="1" applyAlignment="1">
      <alignment horizontal="center" vertical="center"/>
    </xf>
    <xf numFmtId="0" fontId="0" fillId="0" borderId="26" xfId="0" applyFill="1" applyBorder="1" applyAlignment="1">
      <alignment horizontal="center" vertical="center"/>
    </xf>
    <xf numFmtId="0" fontId="4" fillId="0" borderId="217" xfId="20" applyFont="1" applyBorder="1" applyAlignment="1">
      <alignment horizontal="distributed" vertical="center"/>
    </xf>
    <xf numFmtId="0" fontId="6" fillId="0" borderId="219" xfId="20" applyBorder="1" applyAlignment="1">
      <alignment horizontal="distributed" vertical="center"/>
    </xf>
    <xf numFmtId="0" fontId="4" fillId="0" borderId="219" xfId="20" applyFont="1" applyBorder="1" applyAlignment="1">
      <alignment horizontal="distributed" vertical="center"/>
    </xf>
    <xf numFmtId="0" fontId="4" fillId="0" borderId="226" xfId="20" applyFont="1" applyBorder="1" applyAlignment="1">
      <alignment horizontal="distributed" vertical="center"/>
    </xf>
    <xf numFmtId="0" fontId="6" fillId="0" borderId="228" xfId="20" applyBorder="1" applyAlignment="1">
      <alignment horizontal="distributed" vertical="center"/>
    </xf>
    <xf numFmtId="0" fontId="4" fillId="0" borderId="228" xfId="20" applyFont="1" applyBorder="1" applyAlignment="1">
      <alignment horizontal="distributed" vertical="center"/>
    </xf>
    <xf numFmtId="0" fontId="19" fillId="0" borderId="189" xfId="29" applyFont="1" applyFill="1" applyBorder="1" applyAlignment="1">
      <alignment horizontal="distributed" vertical="center" wrapText="1"/>
    </xf>
    <xf numFmtId="0" fontId="19" fillId="0" borderId="190" xfId="29" applyFont="1" applyFill="1" applyBorder="1" applyAlignment="1">
      <alignment horizontal="distributed" vertical="center" wrapText="1"/>
    </xf>
    <xf numFmtId="0" fontId="21" fillId="0" borderId="17" xfId="29" applyFont="1" applyFill="1" applyBorder="1" applyAlignment="1">
      <alignment horizontal="center" vertical="center" wrapText="1"/>
    </xf>
    <xf numFmtId="0" fontId="21" fillId="0" borderId="11" xfId="29" applyFont="1" applyFill="1" applyBorder="1" applyAlignment="1">
      <alignment horizontal="center" vertical="center" wrapText="1"/>
    </xf>
    <xf numFmtId="0" fontId="19" fillId="0" borderId="48" xfId="29" applyFont="1" applyFill="1" applyBorder="1" applyAlignment="1">
      <alignment horizontal="distributed" vertical="center" wrapText="1"/>
    </xf>
    <xf numFmtId="0" fontId="19" fillId="0" borderId="10" xfId="29" applyFont="1" applyFill="1" applyBorder="1" applyAlignment="1">
      <alignment horizontal="distributed" vertical="center" wrapText="1"/>
    </xf>
    <xf numFmtId="0" fontId="19" fillId="0" borderId="66" xfId="29" applyFont="1" applyFill="1" applyBorder="1" applyAlignment="1">
      <alignment horizontal="distributed" vertical="center" wrapText="1"/>
    </xf>
    <xf numFmtId="0" fontId="12" fillId="0" borderId="67" xfId="29" applyFont="1" applyFill="1" applyBorder="1" applyAlignment="1">
      <alignment horizontal="distributed" vertical="center" wrapText="1"/>
    </xf>
    <xf numFmtId="0" fontId="19" fillId="0" borderId="67" xfId="29" applyFont="1" applyFill="1" applyBorder="1" applyAlignment="1">
      <alignment horizontal="distributed" vertical="center" wrapText="1"/>
    </xf>
    <xf numFmtId="0" fontId="19" fillId="0" borderId="66" xfId="29" applyFont="1" applyFill="1" applyBorder="1" applyAlignment="1">
      <alignment horizontal="center" vertical="center"/>
    </xf>
    <xf numFmtId="0" fontId="19" fillId="0" borderId="67" xfId="29" applyFont="1" applyFill="1" applyBorder="1" applyAlignment="1">
      <alignment horizontal="center" vertical="center"/>
    </xf>
    <xf numFmtId="0" fontId="19" fillId="0" borderId="66" xfId="29" applyFont="1" applyFill="1" applyBorder="1" applyAlignment="1">
      <alignment horizontal="center" vertical="center" wrapText="1"/>
    </xf>
    <xf numFmtId="0" fontId="19" fillId="0" borderId="67" xfId="29" applyFont="1" applyFill="1" applyBorder="1" applyAlignment="1">
      <alignment horizontal="center" vertical="center" wrapText="1"/>
    </xf>
    <xf numFmtId="0" fontId="20" fillId="0" borderId="0" xfId="30" applyFont="1" applyFill="1" applyAlignment="1">
      <alignment horizontal="center" vertical="center"/>
    </xf>
    <xf numFmtId="0" fontId="12" fillId="0" borderId="0" xfId="30" applyFont="1" applyFill="1" applyAlignment="1">
      <alignment horizontal="center" vertical="center"/>
    </xf>
    <xf numFmtId="0" fontId="19" fillId="0" borderId="48" xfId="30" applyFont="1" applyFill="1" applyBorder="1" applyAlignment="1">
      <alignment horizontal="distributed" vertical="center"/>
    </xf>
    <xf numFmtId="0" fontId="19" fillId="0" borderId="0" xfId="30" applyFont="1" applyFill="1" applyAlignment="1">
      <alignment horizontal="distributed" vertical="center"/>
    </xf>
    <xf numFmtId="0" fontId="19" fillId="0" borderId="189" xfId="30" applyFont="1" applyFill="1" applyBorder="1" applyAlignment="1">
      <alignment horizontal="distributed" vertical="center"/>
    </xf>
    <xf numFmtId="0" fontId="19" fillId="0" borderId="191" xfId="30" applyFont="1" applyFill="1" applyBorder="1" applyAlignment="1">
      <alignment horizontal="distributed" vertical="center"/>
    </xf>
    <xf numFmtId="0" fontId="19" fillId="0" borderId="192" xfId="30" applyFont="1" applyFill="1" applyBorder="1" applyAlignment="1">
      <alignment horizontal="distributed" vertical="center"/>
    </xf>
    <xf numFmtId="0" fontId="19" fillId="0" borderId="193" xfId="30" applyFont="1" applyFill="1" applyBorder="1" applyAlignment="1">
      <alignment horizontal="distributed" vertical="center"/>
    </xf>
    <xf numFmtId="0" fontId="19" fillId="0" borderId="66" xfId="30" applyFont="1" applyFill="1" applyBorder="1" applyAlignment="1">
      <alignment horizontal="distributed" vertical="center" wrapText="1"/>
    </xf>
    <xf numFmtId="0" fontId="19" fillId="0" borderId="67" xfId="30" applyFont="1" applyFill="1" applyBorder="1" applyAlignment="1">
      <alignment horizontal="distributed" vertical="center" wrapText="1"/>
    </xf>
    <xf numFmtId="0" fontId="3" fillId="0" borderId="72" xfId="30" applyFont="1" applyFill="1" applyBorder="1" applyAlignment="1">
      <alignment horizontal="center" vertical="center" wrapText="1"/>
    </xf>
    <xf numFmtId="0" fontId="3" fillId="0" borderId="61" xfId="30" applyFont="1" applyFill="1" applyBorder="1" applyAlignment="1">
      <alignment horizontal="center" vertical="center" wrapText="1"/>
    </xf>
    <xf numFmtId="0" fontId="19" fillId="0" borderId="192" xfId="31" applyFont="1" applyFill="1" applyBorder="1" applyAlignment="1">
      <alignment horizontal="distributed" vertical="center" wrapText="1"/>
    </xf>
    <xf numFmtId="0" fontId="19" fillId="0" borderId="193" xfId="31" applyFont="1" applyFill="1" applyBorder="1" applyAlignment="1">
      <alignment horizontal="distributed" vertical="center" wrapText="1"/>
    </xf>
    <xf numFmtId="0" fontId="19" fillId="0" borderId="66" xfId="31" applyFont="1" applyFill="1" applyBorder="1" applyAlignment="1">
      <alignment horizontal="distributed" vertical="center" wrapText="1"/>
    </xf>
    <xf numFmtId="0" fontId="19" fillId="0" borderId="67" xfId="31" applyFont="1" applyFill="1" applyBorder="1" applyAlignment="1">
      <alignment horizontal="distributed" vertical="center" wrapText="1"/>
    </xf>
    <xf numFmtId="0" fontId="19" fillId="0" borderId="189" xfId="31" applyFont="1" applyFill="1" applyBorder="1" applyAlignment="1">
      <alignment horizontal="distributed" vertical="center" wrapText="1"/>
    </xf>
    <xf numFmtId="0" fontId="19" fillId="0" borderId="191" xfId="31" applyFont="1" applyFill="1" applyBorder="1" applyAlignment="1">
      <alignment horizontal="distributed" vertical="center" wrapText="1"/>
    </xf>
    <xf numFmtId="0" fontId="22" fillId="0" borderId="72" xfId="31" applyFont="1" applyFill="1" applyBorder="1" applyAlignment="1">
      <alignment horizontal="center" vertical="center" wrapText="1"/>
    </xf>
    <xf numFmtId="0" fontId="22" fillId="0" borderId="61" xfId="31" applyFont="1" applyFill="1" applyBorder="1" applyAlignment="1">
      <alignment horizontal="center" vertical="center" wrapText="1"/>
    </xf>
    <xf numFmtId="0" fontId="19" fillId="0" borderId="20" xfId="33" applyFont="1" applyBorder="1" applyAlignment="1">
      <alignment horizontal="distributed" vertical="center" wrapText="1"/>
    </xf>
    <xf numFmtId="0" fontId="19" fillId="0" borderId="25" xfId="33" applyFont="1" applyBorder="1" applyAlignment="1">
      <alignment horizontal="distributed" vertical="center" wrapText="1"/>
    </xf>
    <xf numFmtId="0" fontId="19" fillId="0" borderId="192" xfId="33" applyFont="1" applyBorder="1" applyAlignment="1">
      <alignment horizontal="center" vertical="center"/>
    </xf>
    <xf numFmtId="0" fontId="19" fillId="0" borderId="56" xfId="33" applyFont="1" applyBorder="1" applyAlignment="1">
      <alignment horizontal="center" vertical="center"/>
    </xf>
    <xf numFmtId="0" fontId="19" fillId="0" borderId="193" xfId="33" applyFont="1" applyBorder="1" applyAlignment="1">
      <alignment horizontal="center" vertical="center"/>
    </xf>
    <xf numFmtId="0" fontId="19" fillId="0" borderId="19" xfId="33" applyFont="1" applyBorder="1" applyAlignment="1">
      <alignment horizontal="distributed" vertical="center" wrapText="1"/>
    </xf>
    <xf numFmtId="0" fontId="19" fillId="0" borderId="24" xfId="33" applyFont="1" applyBorder="1" applyAlignment="1">
      <alignment horizontal="distributed" vertical="center" wrapText="1"/>
    </xf>
    <xf numFmtId="0" fontId="12" fillId="0" borderId="24" xfId="33" applyFont="1" applyBorder="1" applyAlignment="1">
      <alignment horizontal="distributed" vertical="center"/>
    </xf>
    <xf numFmtId="0" fontId="19" fillId="0" borderId="20" xfId="33" applyFont="1" applyBorder="1" applyAlignment="1">
      <alignment horizontal="center" vertical="center" wrapText="1"/>
    </xf>
    <xf numFmtId="0" fontId="19" fillId="0" borderId="25" xfId="33" applyFont="1" applyBorder="1" applyAlignment="1">
      <alignment horizontal="center" vertical="center" wrapText="1"/>
    </xf>
    <xf numFmtId="0" fontId="12" fillId="0" borderId="25" xfId="33" applyFont="1" applyBorder="1" applyAlignment="1">
      <alignment horizontal="distributed" vertical="center"/>
    </xf>
    <xf numFmtId="0" fontId="19" fillId="0" borderId="195" xfId="33" applyFont="1" applyBorder="1" applyAlignment="1">
      <alignment horizontal="center" vertical="center" wrapText="1"/>
    </xf>
    <xf numFmtId="0" fontId="19" fillId="0" borderId="75" xfId="33" applyFont="1" applyBorder="1" applyAlignment="1">
      <alignment horizontal="center" vertical="center" wrapText="1"/>
    </xf>
    <xf numFmtId="0" fontId="19" fillId="0" borderId="196" xfId="33" applyFont="1" applyBorder="1" applyAlignment="1">
      <alignment horizontal="center" vertical="center" wrapText="1"/>
    </xf>
    <xf numFmtId="0" fontId="22" fillId="0" borderId="72" xfId="33" applyFont="1" applyBorder="1" applyAlignment="1">
      <alignment horizontal="center" vertical="center" wrapText="1"/>
    </xf>
    <xf numFmtId="0" fontId="22" fillId="0" borderId="61" xfId="33" applyFont="1" applyBorder="1" applyAlignment="1">
      <alignment horizontal="center" vertical="center" wrapText="1"/>
    </xf>
    <xf numFmtId="0" fontId="21" fillId="0" borderId="20" xfId="33" applyFont="1" applyBorder="1" applyAlignment="1">
      <alignment horizontal="distributed" vertical="center" wrapText="1"/>
    </xf>
    <xf numFmtId="0" fontId="21" fillId="0" borderId="25" xfId="33" applyFont="1" applyBorder="1" applyAlignment="1">
      <alignment horizontal="distributed" vertical="center" wrapText="1"/>
    </xf>
    <xf numFmtId="0" fontId="21" fillId="0" borderId="20" xfId="33" quotePrefix="1" applyFont="1" applyBorder="1" applyAlignment="1">
      <alignment horizontal="distributed" vertical="center"/>
    </xf>
    <xf numFmtId="0" fontId="21" fillId="0" borderId="25" xfId="33" quotePrefix="1" applyFont="1" applyBorder="1" applyAlignment="1">
      <alignment horizontal="distributed" vertical="center"/>
    </xf>
    <xf numFmtId="0" fontId="21" fillId="0" borderId="25" xfId="33" applyFont="1" applyBorder="1" applyAlignment="1">
      <alignment horizontal="distributed" vertical="center"/>
    </xf>
    <xf numFmtId="0" fontId="19" fillId="0" borderId="66" xfId="33" applyFont="1" applyBorder="1" applyAlignment="1">
      <alignment horizontal="center" vertical="center"/>
    </xf>
    <xf numFmtId="0" fontId="19" fillId="0" borderId="67" xfId="33" applyFont="1" applyBorder="1" applyAlignment="1">
      <alignment horizontal="center" vertical="center"/>
    </xf>
    <xf numFmtId="0" fontId="19" fillId="0" borderId="9" xfId="33" applyFont="1" applyBorder="1" applyAlignment="1">
      <alignment horizontal="center" vertical="center"/>
    </xf>
    <xf numFmtId="0" fontId="19" fillId="0" borderId="5" xfId="33" applyFont="1" applyBorder="1" applyAlignment="1">
      <alignment horizontal="center" vertical="center"/>
    </xf>
    <xf numFmtId="0" fontId="19" fillId="0" borderId="194" xfId="33" applyFont="1" applyBorder="1" applyAlignment="1">
      <alignment horizontal="distributed" vertical="center" wrapText="1"/>
    </xf>
    <xf numFmtId="0" fontId="19" fillId="0" borderId="33" xfId="33" applyFont="1" applyBorder="1" applyAlignment="1">
      <alignment horizontal="distributed" vertical="center" wrapText="1"/>
    </xf>
    <xf numFmtId="0" fontId="12" fillId="0" borderId="33" xfId="33" applyFont="1" applyBorder="1" applyAlignment="1">
      <alignment horizontal="distributed" vertical="center"/>
    </xf>
    <xf numFmtId="0" fontId="19" fillId="0" borderId="20" xfId="34" applyFont="1" applyBorder="1" applyAlignment="1">
      <alignment horizontal="distributed" vertical="center"/>
    </xf>
    <xf numFmtId="0" fontId="19" fillId="0" borderId="25" xfId="34" applyFont="1" applyBorder="1" applyAlignment="1">
      <alignment horizontal="distributed" vertical="center"/>
    </xf>
    <xf numFmtId="0" fontId="19" fillId="0" borderId="91" xfId="34" applyFont="1" applyBorder="1" applyAlignment="1">
      <alignment horizontal="distributed" vertical="center"/>
    </xf>
    <xf numFmtId="0" fontId="19" fillId="0" borderId="85" xfId="34" applyFont="1" applyBorder="1" applyAlignment="1">
      <alignment horizontal="distributed" vertical="center"/>
    </xf>
    <xf numFmtId="0" fontId="19" fillId="0" borderId="201" xfId="34" applyFont="1" applyBorder="1" applyAlignment="1">
      <alignment horizontal="distributed" vertical="center"/>
    </xf>
    <xf numFmtId="0" fontId="19" fillId="0" borderId="202" xfId="34" applyFont="1" applyBorder="1" applyAlignment="1">
      <alignment horizontal="distributed" vertical="center"/>
    </xf>
    <xf numFmtId="0" fontId="19" fillId="0" borderId="116" xfId="34" applyFont="1" applyBorder="1" applyAlignment="1">
      <alignment horizontal="distributed" vertical="center"/>
    </xf>
    <xf numFmtId="0" fontId="12" fillId="0" borderId="116" xfId="34" applyFont="1" applyBorder="1" applyAlignment="1">
      <alignment horizontal="distributed" vertical="center"/>
    </xf>
    <xf numFmtId="0" fontId="12" fillId="0" borderId="20" xfId="34" applyFont="1" applyBorder="1" applyAlignment="1">
      <alignment horizontal="distributed" vertical="center" wrapText="1"/>
    </xf>
    <xf numFmtId="0" fontId="12" fillId="0" borderId="25" xfId="34" applyFont="1" applyBorder="1" applyAlignment="1">
      <alignment horizontal="distributed" vertical="center"/>
    </xf>
    <xf numFmtId="0" fontId="19" fillId="0" borderId="200" xfId="34" applyFont="1" applyBorder="1" applyAlignment="1">
      <alignment horizontal="distributed" vertical="center"/>
    </xf>
    <xf numFmtId="0" fontId="19" fillId="0" borderId="130" xfId="34" applyFont="1" applyBorder="1" applyAlignment="1">
      <alignment horizontal="distributed" vertical="center"/>
    </xf>
    <xf numFmtId="0" fontId="19" fillId="0" borderId="195" xfId="34" applyFont="1" applyBorder="1" applyAlignment="1">
      <alignment horizontal="distributed" vertical="center"/>
    </xf>
    <xf numFmtId="0" fontId="19" fillId="0" borderId="75" xfId="34" applyFont="1" applyBorder="1" applyAlignment="1">
      <alignment horizontal="distributed" vertical="center"/>
    </xf>
    <xf numFmtId="0" fontId="19" fillId="0" borderId="168" xfId="34" applyFont="1" applyBorder="1" applyAlignment="1">
      <alignment horizontal="distributed" vertical="center"/>
    </xf>
    <xf numFmtId="0" fontId="12" fillId="0" borderId="17" xfId="34" applyFont="1" applyBorder="1" applyAlignment="1">
      <alignment horizontal="center" vertical="center"/>
    </xf>
    <xf numFmtId="0" fontId="12" fillId="0" borderId="11" xfId="34" applyFont="1" applyBorder="1" applyAlignment="1">
      <alignment horizontal="center" vertical="center"/>
    </xf>
    <xf numFmtId="0" fontId="19" fillId="0" borderId="66" xfId="34" applyFont="1" applyBorder="1" applyAlignment="1">
      <alignment horizontal="center" vertical="center"/>
    </xf>
    <xf numFmtId="0" fontId="19" fillId="0" borderId="67" xfId="34" applyFont="1" applyBorder="1" applyAlignment="1">
      <alignment horizontal="center" vertical="center"/>
    </xf>
    <xf numFmtId="0" fontId="19" fillId="0" borderId="20" xfId="34" applyFont="1" applyBorder="1" applyAlignment="1">
      <alignment horizontal="distributed" vertical="center" wrapText="1"/>
    </xf>
    <xf numFmtId="0" fontId="21" fillId="0" borderId="20" xfId="34" quotePrefix="1" applyFont="1" applyBorder="1" applyAlignment="1">
      <alignment horizontal="distributed" vertical="center" wrapText="1"/>
    </xf>
    <xf numFmtId="0" fontId="21" fillId="0" borderId="25" xfId="34" quotePrefix="1" applyFont="1" applyBorder="1" applyAlignment="1">
      <alignment horizontal="distributed" vertical="center" wrapText="1"/>
    </xf>
    <xf numFmtId="3" fontId="19" fillId="0" borderId="30" xfId="34" applyNumberFormat="1" applyFont="1" applyBorder="1" applyAlignment="1">
      <alignment horizontal="center" vertical="center"/>
    </xf>
    <xf numFmtId="3" fontId="19" fillId="0" borderId="197" xfId="34" applyNumberFormat="1" applyFont="1" applyBorder="1" applyAlignment="1">
      <alignment horizontal="center" vertical="center"/>
    </xf>
    <xf numFmtId="3" fontId="19" fillId="0" borderId="9" xfId="34" applyNumberFormat="1" applyFont="1" applyBorder="1" applyAlignment="1">
      <alignment horizontal="center" vertical="center"/>
    </xf>
    <xf numFmtId="3" fontId="19" fillId="0" borderId="198" xfId="34" applyNumberFormat="1" applyFont="1" applyBorder="1" applyAlignment="1">
      <alignment horizontal="center" vertical="center"/>
    </xf>
    <xf numFmtId="3" fontId="19" fillId="0" borderId="37" xfId="34" applyNumberFormat="1" applyFont="1" applyBorder="1" applyAlignment="1">
      <alignment horizontal="center" vertical="center"/>
    </xf>
    <xf numFmtId="3" fontId="19" fillId="0" borderId="199" xfId="34" applyNumberFormat="1" applyFont="1" applyBorder="1" applyAlignment="1">
      <alignment horizontal="center" vertical="center"/>
    </xf>
    <xf numFmtId="0" fontId="19" fillId="0" borderId="0" xfId="38" applyFont="1" applyAlignment="1">
      <alignment horizontal="center" vertical="top" wrapText="1"/>
    </xf>
    <xf numFmtId="0" fontId="19" fillId="0" borderId="0" xfId="38" applyFont="1" applyAlignment="1">
      <alignment horizontal="center" vertical="top"/>
    </xf>
    <xf numFmtId="0" fontId="12" fillId="0" borderId="0" xfId="38" applyFont="1" applyAlignment="1">
      <alignment horizontal="center" vertical="center"/>
    </xf>
    <xf numFmtId="0" fontId="4" fillId="0" borderId="48" xfId="35" applyFont="1" applyBorder="1" applyAlignment="1">
      <alignment horizontal="center" vertical="center"/>
    </xf>
    <xf numFmtId="0" fontId="4" fillId="0" borderId="0" xfId="35" applyFont="1" applyAlignment="1">
      <alignment horizontal="center" vertical="center"/>
    </xf>
    <xf numFmtId="0" fontId="4" fillId="0" borderId="10" xfId="35" applyFont="1" applyBorder="1" applyAlignment="1">
      <alignment horizontal="center" vertical="center"/>
    </xf>
    <xf numFmtId="0" fontId="4" fillId="0" borderId="189" xfId="35" quotePrefix="1" applyFont="1" applyBorder="1" applyAlignment="1">
      <alignment horizontal="center" vertical="center" wrapText="1"/>
    </xf>
    <xf numFmtId="0" fontId="4" fillId="0" borderId="27" xfId="35" quotePrefix="1" applyFont="1" applyBorder="1" applyAlignment="1">
      <alignment horizontal="center" vertical="center" wrapText="1"/>
    </xf>
    <xf numFmtId="0" fontId="4" fillId="0" borderId="66" xfId="35" quotePrefix="1" applyFont="1" applyBorder="1" applyAlignment="1">
      <alignment horizontal="center" vertical="center"/>
    </xf>
    <xf numFmtId="0" fontId="4" fillId="0" borderId="67" xfId="35" quotePrefix="1" applyFont="1" applyBorder="1" applyAlignment="1">
      <alignment horizontal="center" vertical="center"/>
    </xf>
    <xf numFmtId="0" fontId="4" fillId="0" borderId="9" xfId="35" quotePrefix="1" applyFont="1" applyBorder="1" applyAlignment="1">
      <alignment horizontal="center" vertical="center"/>
    </xf>
    <xf numFmtId="0" fontId="4" fillId="0" borderId="5" xfId="35" quotePrefix="1" applyFont="1" applyBorder="1" applyAlignment="1">
      <alignment horizontal="center" vertical="center"/>
    </xf>
    <xf numFmtId="0" fontId="4" fillId="0" borderId="66" xfId="35" applyFont="1" applyBorder="1" applyAlignment="1">
      <alignment horizontal="center" vertical="center"/>
    </xf>
    <xf numFmtId="0" fontId="4" fillId="0" borderId="9" xfId="35" applyFont="1" applyBorder="1" applyAlignment="1">
      <alignment horizontal="center" vertical="center"/>
    </xf>
    <xf numFmtId="0" fontId="4" fillId="0" borderId="66" xfId="35" applyFont="1" applyBorder="1" applyAlignment="1">
      <alignment horizontal="justify" vertical="center" wrapText="1"/>
    </xf>
    <xf numFmtId="0" fontId="4" fillId="0" borderId="48" xfId="35" applyFont="1" applyBorder="1" applyAlignment="1">
      <alignment horizontal="justify" vertical="center" wrapText="1"/>
    </xf>
    <xf numFmtId="0" fontId="4" fillId="0" borderId="9" xfId="35" applyFont="1" applyBorder="1" applyAlignment="1">
      <alignment horizontal="justify" vertical="center" wrapText="1"/>
    </xf>
    <xf numFmtId="0" fontId="4" fillId="0" borderId="0" xfId="35" applyFont="1" applyAlignment="1">
      <alignment horizontal="justify" vertical="center" wrapText="1"/>
    </xf>
    <xf numFmtId="0" fontId="4" fillId="0" borderId="195" xfId="35" applyFont="1" applyBorder="1" applyAlignment="1">
      <alignment horizontal="center" vertical="center"/>
    </xf>
    <xf numFmtId="0" fontId="4" fillId="0" borderId="75" xfId="35" applyFont="1" applyBorder="1" applyAlignment="1">
      <alignment horizontal="center" vertical="center"/>
    </xf>
    <xf numFmtId="0" fontId="4" fillId="0" borderId="168" xfId="35" applyFont="1" applyBorder="1" applyAlignment="1">
      <alignment horizontal="center" vertical="center"/>
    </xf>
    <xf numFmtId="0" fontId="4" fillId="0" borderId="20" xfId="35" quotePrefix="1" applyFont="1" applyBorder="1" applyAlignment="1">
      <alignment horizontal="center" vertical="center" wrapText="1"/>
    </xf>
    <xf numFmtId="0" fontId="4" fillId="0" borderId="25" xfId="35" quotePrefix="1" applyFont="1" applyBorder="1" applyAlignment="1">
      <alignment horizontal="center" vertical="center" wrapText="1"/>
    </xf>
    <xf numFmtId="0" fontId="19" fillId="0" borderId="91" xfId="38" applyFont="1" applyBorder="1" applyAlignment="1">
      <alignment horizontal="distributed" vertical="center"/>
    </xf>
    <xf numFmtId="0" fontId="19" fillId="0" borderId="85" xfId="38" applyFont="1" applyBorder="1" applyAlignment="1">
      <alignment horizontal="distributed" vertical="center"/>
    </xf>
    <xf numFmtId="0" fontId="19" fillId="0" borderId="201" xfId="38" applyFont="1" applyBorder="1" applyAlignment="1">
      <alignment horizontal="distributed" vertical="center"/>
    </xf>
    <xf numFmtId="0" fontId="19" fillId="0" borderId="195" xfId="38" applyFont="1" applyBorder="1" applyAlignment="1">
      <alignment horizontal="distributed" vertical="center"/>
    </xf>
    <xf numFmtId="0" fontId="19" fillId="0" borderId="75" xfId="38" applyFont="1" applyBorder="1" applyAlignment="1">
      <alignment horizontal="distributed" vertical="center"/>
    </xf>
    <xf numFmtId="0" fontId="19" fillId="0" borderId="168" xfId="38" applyFont="1" applyBorder="1" applyAlignment="1">
      <alignment horizontal="distributed" vertical="center"/>
    </xf>
    <xf numFmtId="0" fontId="4" fillId="0" borderId="6" xfId="35" applyFont="1" applyBorder="1" applyAlignment="1">
      <alignment vertical="center" wrapText="1"/>
    </xf>
    <xf numFmtId="0" fontId="4" fillId="0" borderId="7" xfId="35" applyFont="1" applyBorder="1" applyAlignment="1">
      <alignment vertical="center" wrapText="1"/>
    </xf>
    <xf numFmtId="0" fontId="4" fillId="0" borderId="6" xfId="35" applyFont="1" applyBorder="1" applyAlignment="1">
      <alignment horizontal="left" vertical="center" wrapText="1"/>
    </xf>
    <xf numFmtId="0" fontId="4" fillId="0" borderId="7" xfId="35" applyFont="1" applyBorder="1" applyAlignment="1">
      <alignment horizontal="left" vertical="center" wrapText="1"/>
    </xf>
    <xf numFmtId="0" fontId="4" fillId="0" borderId="145" xfId="35" applyFont="1" applyBorder="1" applyAlignment="1">
      <alignment horizontal="left" vertical="center" wrapText="1"/>
    </xf>
    <xf numFmtId="0" fontId="6" fillId="0" borderId="17" xfId="35" quotePrefix="1" applyBorder="1" applyAlignment="1">
      <alignment horizontal="center" vertical="center"/>
    </xf>
    <xf numFmtId="0" fontId="6" fillId="0" borderId="11" xfId="35" quotePrefix="1" applyBorder="1" applyAlignment="1">
      <alignment horizontal="center" vertical="center"/>
    </xf>
    <xf numFmtId="0" fontId="6" fillId="0" borderId="17" xfId="35" applyBorder="1" applyAlignment="1">
      <alignment horizontal="center" vertical="center"/>
    </xf>
    <xf numFmtId="0" fontId="6" fillId="0" borderId="10" xfId="35" applyBorder="1" applyAlignment="1">
      <alignment horizontal="center" vertical="center"/>
    </xf>
    <xf numFmtId="0" fontId="6" fillId="0" borderId="11" xfId="35" applyBorder="1" applyAlignment="1">
      <alignment horizontal="center" vertical="center"/>
    </xf>
    <xf numFmtId="0" fontId="6" fillId="0" borderId="17" xfId="35" applyBorder="1" applyAlignment="1">
      <alignment horizontal="center" vertical="center" wrapText="1"/>
    </xf>
    <xf numFmtId="0" fontId="6" fillId="0" borderId="10" xfId="35" applyBorder="1" applyAlignment="1">
      <alignment horizontal="center" vertical="center" wrapText="1"/>
    </xf>
    <xf numFmtId="0" fontId="6" fillId="0" borderId="11" xfId="35" applyBorder="1" applyAlignment="1">
      <alignment horizontal="center" vertical="center" wrapText="1"/>
    </xf>
    <xf numFmtId="0" fontId="6" fillId="0" borderId="201" xfId="35" applyBorder="1" applyAlignment="1">
      <alignment horizontal="center" vertical="center" wrapText="1"/>
    </xf>
    <xf numFmtId="0" fontId="12" fillId="0" borderId="168" xfId="38" applyFont="1" applyBorder="1" applyAlignment="1">
      <alignment horizontal="center" vertical="center"/>
    </xf>
    <xf numFmtId="0" fontId="12" fillId="0" borderId="10" xfId="38" applyFont="1" applyBorder="1" applyAlignment="1">
      <alignment horizontal="center" vertical="center"/>
    </xf>
    <xf numFmtId="0" fontId="12" fillId="0" borderId="11" xfId="38" applyFont="1" applyBorder="1" applyAlignment="1">
      <alignment horizontal="center" vertical="center"/>
    </xf>
    <xf numFmtId="0" fontId="12" fillId="0" borderId="17" xfId="38" applyFont="1" applyBorder="1" applyAlignment="1">
      <alignment horizontal="center" vertical="center" wrapText="1"/>
    </xf>
    <xf numFmtId="0" fontId="12" fillId="0" borderId="10" xfId="38" applyFont="1" applyBorder="1" applyAlignment="1">
      <alignment horizontal="center" vertical="center" wrapText="1"/>
    </xf>
    <xf numFmtId="0" fontId="12" fillId="0" borderId="11" xfId="38" applyFont="1" applyBorder="1" applyAlignment="1">
      <alignment horizontal="center" vertical="center" wrapText="1"/>
    </xf>
    <xf numFmtId="0" fontId="19" fillId="0" borderId="203" xfId="38" applyFont="1" applyBorder="1" applyAlignment="1">
      <alignment horizontal="center" vertical="top" wrapText="1"/>
    </xf>
    <xf numFmtId="0" fontId="19" fillId="0" borderId="1" xfId="38" applyFont="1" applyBorder="1" applyAlignment="1">
      <alignment horizontal="center" vertical="top"/>
    </xf>
    <xf numFmtId="0" fontId="19" fillId="0" borderId="2" xfId="38" applyFont="1" applyBorder="1" applyAlignment="1">
      <alignment horizontal="center" vertical="top"/>
    </xf>
    <xf numFmtId="0" fontId="19" fillId="0" borderId="75" xfId="38" applyFont="1" applyBorder="1" applyAlignment="1">
      <alignment horizontal="center" vertical="top"/>
    </xf>
    <xf numFmtId="0" fontId="19" fillId="0" borderId="5" xfId="38" applyFont="1" applyBorder="1" applyAlignment="1">
      <alignment horizontal="center" vertical="top"/>
    </xf>
    <xf numFmtId="0" fontId="19" fillId="0" borderId="3" xfId="38" quotePrefix="1" applyFont="1" applyBorder="1" applyAlignment="1">
      <alignment horizontal="left" vertical="top" wrapText="1"/>
    </xf>
    <xf numFmtId="0" fontId="12" fillId="0" borderId="1" xfId="38" applyFont="1" applyBorder="1" applyAlignment="1">
      <alignment horizontal="left" vertical="top" wrapText="1"/>
    </xf>
    <xf numFmtId="0" fontId="12" fillId="0" borderId="2" xfId="38" applyFont="1" applyBorder="1" applyAlignment="1">
      <alignment horizontal="left" vertical="top" wrapText="1"/>
    </xf>
    <xf numFmtId="0" fontId="12" fillId="0" borderId="9" xfId="38" applyFont="1" applyBorder="1" applyAlignment="1">
      <alignment horizontal="left" vertical="top" wrapText="1"/>
    </xf>
    <xf numFmtId="0" fontId="12" fillId="0" borderId="0" xfId="38" applyFont="1" applyAlignment="1">
      <alignment horizontal="left" vertical="top" wrapText="1"/>
    </xf>
    <xf numFmtId="0" fontId="12" fillId="0" borderId="5" xfId="38" applyFont="1" applyBorder="1" applyAlignment="1">
      <alignment horizontal="left" vertical="top" wrapText="1"/>
    </xf>
    <xf numFmtId="0" fontId="19" fillId="0" borderId="3" xfId="38" applyFont="1" applyBorder="1" applyAlignment="1">
      <alignment horizontal="center" vertical="top" wrapText="1"/>
    </xf>
    <xf numFmtId="0" fontId="19" fillId="0" borderId="1" xfId="38" applyFont="1" applyBorder="1" applyAlignment="1">
      <alignment horizontal="center" vertical="top" wrapText="1"/>
    </xf>
    <xf numFmtId="0" fontId="19" fillId="0" borderId="2" xfId="38" applyFont="1" applyBorder="1" applyAlignment="1">
      <alignment horizontal="center" vertical="top" wrapText="1"/>
    </xf>
    <xf numFmtId="0" fontId="19" fillId="0" borderId="9" xfId="38" applyFont="1" applyBorder="1" applyAlignment="1">
      <alignment horizontal="center" vertical="top" wrapText="1"/>
    </xf>
    <xf numFmtId="0" fontId="19" fillId="0" borderId="5" xfId="38" applyFont="1" applyBorder="1" applyAlignment="1">
      <alignment horizontal="center" vertical="top" wrapText="1"/>
    </xf>
    <xf numFmtId="0" fontId="12" fillId="0" borderId="1" xfId="38" applyFont="1" applyBorder="1" applyAlignment="1">
      <alignment horizontal="center" vertical="top"/>
    </xf>
    <xf numFmtId="0" fontId="12" fillId="0" borderId="2" xfId="38" applyFont="1" applyBorder="1" applyAlignment="1">
      <alignment horizontal="center" vertical="top"/>
    </xf>
    <xf numFmtId="0" fontId="12" fillId="0" borderId="9" xfId="38" applyFont="1" applyBorder="1" applyAlignment="1">
      <alignment horizontal="center" vertical="top"/>
    </xf>
    <xf numFmtId="0" fontId="12" fillId="0" borderId="0" xfId="38" applyFont="1" applyAlignment="1">
      <alignment horizontal="center" vertical="top"/>
    </xf>
    <xf numFmtId="0" fontId="12" fillId="0" borderId="5" xfId="38" applyFont="1" applyBorder="1" applyAlignment="1">
      <alignment horizontal="center" vertical="top"/>
    </xf>
    <xf numFmtId="0" fontId="12" fillId="0" borderId="17" xfId="38" applyFont="1" applyBorder="1" applyAlignment="1">
      <alignment horizontal="center" vertical="center"/>
    </xf>
    <xf numFmtId="0" fontId="19" fillId="0" borderId="66" xfId="38" quotePrefix="1" applyFont="1" applyBorder="1" applyAlignment="1">
      <alignment horizontal="center" vertical="center"/>
    </xf>
    <xf numFmtId="0" fontId="19" fillId="0" borderId="48" xfId="38" quotePrefix="1" applyFont="1" applyBorder="1" applyAlignment="1">
      <alignment horizontal="center" vertical="center"/>
    </xf>
    <xf numFmtId="0" fontId="19" fillId="0" borderId="91" xfId="38" quotePrefix="1" applyFont="1" applyBorder="1" applyAlignment="1">
      <alignment horizontal="center" vertical="center"/>
    </xf>
    <xf numFmtId="0" fontId="19" fillId="0" borderId="9" xfId="38" quotePrefix="1" applyFont="1" applyBorder="1" applyAlignment="1">
      <alignment horizontal="center" vertical="center"/>
    </xf>
    <xf numFmtId="0" fontId="19" fillId="0" borderId="0" xfId="38" quotePrefix="1" applyFont="1" applyAlignment="1">
      <alignment horizontal="center" vertical="center"/>
    </xf>
    <xf numFmtId="0" fontId="19" fillId="0" borderId="85" xfId="38" quotePrefix="1" applyFont="1" applyBorder="1" applyAlignment="1">
      <alignment horizontal="center" vertical="center"/>
    </xf>
    <xf numFmtId="0" fontId="12" fillId="0" borderId="17" xfId="38" applyFont="1" applyBorder="1">
      <alignment vertical="center"/>
    </xf>
    <xf numFmtId="0" fontId="12" fillId="0" borderId="10" xfId="38" applyFont="1" applyBorder="1">
      <alignment vertical="center"/>
    </xf>
    <xf numFmtId="0" fontId="12" fillId="0" borderId="17" xfId="38" quotePrefix="1" applyFont="1" applyBorder="1" applyAlignment="1">
      <alignment horizontal="center" vertical="center"/>
    </xf>
    <xf numFmtId="0" fontId="12" fillId="0" borderId="10" xfId="38" quotePrefix="1" applyFont="1" applyBorder="1" applyAlignment="1">
      <alignment horizontal="center" vertical="center"/>
    </xf>
    <xf numFmtId="0" fontId="12" fillId="0" borderId="201" xfId="38" quotePrefix="1" applyFont="1" applyBorder="1" applyAlignment="1">
      <alignment horizontal="center" vertical="center"/>
    </xf>
    <xf numFmtId="0" fontId="4" fillId="0" borderId="19" xfId="35" quotePrefix="1" applyFont="1" applyBorder="1" applyAlignment="1">
      <alignment horizontal="center" vertical="center" wrapText="1"/>
    </xf>
    <xf numFmtId="0" fontId="4" fillId="0" borderId="24" xfId="35" quotePrefix="1" applyFont="1" applyBorder="1" applyAlignment="1">
      <alignment horizontal="center" vertical="center" wrapText="1"/>
    </xf>
    <xf numFmtId="0" fontId="20" fillId="0" borderId="0" xfId="6" applyFont="1" applyAlignment="1">
      <alignment horizontal="center" vertical="center"/>
    </xf>
    <xf numFmtId="0" fontId="19" fillId="0" borderId="66" xfId="6" applyFont="1" applyBorder="1" applyAlignment="1">
      <alignment horizontal="center" vertical="center"/>
    </xf>
    <xf numFmtId="0" fontId="19" fillId="0" borderId="48" xfId="6" applyFont="1" applyBorder="1" applyAlignment="1">
      <alignment horizontal="center" vertical="center"/>
    </xf>
    <xf numFmtId="0" fontId="19" fillId="0" borderId="91" xfId="6" applyFont="1" applyBorder="1" applyAlignment="1">
      <alignment horizontal="center" vertical="center"/>
    </xf>
    <xf numFmtId="0" fontId="19" fillId="0" borderId="195" xfId="6" applyFont="1" applyBorder="1" applyAlignment="1">
      <alignment horizontal="distributed" vertical="center"/>
    </xf>
    <xf numFmtId="0" fontId="19" fillId="0" borderId="75" xfId="6" applyFont="1" applyBorder="1" applyAlignment="1">
      <alignment horizontal="distributed" vertical="center"/>
    </xf>
    <xf numFmtId="0" fontId="19" fillId="0" borderId="196" xfId="6" applyFont="1" applyBorder="1" applyAlignment="1">
      <alignment horizontal="distributed" vertical="center"/>
    </xf>
    <xf numFmtId="0" fontId="19" fillId="0" borderId="17" xfId="6" applyFont="1" applyBorder="1" applyAlignment="1">
      <alignment horizontal="center" vertical="center"/>
    </xf>
    <xf numFmtId="0" fontId="19" fillId="0" borderId="10" xfId="6" applyFont="1" applyBorder="1" applyAlignment="1">
      <alignment horizontal="center" vertical="center"/>
    </xf>
    <xf numFmtId="0" fontId="19" fillId="0" borderId="201" xfId="6" applyFont="1" applyBorder="1" applyAlignment="1">
      <alignment horizontal="center" vertical="center"/>
    </xf>
    <xf numFmtId="0" fontId="12" fillId="0" borderId="17" xfId="6" applyFont="1" applyBorder="1" applyAlignment="1">
      <alignment horizontal="center" vertical="center"/>
    </xf>
    <xf numFmtId="0" fontId="12" fillId="0" borderId="10" xfId="6" applyFont="1" applyBorder="1" applyAlignment="1">
      <alignment horizontal="center" vertical="center"/>
    </xf>
    <xf numFmtId="0" fontId="12" fillId="0" borderId="11" xfId="6" applyFont="1" applyBorder="1" applyAlignment="1">
      <alignment horizontal="center" vertical="center"/>
    </xf>
    <xf numFmtId="0" fontId="12" fillId="0" borderId="17" xfId="6" applyFont="1" applyBorder="1" applyAlignment="1">
      <alignment horizontal="center" vertical="center" wrapText="1"/>
    </xf>
    <xf numFmtId="0" fontId="12" fillId="0" borderId="10" xfId="6" applyFont="1" applyBorder="1" applyAlignment="1">
      <alignment horizontal="center" vertical="center" wrapText="1"/>
    </xf>
    <xf numFmtId="0" fontId="12" fillId="0" borderId="201" xfId="6" applyFont="1" applyBorder="1" applyAlignment="1">
      <alignment horizontal="center" vertical="center" wrapText="1"/>
    </xf>
    <xf numFmtId="0" fontId="19" fillId="0" borderId="11" xfId="6" applyFont="1" applyBorder="1" applyAlignment="1">
      <alignment horizontal="center" vertical="center"/>
    </xf>
    <xf numFmtId="0" fontId="19" fillId="0" borderId="67" xfId="6" applyFont="1" applyBorder="1" applyAlignment="1">
      <alignment horizontal="center" vertical="center"/>
    </xf>
    <xf numFmtId="0" fontId="19" fillId="0" borderId="9" xfId="6" applyFont="1" applyBorder="1" applyAlignment="1">
      <alignment horizontal="center" vertical="center"/>
    </xf>
    <xf numFmtId="0" fontId="19" fillId="0" borderId="0" xfId="6" applyFont="1" applyAlignment="1">
      <alignment horizontal="center" vertical="center"/>
    </xf>
    <xf numFmtId="0" fontId="19" fillId="0" borderId="5" xfId="6" applyFont="1" applyBorder="1" applyAlignment="1">
      <alignment horizontal="center" vertical="center"/>
    </xf>
    <xf numFmtId="0" fontId="19" fillId="0" borderId="48" xfId="6" applyFont="1" applyBorder="1" applyAlignment="1">
      <alignment horizontal="distributed" vertical="center"/>
    </xf>
    <xf numFmtId="0" fontId="19" fillId="0" borderId="0" xfId="6" applyFont="1" applyAlignment="1">
      <alignment horizontal="distributed" vertical="center"/>
    </xf>
    <xf numFmtId="0" fontId="19" fillId="0" borderId="10" xfId="6" applyFont="1" applyBorder="1" applyAlignment="1">
      <alignment horizontal="distributed" vertical="center"/>
    </xf>
    <xf numFmtId="0" fontId="19" fillId="0" borderId="208" xfId="6" applyFont="1" applyBorder="1" applyAlignment="1">
      <alignment horizontal="center" vertical="center"/>
    </xf>
    <xf numFmtId="0" fontId="19" fillId="0" borderId="158" xfId="6" applyFont="1" applyBorder="1" applyAlignment="1">
      <alignment horizontal="center" vertical="center"/>
    </xf>
    <xf numFmtId="0" fontId="12" fillId="0" borderId="210" xfId="6" applyFont="1" applyBorder="1" applyAlignment="1">
      <alignment horizontal="center" vertical="center" wrapText="1"/>
    </xf>
    <xf numFmtId="0" fontId="19" fillId="0" borderId="189" xfId="6" applyFont="1" applyBorder="1" applyAlignment="1">
      <alignment horizontal="center" vertical="center"/>
    </xf>
    <xf numFmtId="0" fontId="19" fillId="0" borderId="209" xfId="6" applyFont="1" applyBorder="1" applyAlignment="1">
      <alignment horizontal="center" vertical="center"/>
    </xf>
    <xf numFmtId="0" fontId="19" fillId="0" borderId="27" xfId="6" applyFont="1" applyBorder="1" applyAlignment="1">
      <alignment horizontal="center" vertical="center"/>
    </xf>
    <xf numFmtId="0" fontId="19" fillId="0" borderId="159" xfId="6" applyFont="1" applyBorder="1" applyAlignment="1">
      <alignment horizontal="center" vertical="center"/>
    </xf>
    <xf numFmtId="0" fontId="12" fillId="0" borderId="72" xfId="6" applyFont="1" applyBorder="1" applyAlignment="1">
      <alignment horizontal="center" vertical="center"/>
    </xf>
    <xf numFmtId="0" fontId="12" fillId="0" borderId="61" xfId="6" applyFont="1" applyBorder="1" applyAlignment="1">
      <alignment horizontal="center" vertical="center"/>
    </xf>
    <xf numFmtId="0" fontId="19" fillId="0" borderId="206" xfId="6" applyFont="1" applyBorder="1" applyAlignment="1">
      <alignment horizontal="center" vertical="center"/>
    </xf>
    <xf numFmtId="0" fontId="19" fillId="0" borderId="8" xfId="6" applyFont="1" applyBorder="1" applyAlignment="1">
      <alignment horizontal="center" vertical="center"/>
    </xf>
    <xf numFmtId="0" fontId="12" fillId="0" borderId="190" xfId="6" applyFont="1" applyBorder="1" applyAlignment="1">
      <alignment horizontal="center" vertical="center"/>
    </xf>
    <xf numFmtId="0" fontId="19" fillId="0" borderId="6" xfId="6" applyFont="1" applyBorder="1" applyAlignment="1">
      <alignment horizontal="center" vertical="center"/>
    </xf>
    <xf numFmtId="0" fontId="12" fillId="0" borderId="207" xfId="6" applyFont="1" applyBorder="1" applyAlignment="1">
      <alignment horizontal="center" vertical="center"/>
    </xf>
    <xf numFmtId="0" fontId="12" fillId="0" borderId="204" xfId="6" applyFont="1" applyBorder="1" applyAlignment="1">
      <alignment horizontal="center" vertical="center"/>
    </xf>
    <xf numFmtId="0" fontId="19" fillId="0" borderId="205" xfId="6" applyFont="1" applyBorder="1" applyAlignment="1">
      <alignment horizontal="center" vertical="center"/>
    </xf>
    <xf numFmtId="0" fontId="19" fillId="0" borderId="0" xfId="8" applyFont="1" applyAlignment="1">
      <alignment horizontal="center" vertical="center"/>
    </xf>
    <xf numFmtId="0" fontId="20" fillId="0" borderId="0" xfId="8" applyFont="1" applyAlignment="1">
      <alignment horizontal="left" vertical="center"/>
    </xf>
    <xf numFmtId="0" fontId="20" fillId="0" borderId="0" xfId="8" quotePrefix="1" applyFont="1" applyAlignment="1">
      <alignment horizontal="left" vertical="center"/>
    </xf>
    <xf numFmtId="0" fontId="19" fillId="0" borderId="91" xfId="8" applyFont="1" applyBorder="1" applyAlignment="1">
      <alignment horizontal="center" vertical="center" wrapText="1"/>
    </xf>
    <xf numFmtId="0" fontId="19" fillId="0" borderId="211" xfId="8" applyFont="1" applyBorder="1" applyAlignment="1">
      <alignment horizontal="center" vertical="center" wrapText="1"/>
    </xf>
    <xf numFmtId="0" fontId="19" fillId="0" borderId="189" xfId="8" applyFont="1" applyBorder="1" applyAlignment="1">
      <alignment horizontal="center" vertical="center" wrapText="1"/>
    </xf>
    <xf numFmtId="0" fontId="19" fillId="0" borderId="191" xfId="8" applyFont="1" applyBorder="1" applyAlignment="1">
      <alignment horizontal="center" vertical="center" wrapText="1"/>
    </xf>
    <xf numFmtId="0" fontId="19" fillId="0" borderId="0" xfId="39" applyFont="1" applyAlignment="1">
      <alignment horizontal="center" vertical="center"/>
    </xf>
    <xf numFmtId="0" fontId="19" fillId="0" borderId="91" xfId="39" applyFont="1" applyBorder="1" applyAlignment="1">
      <alignment horizontal="center" vertical="center" wrapText="1"/>
    </xf>
    <xf numFmtId="0" fontId="19" fillId="0" borderId="211" xfId="39" applyFont="1" applyBorder="1" applyAlignment="1">
      <alignment horizontal="center" vertical="center" wrapText="1"/>
    </xf>
    <xf numFmtId="0" fontId="19" fillId="0" borderId="189" xfId="39" applyFont="1" applyBorder="1" applyAlignment="1">
      <alignment horizontal="center" vertical="center" wrapText="1"/>
    </xf>
    <xf numFmtId="0" fontId="19" fillId="0" borderId="191" xfId="39" applyFont="1" applyBorder="1" applyAlignment="1">
      <alignment horizontal="center" vertical="center" wrapText="1"/>
    </xf>
    <xf numFmtId="0" fontId="20" fillId="0" borderId="0" xfId="9" applyFont="1" applyFill="1" applyAlignment="1">
      <alignment horizontal="center"/>
    </xf>
    <xf numFmtId="0" fontId="19" fillId="0" borderId="0" xfId="9" applyFont="1" applyFill="1" applyAlignment="1">
      <alignment horizontal="center"/>
    </xf>
    <xf numFmtId="0" fontId="19" fillId="0" borderId="67" xfId="9" applyFont="1" applyFill="1" applyBorder="1" applyAlignment="1">
      <alignment horizontal="center" vertical="center"/>
    </xf>
    <xf numFmtId="0" fontId="19" fillId="0" borderId="5" xfId="9" applyFont="1" applyFill="1" applyBorder="1" applyAlignment="1">
      <alignment horizontal="center" vertical="center"/>
    </xf>
    <xf numFmtId="0" fontId="19" fillId="0" borderId="11" xfId="9" applyFont="1" applyFill="1" applyBorder="1" applyAlignment="1">
      <alignment horizontal="center" vertical="center"/>
    </xf>
    <xf numFmtId="0" fontId="19" fillId="0" borderId="20" xfId="9" applyFont="1" applyFill="1" applyBorder="1" applyAlignment="1">
      <alignment horizontal="distributed" vertical="center"/>
    </xf>
    <xf numFmtId="0" fontId="19" fillId="0" borderId="25" xfId="9" applyFont="1" applyFill="1" applyBorder="1" applyAlignment="1">
      <alignment horizontal="distributed" vertical="center"/>
    </xf>
    <xf numFmtId="0" fontId="12" fillId="0" borderId="25" xfId="9" applyFont="1" applyFill="1" applyBorder="1" applyAlignment="1">
      <alignment vertical="center"/>
    </xf>
    <xf numFmtId="0" fontId="19" fillId="0" borderId="66" xfId="9" applyFont="1" applyFill="1" applyBorder="1" applyAlignment="1">
      <alignment horizontal="distributed" vertical="center"/>
    </xf>
    <xf numFmtId="0" fontId="19" fillId="0" borderId="48" xfId="9" applyFont="1" applyFill="1" applyBorder="1" applyAlignment="1">
      <alignment horizontal="distributed" vertical="center"/>
    </xf>
    <xf numFmtId="0" fontId="12" fillId="0" borderId="17" xfId="9" applyFont="1" applyFill="1" applyBorder="1" applyAlignment="1">
      <alignment horizontal="center" vertical="center" wrapText="1"/>
    </xf>
    <xf numFmtId="0" fontId="12" fillId="0" borderId="10" xfId="9" applyFont="1" applyFill="1" applyBorder="1" applyAlignment="1">
      <alignment horizontal="center" vertical="center" wrapText="1"/>
    </xf>
    <xf numFmtId="0" fontId="12" fillId="3" borderId="67" xfId="29" applyFont="1" applyBorder="1" applyAlignment="1">
      <alignment horizontal="distributed" vertical="center" wrapText="1"/>
    </xf>
    <xf numFmtId="0" fontId="12" fillId="3" borderId="0" xfId="30" applyFont="1" applyAlignment="1">
      <alignment horizontal="center" vertical="center"/>
    </xf>
    <xf numFmtId="0" fontId="21" fillId="0" borderId="20" xfId="34" applyFont="1" applyBorder="1" applyAlignment="1">
      <alignment horizontal="distributed" vertical="center"/>
    </xf>
    <xf numFmtId="0" fontId="21" fillId="0" borderId="25" xfId="34" applyFont="1" applyBorder="1" applyAlignment="1">
      <alignment horizontal="distributed" vertical="center"/>
    </xf>
    <xf numFmtId="0" fontId="12" fillId="3" borderId="1" xfId="38" applyFont="1" applyFill="1" applyBorder="1" applyAlignment="1">
      <alignment horizontal="left" vertical="top" wrapText="1"/>
    </xf>
    <xf numFmtId="0" fontId="12" fillId="3" borderId="2" xfId="38" applyFont="1" applyFill="1" applyBorder="1" applyAlignment="1">
      <alignment horizontal="left" vertical="top" wrapText="1"/>
    </xf>
    <xf numFmtId="0" fontId="12" fillId="3" borderId="9" xfId="38" applyFont="1" applyFill="1" applyBorder="1" applyAlignment="1">
      <alignment horizontal="left" vertical="top" wrapText="1"/>
    </xf>
    <xf numFmtId="0" fontId="12" fillId="3" borderId="0" xfId="38" applyFont="1" applyFill="1" applyAlignment="1">
      <alignment horizontal="left" vertical="top" wrapText="1"/>
    </xf>
    <xf numFmtId="0" fontId="12" fillId="3" borderId="5" xfId="38" applyFont="1" applyFill="1" applyBorder="1" applyAlignment="1">
      <alignment horizontal="left" vertical="top" wrapText="1"/>
    </xf>
    <xf numFmtId="0" fontId="12" fillId="3" borderId="1" xfId="38" applyFont="1" applyFill="1" applyBorder="1" applyAlignment="1">
      <alignment horizontal="center" vertical="top"/>
    </xf>
    <xf numFmtId="0" fontId="12" fillId="3" borderId="2" xfId="38" applyFont="1" applyFill="1" applyBorder="1" applyAlignment="1">
      <alignment horizontal="center" vertical="top"/>
    </xf>
    <xf numFmtId="0" fontId="12" fillId="3" borderId="9" xfId="38" applyFont="1" applyFill="1" applyBorder="1" applyAlignment="1">
      <alignment horizontal="center" vertical="top"/>
    </xf>
    <xf numFmtId="0" fontId="12" fillId="3" borderId="0" xfId="38" applyFont="1" applyFill="1" applyAlignment="1">
      <alignment horizontal="center" vertical="top"/>
    </xf>
    <xf numFmtId="0" fontId="12" fillId="3" borderId="5" xfId="38" applyFont="1" applyFill="1" applyBorder="1" applyAlignment="1">
      <alignment horizontal="center" vertical="top"/>
    </xf>
    <xf numFmtId="0" fontId="12" fillId="3" borderId="17" xfId="38" applyFont="1" applyFill="1" applyBorder="1" applyAlignment="1">
      <alignment horizontal="center" vertical="center" wrapText="1"/>
    </xf>
    <xf numFmtId="0" fontId="12" fillId="3" borderId="10" xfId="38" applyFont="1" applyFill="1" applyBorder="1" applyAlignment="1">
      <alignment horizontal="center" vertical="center" wrapText="1"/>
    </xf>
    <xf numFmtId="0" fontId="12" fillId="3" borderId="11" xfId="38" applyFont="1" applyFill="1" applyBorder="1" applyAlignment="1">
      <alignment horizontal="center" vertical="center" wrapText="1"/>
    </xf>
    <xf numFmtId="0" fontId="12" fillId="3" borderId="17" xfId="38" applyFont="1" applyFill="1" applyBorder="1" applyAlignment="1">
      <alignment horizontal="center" vertical="center"/>
    </xf>
    <xf numFmtId="0" fontId="12" fillId="3" borderId="10" xfId="38" applyFont="1" applyFill="1" applyBorder="1" applyAlignment="1">
      <alignment horizontal="center" vertical="center"/>
    </xf>
    <xf numFmtId="0" fontId="12" fillId="3" borderId="11" xfId="38" applyFont="1" applyFill="1" applyBorder="1" applyAlignment="1">
      <alignment horizontal="center" vertical="center"/>
    </xf>
    <xf numFmtId="0" fontId="19" fillId="0" borderId="192" xfId="6" applyFont="1" applyBorder="1" applyAlignment="1">
      <alignment horizontal="distributed" vertical="center"/>
    </xf>
    <xf numFmtId="0" fontId="19" fillId="0" borderId="56" xfId="6" applyFont="1" applyBorder="1" applyAlignment="1">
      <alignment horizontal="distributed" vertical="center"/>
    </xf>
    <xf numFmtId="0" fontId="19" fillId="0" borderId="212" xfId="6" applyFont="1" applyBorder="1" applyAlignment="1">
      <alignment horizontal="distributed" vertical="center"/>
    </xf>
    <xf numFmtId="0" fontId="19" fillId="0" borderId="190" xfId="6" applyFont="1" applyBorder="1" applyAlignment="1">
      <alignment horizontal="center" vertical="center"/>
    </xf>
    <xf numFmtId="0" fontId="20" fillId="0" borderId="0" xfId="7" applyFont="1" applyAlignment="1">
      <alignment horizontal="center" vertical="center"/>
    </xf>
    <xf numFmtId="0" fontId="20" fillId="0" borderId="0" xfId="7" quotePrefix="1" applyFont="1" applyAlignment="1">
      <alignment horizontal="center" vertical="center"/>
    </xf>
    <xf numFmtId="0" fontId="19" fillId="0" borderId="0" xfId="7" applyFont="1" applyAlignment="1">
      <alignment horizontal="center" vertical="center"/>
    </xf>
    <xf numFmtId="0" fontId="19" fillId="0" borderId="91" xfId="7" applyFont="1" applyBorder="1" applyAlignment="1">
      <alignment horizontal="center" vertical="center" wrapText="1"/>
    </xf>
    <xf numFmtId="0" fontId="19" fillId="0" borderId="211" xfId="7" applyFont="1" applyBorder="1" applyAlignment="1">
      <alignment horizontal="center" vertical="center" wrapText="1"/>
    </xf>
    <xf numFmtId="0" fontId="19" fillId="0" borderId="189" xfId="7" applyFont="1" applyBorder="1" applyAlignment="1">
      <alignment horizontal="center" vertical="center" wrapText="1"/>
    </xf>
    <xf numFmtId="0" fontId="19" fillId="0" borderId="191" xfId="7" applyFont="1" applyBorder="1" applyAlignment="1">
      <alignment horizontal="center" vertical="center" wrapText="1"/>
    </xf>
    <xf numFmtId="0" fontId="20" fillId="0" borderId="0" xfId="6" quotePrefix="1" applyFont="1" applyAlignment="1">
      <alignment horizontal="center" vertical="center"/>
    </xf>
    <xf numFmtId="0" fontId="19" fillId="0" borderId="91" xfId="6" applyFont="1" applyBorder="1" applyAlignment="1">
      <alignment horizontal="center" vertical="center" wrapText="1"/>
    </xf>
    <xf numFmtId="0" fontId="19" fillId="0" borderId="211" xfId="6" applyFont="1" applyBorder="1" applyAlignment="1">
      <alignment horizontal="center" vertical="center" wrapText="1"/>
    </xf>
    <xf numFmtId="0" fontId="19" fillId="0" borderId="189" xfId="6" applyFont="1" applyBorder="1" applyAlignment="1">
      <alignment horizontal="center" vertical="center" wrapText="1"/>
    </xf>
    <xf numFmtId="0" fontId="19" fillId="0" borderId="191" xfId="6" applyFont="1" applyBorder="1" applyAlignment="1">
      <alignment horizontal="center" vertical="center" wrapText="1"/>
    </xf>
    <xf numFmtId="0" fontId="12" fillId="3" borderId="25" xfId="9" applyFont="1" applyBorder="1" applyAlignment="1">
      <alignment vertical="center"/>
    </xf>
  </cellXfs>
  <cellStyles count="44">
    <cellStyle name="パーセント" xfId="1" builtinId="5"/>
    <cellStyle name="桁区切り" xfId="2" builtinId="6"/>
    <cellStyle name="桁区切り 5" xfId="3" xr:uid="{00000000-0005-0000-0000-000002000000}"/>
    <cellStyle name="通貨 2" xfId="4" xr:uid="{00000000-0005-0000-0000-000003000000}"/>
    <cellStyle name="通貨 2 2" xfId="5" xr:uid="{00000000-0005-0000-0000-000004000000}"/>
    <cellStyle name="標準" xfId="0" builtinId="0"/>
    <cellStyle name="標準 10" xfId="6" xr:uid="{00000000-0005-0000-0000-000006000000}"/>
    <cellStyle name="標準 10 2" xfId="39" xr:uid="{673E297C-731B-4DBC-8E67-F358261485F1}"/>
    <cellStyle name="標準 11" xfId="7" xr:uid="{00000000-0005-0000-0000-000007000000}"/>
    <cellStyle name="標準 11 2" xfId="8" xr:uid="{00000000-0005-0000-0000-000008000000}"/>
    <cellStyle name="標準 12" xfId="9" xr:uid="{00000000-0005-0000-0000-000009000000}"/>
    <cellStyle name="標準 13" xfId="10" xr:uid="{00000000-0005-0000-0000-00000A000000}"/>
    <cellStyle name="標準 13 2" xfId="11" xr:uid="{00000000-0005-0000-0000-00000B000000}"/>
    <cellStyle name="標準 14" xfId="12" xr:uid="{00000000-0005-0000-0000-00000C000000}"/>
    <cellStyle name="標準 15" xfId="13" xr:uid="{00000000-0005-0000-0000-00000D000000}"/>
    <cellStyle name="標準 15 2" xfId="40" xr:uid="{6D498FB0-C95A-4659-BEF7-35B479F8FDA7}"/>
    <cellStyle name="標準 16" xfId="14" xr:uid="{00000000-0005-0000-0000-00000E000000}"/>
    <cellStyle name="標準 17" xfId="15" xr:uid="{00000000-0005-0000-0000-00000F000000}"/>
    <cellStyle name="標準 18" xfId="16" xr:uid="{00000000-0005-0000-0000-000010000000}"/>
    <cellStyle name="標準 19" xfId="17" xr:uid="{00000000-0005-0000-0000-000011000000}"/>
    <cellStyle name="標準 2" xfId="18" xr:uid="{00000000-0005-0000-0000-000012000000}"/>
    <cellStyle name="標準 2 2" xfId="19" xr:uid="{00000000-0005-0000-0000-000013000000}"/>
    <cellStyle name="標準 2 6" xfId="20" xr:uid="{00000000-0005-0000-0000-000014000000}"/>
    <cellStyle name="標準 2_10-13" xfId="21" xr:uid="{00000000-0005-0000-0000-000015000000}"/>
    <cellStyle name="標準 20" xfId="22" xr:uid="{00000000-0005-0000-0000-000016000000}"/>
    <cellStyle name="標準 21" xfId="23" xr:uid="{00000000-0005-0000-0000-000017000000}"/>
    <cellStyle name="標準 22" xfId="24" xr:uid="{00000000-0005-0000-0000-000018000000}"/>
    <cellStyle name="標準 23" xfId="25" xr:uid="{00000000-0005-0000-0000-000019000000}"/>
    <cellStyle name="標準 24" xfId="26" xr:uid="{00000000-0005-0000-0000-00001A000000}"/>
    <cellStyle name="標準 25" xfId="27" xr:uid="{00000000-0005-0000-0000-00001B000000}"/>
    <cellStyle name="標準 26" xfId="28" xr:uid="{00000000-0005-0000-0000-00001C000000}"/>
    <cellStyle name="標準 27" xfId="41" xr:uid="{960C8D66-BFF0-4F38-8FFC-121FB86A704D}"/>
    <cellStyle name="標準 28" xfId="42" xr:uid="{DDC61D3A-D512-401B-A73F-AA522C4EEFBA}"/>
    <cellStyle name="標準 29" xfId="43" xr:uid="{D1085D25-371F-43E1-88C4-FCCE9024D309}"/>
    <cellStyle name="標準 3" xfId="29" xr:uid="{00000000-0005-0000-0000-00001D000000}"/>
    <cellStyle name="標準 4" xfId="30" xr:uid="{00000000-0005-0000-0000-00001E000000}"/>
    <cellStyle name="標準 5" xfId="31" xr:uid="{00000000-0005-0000-0000-00001F000000}"/>
    <cellStyle name="標準 5 2" xfId="32" xr:uid="{00000000-0005-0000-0000-000020000000}"/>
    <cellStyle name="標準 6" xfId="33" xr:uid="{00000000-0005-0000-0000-000021000000}"/>
    <cellStyle name="標準 7" xfId="34" xr:uid="{00000000-0005-0000-0000-000022000000}"/>
    <cellStyle name="標準 8" xfId="35" xr:uid="{00000000-0005-0000-0000-000023000000}"/>
    <cellStyle name="標準 9" xfId="36" xr:uid="{00000000-0005-0000-0000-000024000000}"/>
    <cellStyle name="標準_RP-29-35" xfId="37" xr:uid="{00000000-0005-0000-0000-000025000000}"/>
    <cellStyle name="標準_改訂案" xfId="38" xr:uid="{00000000-0005-0000-0000-000026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FFF"/>
      <rgbColor rgb="0069FFFF"/>
      <rgbColor rgb="00E0FFE0"/>
      <rgbColor rgb="00FFFF80"/>
      <rgbColor rgb="00A6CAF0"/>
      <rgbColor rgb="00DD9CB3"/>
      <rgbColor rgb="00B38FEE"/>
      <rgbColor rgb="00E3E3E3"/>
      <rgbColor rgb="002A6FF9"/>
      <rgbColor rgb="003FB8CD"/>
      <rgbColor rgb="00488436"/>
      <rgbColor rgb="00958C41"/>
      <rgbColor rgb="008E5E42"/>
      <rgbColor rgb="00A0627A"/>
      <rgbColor rgb="00624FAC"/>
      <rgbColor rgb="00969696"/>
      <rgbColor rgb="001D2FBE"/>
      <rgbColor rgb="00286676"/>
      <rgbColor rgb="00004500"/>
      <rgbColor rgb="00453E01"/>
      <rgbColor rgb="006A2813"/>
      <rgbColor rgb="0085396A"/>
      <rgbColor rgb="004A3285"/>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externalLink" Target="externalLinks/externalLink1.xml"/><Relationship Id="rId8" Type="http://schemas.openxmlformats.org/officeDocument/2006/relationships/worksheet" Target="worksheets/sheet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000000"/>
                </a:solidFill>
                <a:latin typeface="明朝"/>
                <a:ea typeface="明朝"/>
                <a:cs typeface="明朝"/>
              </a:defRPr>
            </a:pPr>
            <a:r>
              <a:rPr lang="ja-JP" altLang="en-US"/>
              <a:t>都道府県別学校数－全学校種計－</a:t>
            </a:r>
          </a:p>
        </c:rich>
      </c:tx>
      <c:overlay val="0"/>
      <c:spPr>
        <a:noFill/>
        <a:ln w="25400">
          <a:noFill/>
        </a:ln>
      </c:spPr>
    </c:title>
    <c:autoTitleDeleted val="0"/>
    <c:plotArea>
      <c:layout/>
      <c:barChart>
        <c:barDir val="bar"/>
        <c:grouping val="clustered"/>
        <c:varyColors val="0"/>
        <c:ser>
          <c:idx val="0"/>
          <c:order val="0"/>
          <c:spPr>
            <a:solidFill>
              <a:srgbClr val="00FFFF"/>
            </a:solidFill>
            <a:ln w="3175">
              <a:solidFill>
                <a:srgbClr val="0000FF"/>
              </a:solidFill>
              <a:prstDash val="solid"/>
            </a:ln>
          </c:spPr>
          <c:invertIfNegative val="0"/>
          <c:cat>
            <c:numLit>
              <c:formatCode>General</c:formatCode>
              <c:ptCount val="1"/>
              <c:pt idx="0">
                <c:v>0</c:v>
              </c:pt>
            </c:numLit>
          </c:cat>
          <c:val>
            <c:numLit>
              <c:formatCode>General</c:formatCode>
              <c:ptCount val="1"/>
              <c:pt idx="0">
                <c:v>0</c:v>
              </c:pt>
            </c:numLit>
          </c:val>
          <c:extLst>
            <c:ext xmlns:c16="http://schemas.microsoft.com/office/drawing/2014/chart" uri="{C3380CC4-5D6E-409C-BE32-E72D297353CC}">
              <c16:uniqueId val="{00000000-5E80-472E-A9F2-C74C3812D3CE}"/>
            </c:ext>
          </c:extLst>
        </c:ser>
        <c:dLbls>
          <c:showLegendKey val="0"/>
          <c:showVal val="0"/>
          <c:showCatName val="0"/>
          <c:showSerName val="0"/>
          <c:showPercent val="0"/>
          <c:showBubbleSize val="0"/>
        </c:dLbls>
        <c:gapWidth val="50"/>
        <c:axId val="329182560"/>
        <c:axId val="1"/>
      </c:barChart>
      <c:catAx>
        <c:axId val="329182560"/>
        <c:scaling>
          <c:orientation val="maxMin"/>
        </c:scaling>
        <c:delete val="0"/>
        <c:axPos val="l"/>
        <c:numFmt formatCode="General" sourceLinked="1"/>
        <c:majorTickMark val="in"/>
        <c:minorTickMark val="none"/>
        <c:tickLblPos val="low"/>
        <c:spPr>
          <a:ln w="3175">
            <a:solidFill>
              <a:srgbClr val="000000"/>
            </a:solidFill>
            <a:prstDash val="solid"/>
          </a:ln>
        </c:spPr>
        <c:txPr>
          <a:bodyPr rot="0" vert="horz"/>
          <a:lstStyle/>
          <a:p>
            <a:pPr>
              <a:defRPr sz="1100" b="0" i="0" u="none" strike="noStrike" baseline="0">
                <a:solidFill>
                  <a:srgbClr val="000000"/>
                </a:solidFill>
                <a:latin typeface="明朝"/>
                <a:ea typeface="明朝"/>
                <a:cs typeface="明朝"/>
              </a:defRPr>
            </a:pPr>
            <a:endParaRPr lang="ja-JP"/>
          </a:p>
        </c:txPr>
        <c:crossAx val="1"/>
        <c:crosses val="autoZero"/>
        <c:auto val="0"/>
        <c:lblAlgn val="ctr"/>
        <c:lblOffset val="100"/>
        <c:tickLblSkip val="148"/>
        <c:tickMarkSkip val="1"/>
        <c:noMultiLvlLbl val="0"/>
      </c:catAx>
      <c:valAx>
        <c:axId val="1"/>
        <c:scaling>
          <c:orientation val="minMax"/>
        </c:scaling>
        <c:delete val="0"/>
        <c:axPos val="t"/>
        <c:numFmt formatCode="General" sourceLinked="1"/>
        <c:majorTickMark val="in"/>
        <c:minorTickMark val="none"/>
        <c:tickLblPos val="low"/>
        <c:spPr>
          <a:ln w="3175">
            <a:solidFill>
              <a:srgbClr val="000000"/>
            </a:solidFill>
            <a:prstDash val="solid"/>
          </a:ln>
        </c:spPr>
        <c:txPr>
          <a:bodyPr rot="0" vert="horz"/>
          <a:lstStyle/>
          <a:p>
            <a:pPr>
              <a:defRPr sz="1100" b="0" i="0" u="none" strike="noStrike" baseline="0">
                <a:solidFill>
                  <a:srgbClr val="000000"/>
                </a:solidFill>
                <a:latin typeface="明朝"/>
                <a:ea typeface="明朝"/>
                <a:cs typeface="明朝"/>
              </a:defRPr>
            </a:pPr>
            <a:endParaRPr lang="ja-JP"/>
          </a:p>
        </c:txPr>
        <c:crossAx val="329182560"/>
        <c:crosses val="autoZero"/>
        <c:crossBetween val="between"/>
      </c:valAx>
      <c:spPr>
        <a:noFill/>
        <a:ln w="25400">
          <a:noFill/>
        </a:ln>
      </c:spPr>
    </c:plotArea>
    <c:plotVisOnly val="0"/>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明朝"/>
          <a:ea typeface="明朝"/>
          <a:cs typeface="明朝"/>
        </a:defRPr>
      </a:pPr>
      <a:endParaRPr lang="ja-JP"/>
    </a:p>
  </c:txPr>
  <c:printSettings>
    <c:headerFooter alignWithMargins="0">
      <c:oddHeader>&amp;F</c:oddHeader>
      <c:oddFooter>Page &amp;P</c:oddFooter>
    </c:headerFooter>
    <c:pageMargins b="1" l="0.75" r="0.75"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000000"/>
                </a:solidFill>
                <a:latin typeface="明朝"/>
                <a:ea typeface="明朝"/>
                <a:cs typeface="明朝"/>
              </a:defRPr>
            </a:pPr>
            <a:r>
              <a:rPr lang="ja-JP" altLang="en-US"/>
              <a:t>都道府県別学校数－全学校種計－</a:t>
            </a:r>
          </a:p>
        </c:rich>
      </c:tx>
      <c:overlay val="0"/>
      <c:spPr>
        <a:noFill/>
        <a:ln w="25400">
          <a:noFill/>
        </a:ln>
      </c:spPr>
    </c:title>
    <c:autoTitleDeleted val="0"/>
    <c:plotArea>
      <c:layout/>
      <c:barChart>
        <c:barDir val="bar"/>
        <c:grouping val="clustered"/>
        <c:varyColors val="0"/>
        <c:ser>
          <c:idx val="0"/>
          <c:order val="0"/>
          <c:spPr>
            <a:solidFill>
              <a:srgbClr val="00FFFF"/>
            </a:solidFill>
            <a:ln w="3175">
              <a:solidFill>
                <a:srgbClr val="0000FF"/>
              </a:solidFill>
              <a:prstDash val="solid"/>
            </a:ln>
          </c:spPr>
          <c:invertIfNegative val="0"/>
          <c:cat>
            <c:numLit>
              <c:formatCode>General</c:formatCode>
              <c:ptCount val="1"/>
              <c:pt idx="0">
                <c:v>0</c:v>
              </c:pt>
            </c:numLit>
          </c:cat>
          <c:val>
            <c:numLit>
              <c:formatCode>General</c:formatCode>
              <c:ptCount val="1"/>
              <c:pt idx="0">
                <c:v>0</c:v>
              </c:pt>
            </c:numLit>
          </c:val>
          <c:extLst>
            <c:ext xmlns:c16="http://schemas.microsoft.com/office/drawing/2014/chart" uri="{C3380CC4-5D6E-409C-BE32-E72D297353CC}">
              <c16:uniqueId val="{00000000-D954-4358-B4F7-65442634AFFB}"/>
            </c:ext>
          </c:extLst>
        </c:ser>
        <c:dLbls>
          <c:showLegendKey val="0"/>
          <c:showVal val="0"/>
          <c:showCatName val="0"/>
          <c:showSerName val="0"/>
          <c:showPercent val="0"/>
          <c:showBubbleSize val="0"/>
        </c:dLbls>
        <c:gapWidth val="50"/>
        <c:axId val="329183392"/>
        <c:axId val="1"/>
      </c:barChart>
      <c:catAx>
        <c:axId val="329183392"/>
        <c:scaling>
          <c:orientation val="maxMin"/>
        </c:scaling>
        <c:delete val="0"/>
        <c:axPos val="l"/>
        <c:numFmt formatCode="General" sourceLinked="1"/>
        <c:majorTickMark val="in"/>
        <c:minorTickMark val="none"/>
        <c:tickLblPos val="low"/>
        <c:spPr>
          <a:ln w="3175">
            <a:solidFill>
              <a:srgbClr val="000000"/>
            </a:solidFill>
            <a:prstDash val="solid"/>
          </a:ln>
        </c:spPr>
        <c:txPr>
          <a:bodyPr rot="0" vert="horz"/>
          <a:lstStyle/>
          <a:p>
            <a:pPr>
              <a:defRPr sz="1100" b="0" i="0" u="none" strike="noStrike" baseline="0">
                <a:solidFill>
                  <a:srgbClr val="000000"/>
                </a:solidFill>
                <a:latin typeface="明朝"/>
                <a:ea typeface="明朝"/>
                <a:cs typeface="明朝"/>
              </a:defRPr>
            </a:pPr>
            <a:endParaRPr lang="ja-JP"/>
          </a:p>
        </c:txPr>
        <c:crossAx val="1"/>
        <c:crosses val="autoZero"/>
        <c:auto val="0"/>
        <c:lblAlgn val="ctr"/>
        <c:lblOffset val="100"/>
        <c:tickLblSkip val="148"/>
        <c:tickMarkSkip val="1"/>
        <c:noMultiLvlLbl val="0"/>
      </c:catAx>
      <c:valAx>
        <c:axId val="1"/>
        <c:scaling>
          <c:orientation val="minMax"/>
        </c:scaling>
        <c:delete val="0"/>
        <c:axPos val="t"/>
        <c:numFmt formatCode="General" sourceLinked="1"/>
        <c:majorTickMark val="in"/>
        <c:minorTickMark val="none"/>
        <c:tickLblPos val="low"/>
        <c:spPr>
          <a:ln w="3175">
            <a:solidFill>
              <a:srgbClr val="000000"/>
            </a:solidFill>
            <a:prstDash val="solid"/>
          </a:ln>
        </c:spPr>
        <c:txPr>
          <a:bodyPr rot="0" vert="horz"/>
          <a:lstStyle/>
          <a:p>
            <a:pPr>
              <a:defRPr sz="1100" b="0" i="0" u="none" strike="noStrike" baseline="0">
                <a:solidFill>
                  <a:srgbClr val="000000"/>
                </a:solidFill>
                <a:latin typeface="明朝"/>
                <a:ea typeface="明朝"/>
                <a:cs typeface="明朝"/>
              </a:defRPr>
            </a:pPr>
            <a:endParaRPr lang="ja-JP"/>
          </a:p>
        </c:txPr>
        <c:crossAx val="329183392"/>
        <c:crosses val="autoZero"/>
        <c:crossBetween val="between"/>
      </c:valAx>
      <c:spPr>
        <a:noFill/>
        <a:ln w="25400">
          <a:noFill/>
        </a:ln>
      </c:spPr>
    </c:plotArea>
    <c:plotVisOnly val="0"/>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明朝"/>
          <a:ea typeface="明朝"/>
          <a:cs typeface="明朝"/>
        </a:defRPr>
      </a:pPr>
      <a:endParaRPr lang="ja-JP"/>
    </a:p>
  </c:txPr>
  <c:printSettings>
    <c:headerFooter alignWithMargins="0">
      <c:oddHeader>&amp;F</c:oddHeader>
      <c:oddFooter>Page &amp;P</c:oddFooter>
    </c:headerFooter>
    <c:pageMargins b="1" l="0.75" r="0.75" t="1" header="0.5" footer="0.5"/>
    <c:pageSetup/>
  </c:printSettings>
</c:chartSpace>
</file>

<file path=xl/drawings/_rels/drawing5.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9525</xdr:colOff>
      <xdr:row>43</xdr:row>
      <xdr:rowOff>47625</xdr:rowOff>
    </xdr:from>
    <xdr:to>
      <xdr:col>1</xdr:col>
      <xdr:colOff>85725</xdr:colOff>
      <xdr:row>50</xdr:row>
      <xdr:rowOff>180975</xdr:rowOff>
    </xdr:to>
    <xdr:sp macro="" textlink="">
      <xdr:nvSpPr>
        <xdr:cNvPr id="3910420" name="AutoShape 62">
          <a:extLst>
            <a:ext uri="{FF2B5EF4-FFF2-40B4-BE49-F238E27FC236}">
              <a16:creationId xmlns:a16="http://schemas.microsoft.com/office/drawing/2014/main" id="{1136CC05-A919-A61E-3F8A-DED8BA01A265}"/>
            </a:ext>
          </a:extLst>
        </xdr:cNvPr>
        <xdr:cNvSpPr>
          <a:spLocks/>
        </xdr:cNvSpPr>
      </xdr:nvSpPr>
      <xdr:spPr bwMode="auto">
        <a:xfrm>
          <a:off x="66675" y="11334750"/>
          <a:ext cx="76200" cy="2190750"/>
        </a:xfrm>
        <a:prstGeom prst="leftBracket">
          <a:avLst>
            <a:gd name="adj" fmla="val 23958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9525</xdr:colOff>
      <xdr:row>124</xdr:row>
      <xdr:rowOff>47625</xdr:rowOff>
    </xdr:from>
    <xdr:to>
      <xdr:col>1</xdr:col>
      <xdr:colOff>85725</xdr:colOff>
      <xdr:row>131</xdr:row>
      <xdr:rowOff>180975</xdr:rowOff>
    </xdr:to>
    <xdr:sp macro="" textlink="">
      <xdr:nvSpPr>
        <xdr:cNvPr id="3910421" name="AutoShape 62">
          <a:extLst>
            <a:ext uri="{FF2B5EF4-FFF2-40B4-BE49-F238E27FC236}">
              <a16:creationId xmlns:a16="http://schemas.microsoft.com/office/drawing/2014/main" id="{6F7B8A36-F74E-4E43-7B50-769D6AC157AA}"/>
            </a:ext>
          </a:extLst>
        </xdr:cNvPr>
        <xdr:cNvSpPr>
          <a:spLocks/>
        </xdr:cNvSpPr>
      </xdr:nvSpPr>
      <xdr:spPr bwMode="auto">
        <a:xfrm>
          <a:off x="66675" y="26584275"/>
          <a:ext cx="76200" cy="1400175"/>
        </a:xfrm>
        <a:prstGeom prst="leftBracket">
          <a:avLst>
            <a:gd name="adj" fmla="val 153806"/>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9525</xdr:colOff>
      <xdr:row>43</xdr:row>
      <xdr:rowOff>47625</xdr:rowOff>
    </xdr:from>
    <xdr:to>
      <xdr:col>1</xdr:col>
      <xdr:colOff>85725</xdr:colOff>
      <xdr:row>50</xdr:row>
      <xdr:rowOff>180975</xdr:rowOff>
    </xdr:to>
    <xdr:sp macro="" textlink="">
      <xdr:nvSpPr>
        <xdr:cNvPr id="3910422" name="AutoShape 62">
          <a:extLst>
            <a:ext uri="{FF2B5EF4-FFF2-40B4-BE49-F238E27FC236}">
              <a16:creationId xmlns:a16="http://schemas.microsoft.com/office/drawing/2014/main" id="{27A1493B-6B03-6F05-10CA-2697D3568B19}"/>
            </a:ext>
          </a:extLst>
        </xdr:cNvPr>
        <xdr:cNvSpPr>
          <a:spLocks/>
        </xdr:cNvSpPr>
      </xdr:nvSpPr>
      <xdr:spPr bwMode="auto">
        <a:xfrm>
          <a:off x="66675" y="11334750"/>
          <a:ext cx="76200" cy="2190750"/>
        </a:xfrm>
        <a:prstGeom prst="leftBracket">
          <a:avLst>
            <a:gd name="adj" fmla="val 23958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9525</xdr:colOff>
      <xdr:row>124</xdr:row>
      <xdr:rowOff>47625</xdr:rowOff>
    </xdr:from>
    <xdr:to>
      <xdr:col>1</xdr:col>
      <xdr:colOff>85725</xdr:colOff>
      <xdr:row>131</xdr:row>
      <xdr:rowOff>180975</xdr:rowOff>
    </xdr:to>
    <xdr:sp macro="" textlink="">
      <xdr:nvSpPr>
        <xdr:cNvPr id="3910423" name="AutoShape 62">
          <a:extLst>
            <a:ext uri="{FF2B5EF4-FFF2-40B4-BE49-F238E27FC236}">
              <a16:creationId xmlns:a16="http://schemas.microsoft.com/office/drawing/2014/main" id="{EE389658-B239-B2DF-3948-5860690D4C8E}"/>
            </a:ext>
          </a:extLst>
        </xdr:cNvPr>
        <xdr:cNvSpPr>
          <a:spLocks/>
        </xdr:cNvSpPr>
      </xdr:nvSpPr>
      <xdr:spPr bwMode="auto">
        <a:xfrm>
          <a:off x="66675" y="26584275"/>
          <a:ext cx="76200" cy="1400175"/>
        </a:xfrm>
        <a:prstGeom prst="leftBracket">
          <a:avLst>
            <a:gd name="adj" fmla="val 153806"/>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14</xdr:col>
      <xdr:colOff>95250</xdr:colOff>
      <xdr:row>14</xdr:row>
      <xdr:rowOff>200025</xdr:rowOff>
    </xdr:from>
    <xdr:to>
      <xdr:col>15</xdr:col>
      <xdr:colOff>676275</xdr:colOff>
      <xdr:row>15</xdr:row>
      <xdr:rowOff>76200</xdr:rowOff>
    </xdr:to>
    <xdr:grpSp>
      <xdr:nvGrpSpPr>
        <xdr:cNvPr id="4298464" name="Group 1">
          <a:extLst>
            <a:ext uri="{FF2B5EF4-FFF2-40B4-BE49-F238E27FC236}">
              <a16:creationId xmlns:a16="http://schemas.microsoft.com/office/drawing/2014/main" id="{331D1686-31A8-C472-654A-9A3DB2616833}"/>
            </a:ext>
          </a:extLst>
        </xdr:cNvPr>
        <xdr:cNvGrpSpPr>
          <a:grpSpLocks/>
        </xdr:cNvGrpSpPr>
      </xdr:nvGrpSpPr>
      <xdr:grpSpPr bwMode="auto">
        <a:xfrm>
          <a:off x="12315825" y="4038600"/>
          <a:ext cx="1314450" cy="171450"/>
          <a:chOff x="-14836" y="-156402"/>
          <a:chExt cx="30024" cy="110"/>
        </a:xfrm>
      </xdr:grpSpPr>
      <xdr:sp macro="" textlink="">
        <xdr:nvSpPr>
          <xdr:cNvPr id="4298478" name="Arc 2">
            <a:extLst>
              <a:ext uri="{FF2B5EF4-FFF2-40B4-BE49-F238E27FC236}">
                <a16:creationId xmlns:a16="http://schemas.microsoft.com/office/drawing/2014/main" id="{62E98F1F-23F8-E5B5-52FE-0F39E03FEDD8}"/>
              </a:ext>
            </a:extLst>
          </xdr:cNvPr>
          <xdr:cNvSpPr>
            <a:spLocks/>
          </xdr:cNvSpPr>
        </xdr:nvSpPr>
        <xdr:spPr bwMode="auto">
          <a:xfrm flipH="1" flipV="1">
            <a:off x="-14836" y="-156402"/>
            <a:ext cx="1390" cy="60"/>
          </a:xfrm>
          <a:custGeom>
            <a:avLst/>
            <a:gdLst>
              <a:gd name="T0" fmla="*/ 0 w 21600"/>
              <a:gd name="T1" fmla="*/ 0 h 21600"/>
              <a:gd name="T2" fmla="*/ 0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298479" name="Line 3">
            <a:extLst>
              <a:ext uri="{FF2B5EF4-FFF2-40B4-BE49-F238E27FC236}">
                <a16:creationId xmlns:a16="http://schemas.microsoft.com/office/drawing/2014/main" id="{8EC66A3A-F012-1AD5-E7E9-17296766E13F}"/>
              </a:ext>
            </a:extLst>
          </xdr:cNvPr>
          <xdr:cNvSpPr>
            <a:spLocks noChangeShapeType="1"/>
          </xdr:cNvSpPr>
        </xdr:nvSpPr>
        <xdr:spPr bwMode="auto">
          <a:xfrm>
            <a:off x="-13446" y="-156342"/>
            <a:ext cx="12788"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298480" name="Arc 4">
            <a:extLst>
              <a:ext uri="{FF2B5EF4-FFF2-40B4-BE49-F238E27FC236}">
                <a16:creationId xmlns:a16="http://schemas.microsoft.com/office/drawing/2014/main" id="{AC421FC7-069A-A9C0-BFA3-56501126C4CC}"/>
              </a:ext>
            </a:extLst>
          </xdr:cNvPr>
          <xdr:cNvSpPr>
            <a:spLocks/>
          </xdr:cNvSpPr>
        </xdr:nvSpPr>
        <xdr:spPr bwMode="auto">
          <a:xfrm>
            <a:off x="-658" y="-156342"/>
            <a:ext cx="834" cy="50"/>
          </a:xfrm>
          <a:custGeom>
            <a:avLst/>
            <a:gdLst>
              <a:gd name="T0" fmla="*/ 0 w 21600"/>
              <a:gd name="T1" fmla="*/ 0 h 21600"/>
              <a:gd name="T2" fmla="*/ 0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298481" name="Arc 5">
            <a:extLst>
              <a:ext uri="{FF2B5EF4-FFF2-40B4-BE49-F238E27FC236}">
                <a16:creationId xmlns:a16="http://schemas.microsoft.com/office/drawing/2014/main" id="{67524333-1D17-0444-7A7C-03753219145B}"/>
              </a:ext>
            </a:extLst>
          </xdr:cNvPr>
          <xdr:cNvSpPr>
            <a:spLocks/>
          </xdr:cNvSpPr>
        </xdr:nvSpPr>
        <xdr:spPr bwMode="auto">
          <a:xfrm flipH="1">
            <a:off x="176" y="-156342"/>
            <a:ext cx="1390" cy="50"/>
          </a:xfrm>
          <a:custGeom>
            <a:avLst/>
            <a:gdLst>
              <a:gd name="T0" fmla="*/ 0 w 21600"/>
              <a:gd name="T1" fmla="*/ 0 h 21600"/>
              <a:gd name="T2" fmla="*/ 0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298482" name="Line 6">
            <a:extLst>
              <a:ext uri="{FF2B5EF4-FFF2-40B4-BE49-F238E27FC236}">
                <a16:creationId xmlns:a16="http://schemas.microsoft.com/office/drawing/2014/main" id="{25D9C34B-4759-9BB6-702B-438666B694F7}"/>
              </a:ext>
            </a:extLst>
          </xdr:cNvPr>
          <xdr:cNvSpPr>
            <a:spLocks noChangeShapeType="1"/>
          </xdr:cNvSpPr>
        </xdr:nvSpPr>
        <xdr:spPr bwMode="auto">
          <a:xfrm>
            <a:off x="1566" y="-156342"/>
            <a:ext cx="1251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298483" name="Arc 7">
            <a:extLst>
              <a:ext uri="{FF2B5EF4-FFF2-40B4-BE49-F238E27FC236}">
                <a16:creationId xmlns:a16="http://schemas.microsoft.com/office/drawing/2014/main" id="{72B26523-D97B-5FCD-02F9-5C30DFF52746}"/>
              </a:ext>
            </a:extLst>
          </xdr:cNvPr>
          <xdr:cNvSpPr>
            <a:spLocks/>
          </xdr:cNvSpPr>
        </xdr:nvSpPr>
        <xdr:spPr bwMode="auto">
          <a:xfrm flipV="1">
            <a:off x="14076" y="-156402"/>
            <a:ext cx="1112" cy="60"/>
          </a:xfrm>
          <a:custGeom>
            <a:avLst/>
            <a:gdLst>
              <a:gd name="T0" fmla="*/ 0 w 21600"/>
              <a:gd name="T1" fmla="*/ 0 h 21600"/>
              <a:gd name="T2" fmla="*/ 0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editAs="oneCell">
    <xdr:from>
      <xdr:col>17</xdr:col>
      <xdr:colOff>11748</xdr:colOff>
      <xdr:row>19</xdr:row>
      <xdr:rowOff>36670</xdr:rowOff>
    </xdr:from>
    <xdr:to>
      <xdr:col>17</xdr:col>
      <xdr:colOff>474861</xdr:colOff>
      <xdr:row>23</xdr:row>
      <xdr:rowOff>64464</xdr:rowOff>
    </xdr:to>
    <xdr:sp macro="" textlink="">
      <xdr:nvSpPr>
        <xdr:cNvPr id="9" name="Text Box 8">
          <a:extLst>
            <a:ext uri="{FF2B5EF4-FFF2-40B4-BE49-F238E27FC236}">
              <a16:creationId xmlns:a16="http://schemas.microsoft.com/office/drawing/2014/main" id="{79FA44B6-1091-A9DC-A437-A62295046EEF}"/>
            </a:ext>
          </a:extLst>
        </xdr:cNvPr>
        <xdr:cNvSpPr txBox="1">
          <a:spLocks noChangeArrowheads="1"/>
        </xdr:cNvSpPr>
      </xdr:nvSpPr>
      <xdr:spPr bwMode="auto">
        <a:xfrm>
          <a:off x="14473238" y="5336380"/>
          <a:ext cx="457200" cy="1204913"/>
        </a:xfrm>
        <a:prstGeom prst="rect">
          <a:avLst/>
        </a:prstGeom>
        <a:noFill/>
        <a:ln w="9525">
          <a:noFill/>
          <a:miter lim="800000"/>
          <a:headEnd/>
          <a:tailEnd/>
        </a:ln>
      </xdr:spPr>
      <xdr:txBody>
        <a:bodyPr vertOverflow="clip" vert="wordArtVertRtl" wrap="square" lIns="27432" tIns="0" rIns="0" bIns="0" anchor="b" upright="1"/>
        <a:lstStyle/>
        <a:p>
          <a:pPr algn="l" rtl="0">
            <a:lnSpc>
              <a:spcPts val="1300"/>
            </a:lnSpc>
            <a:defRPr sz="1000"/>
          </a:pPr>
          <a:r>
            <a:rPr lang="ja-JP" altLang="en-US" sz="1200" b="0" i="0" u="none" strike="noStrike" baseline="0">
              <a:solidFill>
                <a:srgbClr val="000000"/>
              </a:solidFill>
              <a:latin typeface="ＭＳ 明朝"/>
              <a:ea typeface="ＭＳ 明朝"/>
            </a:rPr>
            <a:t>　教員養成所</a:t>
          </a:r>
        </a:p>
        <a:p>
          <a:pPr algn="l" rtl="0">
            <a:lnSpc>
              <a:spcPts val="1300"/>
            </a:lnSpc>
            <a:defRPr sz="1000"/>
          </a:pPr>
          <a:r>
            <a:rPr lang="ja-JP" altLang="en-US" sz="1200" b="0" i="0" u="none" strike="noStrike" baseline="0">
              <a:solidFill>
                <a:srgbClr val="000000"/>
              </a:solidFill>
              <a:latin typeface="ＭＳ 明朝"/>
              <a:ea typeface="ＭＳ 明朝"/>
            </a:rPr>
            <a:t>国立工業→</a:t>
          </a:r>
        </a:p>
      </xdr:txBody>
    </xdr:sp>
    <xdr:clientData/>
  </xdr:twoCellAnchor>
  <xdr:twoCellAnchor editAs="oneCell">
    <xdr:from>
      <xdr:col>17</xdr:col>
      <xdr:colOff>276224</xdr:colOff>
      <xdr:row>22</xdr:row>
      <xdr:rowOff>289034</xdr:rowOff>
    </xdr:from>
    <xdr:to>
      <xdr:col>17</xdr:col>
      <xdr:colOff>438476</xdr:colOff>
      <xdr:row>23</xdr:row>
      <xdr:rowOff>173714</xdr:rowOff>
    </xdr:to>
    <xdr:sp macro="" textlink="">
      <xdr:nvSpPr>
        <xdr:cNvPr id="3160358" name="Text Box 12">
          <a:extLst>
            <a:ext uri="{FF2B5EF4-FFF2-40B4-BE49-F238E27FC236}">
              <a16:creationId xmlns:a16="http://schemas.microsoft.com/office/drawing/2014/main" id="{339FD997-3E52-2586-25EB-C114F3B6B955}"/>
            </a:ext>
          </a:extLst>
        </xdr:cNvPr>
        <xdr:cNvSpPr txBox="1">
          <a:spLocks noChangeArrowheads="1"/>
        </xdr:cNvSpPr>
      </xdr:nvSpPr>
      <xdr:spPr bwMode="auto">
        <a:xfrm>
          <a:off x="14900646" y="6503276"/>
          <a:ext cx="175129" cy="164224"/>
        </a:xfrm>
        <a:prstGeom prst="rect">
          <a:avLst/>
        </a:prstGeom>
        <a:noFill/>
        <a:ln>
          <a:noFill/>
        </a:ln>
      </xdr:spPr>
      <xdr:txBody>
        <a:bodyPr vertOverflow="clip" wrap="square" lIns="9144" tIns="18288" rIns="0" bIns="0" anchor="t" upright="1"/>
        <a:lstStyle/>
        <a:p>
          <a:pPr algn="l" rtl="0">
            <a:defRPr sz="1000"/>
          </a:pPr>
          <a:r>
            <a:rPr lang="ja-JP" altLang="en-US" sz="800" b="0" i="0" u="none" strike="noStrike" baseline="0">
              <a:solidFill>
                <a:srgbClr val="000000"/>
              </a:solidFill>
              <a:latin typeface="明朝"/>
            </a:rPr>
            <a:t>(2)</a:t>
          </a:r>
        </a:p>
      </xdr:txBody>
    </xdr:sp>
    <xdr:clientData/>
  </xdr:twoCellAnchor>
  <xdr:twoCellAnchor editAs="oneCell">
    <xdr:from>
      <xdr:col>17</xdr:col>
      <xdr:colOff>468630</xdr:colOff>
      <xdr:row>7</xdr:row>
      <xdr:rowOff>361950</xdr:rowOff>
    </xdr:from>
    <xdr:to>
      <xdr:col>18</xdr:col>
      <xdr:colOff>4584</xdr:colOff>
      <xdr:row>7</xdr:row>
      <xdr:rowOff>504825</xdr:rowOff>
    </xdr:to>
    <xdr:sp macro="" textlink="">
      <xdr:nvSpPr>
        <xdr:cNvPr id="3160359" name="Text Box 13">
          <a:extLst>
            <a:ext uri="{FF2B5EF4-FFF2-40B4-BE49-F238E27FC236}">
              <a16:creationId xmlns:a16="http://schemas.microsoft.com/office/drawing/2014/main" id="{F07D48B6-30B2-7048-EAD9-193B1382130A}"/>
            </a:ext>
          </a:extLst>
        </xdr:cNvPr>
        <xdr:cNvSpPr txBox="1">
          <a:spLocks noChangeArrowheads="1"/>
        </xdr:cNvSpPr>
      </xdr:nvSpPr>
      <xdr:spPr bwMode="auto">
        <a:xfrm>
          <a:off x="13441680" y="1866900"/>
          <a:ext cx="121920" cy="144780"/>
        </a:xfrm>
        <a:prstGeom prst="rect">
          <a:avLst/>
        </a:prstGeom>
        <a:noFill/>
        <a:ln>
          <a:noFill/>
        </a:ln>
      </xdr:spPr>
      <xdr:txBody>
        <a:bodyPr vertOverflow="clip" wrap="square" lIns="9144" tIns="18288" rIns="0" bIns="0" anchor="t" upright="1"/>
        <a:lstStyle/>
        <a:p>
          <a:pPr algn="l" rtl="0">
            <a:defRPr sz="1000"/>
          </a:pPr>
          <a:r>
            <a:rPr lang="ja-JP" altLang="en-US" sz="800" b="0" i="0" u="none" strike="noStrike" baseline="0">
              <a:solidFill>
                <a:srgbClr val="000000"/>
              </a:solidFill>
              <a:latin typeface="明朝"/>
            </a:rPr>
            <a:t>(1)</a:t>
          </a:r>
        </a:p>
      </xdr:txBody>
    </xdr:sp>
    <xdr:clientData/>
  </xdr:twoCellAnchor>
  <xdr:twoCellAnchor editAs="oneCell">
    <xdr:from>
      <xdr:col>17</xdr:col>
      <xdr:colOff>468630</xdr:colOff>
      <xdr:row>56</xdr:row>
      <xdr:rowOff>342900</xdr:rowOff>
    </xdr:from>
    <xdr:to>
      <xdr:col>18</xdr:col>
      <xdr:colOff>1297</xdr:colOff>
      <xdr:row>56</xdr:row>
      <xdr:rowOff>499052</xdr:rowOff>
    </xdr:to>
    <xdr:sp macro="" textlink="">
      <xdr:nvSpPr>
        <xdr:cNvPr id="3160360" name="Text Box 13">
          <a:extLst>
            <a:ext uri="{FF2B5EF4-FFF2-40B4-BE49-F238E27FC236}">
              <a16:creationId xmlns:a16="http://schemas.microsoft.com/office/drawing/2014/main" id="{C2719F1E-56B6-AA9F-DD68-4348ADA8EA6C}"/>
            </a:ext>
          </a:extLst>
        </xdr:cNvPr>
        <xdr:cNvSpPr txBox="1">
          <a:spLocks noChangeArrowheads="1"/>
        </xdr:cNvSpPr>
      </xdr:nvSpPr>
      <xdr:spPr bwMode="auto">
        <a:xfrm>
          <a:off x="13434060" y="15781020"/>
          <a:ext cx="129540" cy="121920"/>
        </a:xfrm>
        <a:prstGeom prst="rect">
          <a:avLst/>
        </a:prstGeom>
        <a:noFill/>
        <a:ln>
          <a:noFill/>
        </a:ln>
      </xdr:spPr>
      <xdr:txBody>
        <a:bodyPr vertOverflow="clip" wrap="square" lIns="9144" tIns="18288" rIns="0" bIns="0" anchor="t" upright="1"/>
        <a:lstStyle/>
        <a:p>
          <a:pPr algn="l" rtl="0">
            <a:defRPr sz="1000"/>
          </a:pPr>
          <a:r>
            <a:rPr lang="ja-JP" altLang="en-US" sz="800" b="0" i="0" u="none" strike="noStrike" baseline="0">
              <a:solidFill>
                <a:srgbClr val="000000"/>
              </a:solidFill>
              <a:latin typeface="明朝"/>
            </a:rPr>
            <a:t>(1)</a:t>
          </a:r>
        </a:p>
      </xdr:txBody>
    </xdr:sp>
    <xdr:clientData/>
  </xdr:twoCellAnchor>
  <xdr:twoCellAnchor>
    <xdr:from>
      <xdr:col>14</xdr:col>
      <xdr:colOff>95250</xdr:colOff>
      <xdr:row>14</xdr:row>
      <xdr:rowOff>200025</xdr:rowOff>
    </xdr:from>
    <xdr:to>
      <xdr:col>15</xdr:col>
      <xdr:colOff>676275</xdr:colOff>
      <xdr:row>15</xdr:row>
      <xdr:rowOff>76200</xdr:rowOff>
    </xdr:to>
    <xdr:grpSp>
      <xdr:nvGrpSpPr>
        <xdr:cNvPr id="4298469" name="Group 1">
          <a:extLst>
            <a:ext uri="{FF2B5EF4-FFF2-40B4-BE49-F238E27FC236}">
              <a16:creationId xmlns:a16="http://schemas.microsoft.com/office/drawing/2014/main" id="{123DEBB9-A63B-8938-7400-8DBD09D586A8}"/>
            </a:ext>
          </a:extLst>
        </xdr:cNvPr>
        <xdr:cNvGrpSpPr>
          <a:grpSpLocks/>
        </xdr:cNvGrpSpPr>
      </xdr:nvGrpSpPr>
      <xdr:grpSpPr bwMode="auto">
        <a:xfrm>
          <a:off x="12315825" y="4038600"/>
          <a:ext cx="1314450" cy="171450"/>
          <a:chOff x="-14836" y="-156402"/>
          <a:chExt cx="30024" cy="110"/>
        </a:xfrm>
      </xdr:grpSpPr>
      <xdr:sp macro="" textlink="">
        <xdr:nvSpPr>
          <xdr:cNvPr id="4298472" name="Arc 2">
            <a:extLst>
              <a:ext uri="{FF2B5EF4-FFF2-40B4-BE49-F238E27FC236}">
                <a16:creationId xmlns:a16="http://schemas.microsoft.com/office/drawing/2014/main" id="{4836ED0A-2FD4-A4D6-6EBC-0A17ECFBD2A0}"/>
              </a:ext>
            </a:extLst>
          </xdr:cNvPr>
          <xdr:cNvSpPr>
            <a:spLocks/>
          </xdr:cNvSpPr>
        </xdr:nvSpPr>
        <xdr:spPr bwMode="auto">
          <a:xfrm flipH="1" flipV="1">
            <a:off x="-14836" y="-156402"/>
            <a:ext cx="1390" cy="60"/>
          </a:xfrm>
          <a:custGeom>
            <a:avLst/>
            <a:gdLst>
              <a:gd name="T0" fmla="*/ 0 w 21600"/>
              <a:gd name="T1" fmla="*/ 0 h 21600"/>
              <a:gd name="T2" fmla="*/ 0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298473" name="Line 3">
            <a:extLst>
              <a:ext uri="{FF2B5EF4-FFF2-40B4-BE49-F238E27FC236}">
                <a16:creationId xmlns:a16="http://schemas.microsoft.com/office/drawing/2014/main" id="{E1D12198-5026-4607-DF84-F823DECF0DFD}"/>
              </a:ext>
            </a:extLst>
          </xdr:cNvPr>
          <xdr:cNvSpPr>
            <a:spLocks noChangeShapeType="1"/>
          </xdr:cNvSpPr>
        </xdr:nvSpPr>
        <xdr:spPr bwMode="auto">
          <a:xfrm>
            <a:off x="-13446" y="-156342"/>
            <a:ext cx="12788"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298474" name="Arc 4">
            <a:extLst>
              <a:ext uri="{FF2B5EF4-FFF2-40B4-BE49-F238E27FC236}">
                <a16:creationId xmlns:a16="http://schemas.microsoft.com/office/drawing/2014/main" id="{784E146C-77EC-70DD-4A53-1A560AF1A598}"/>
              </a:ext>
            </a:extLst>
          </xdr:cNvPr>
          <xdr:cNvSpPr>
            <a:spLocks/>
          </xdr:cNvSpPr>
        </xdr:nvSpPr>
        <xdr:spPr bwMode="auto">
          <a:xfrm>
            <a:off x="-658" y="-156342"/>
            <a:ext cx="834" cy="50"/>
          </a:xfrm>
          <a:custGeom>
            <a:avLst/>
            <a:gdLst>
              <a:gd name="T0" fmla="*/ 0 w 21600"/>
              <a:gd name="T1" fmla="*/ 0 h 21600"/>
              <a:gd name="T2" fmla="*/ 0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298475" name="Arc 5">
            <a:extLst>
              <a:ext uri="{FF2B5EF4-FFF2-40B4-BE49-F238E27FC236}">
                <a16:creationId xmlns:a16="http://schemas.microsoft.com/office/drawing/2014/main" id="{B7D32E0F-24CA-ACA0-6E19-8010839FC6B9}"/>
              </a:ext>
            </a:extLst>
          </xdr:cNvPr>
          <xdr:cNvSpPr>
            <a:spLocks/>
          </xdr:cNvSpPr>
        </xdr:nvSpPr>
        <xdr:spPr bwMode="auto">
          <a:xfrm flipH="1">
            <a:off x="176" y="-156342"/>
            <a:ext cx="1390" cy="50"/>
          </a:xfrm>
          <a:custGeom>
            <a:avLst/>
            <a:gdLst>
              <a:gd name="T0" fmla="*/ 0 w 21600"/>
              <a:gd name="T1" fmla="*/ 0 h 21600"/>
              <a:gd name="T2" fmla="*/ 0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298476" name="Line 6">
            <a:extLst>
              <a:ext uri="{FF2B5EF4-FFF2-40B4-BE49-F238E27FC236}">
                <a16:creationId xmlns:a16="http://schemas.microsoft.com/office/drawing/2014/main" id="{FC747627-DDCD-FD8C-F49D-56D0E810C5DB}"/>
              </a:ext>
            </a:extLst>
          </xdr:cNvPr>
          <xdr:cNvSpPr>
            <a:spLocks noChangeShapeType="1"/>
          </xdr:cNvSpPr>
        </xdr:nvSpPr>
        <xdr:spPr bwMode="auto">
          <a:xfrm>
            <a:off x="1566" y="-156342"/>
            <a:ext cx="1251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298477" name="Arc 7">
            <a:extLst>
              <a:ext uri="{FF2B5EF4-FFF2-40B4-BE49-F238E27FC236}">
                <a16:creationId xmlns:a16="http://schemas.microsoft.com/office/drawing/2014/main" id="{041554DC-31EC-B269-9BDB-C38BC48A4356}"/>
              </a:ext>
            </a:extLst>
          </xdr:cNvPr>
          <xdr:cNvSpPr>
            <a:spLocks/>
          </xdr:cNvSpPr>
        </xdr:nvSpPr>
        <xdr:spPr bwMode="auto">
          <a:xfrm flipV="1">
            <a:off x="14076" y="-156402"/>
            <a:ext cx="1112" cy="60"/>
          </a:xfrm>
          <a:custGeom>
            <a:avLst/>
            <a:gdLst>
              <a:gd name="T0" fmla="*/ 0 w 21600"/>
              <a:gd name="T1" fmla="*/ 0 h 21600"/>
              <a:gd name="T2" fmla="*/ 0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editAs="oneCell">
    <xdr:from>
      <xdr:col>17</xdr:col>
      <xdr:colOff>11748</xdr:colOff>
      <xdr:row>19</xdr:row>
      <xdr:rowOff>36670</xdr:rowOff>
    </xdr:from>
    <xdr:to>
      <xdr:col>17</xdr:col>
      <xdr:colOff>474861</xdr:colOff>
      <xdr:row>23</xdr:row>
      <xdr:rowOff>64464</xdr:rowOff>
    </xdr:to>
    <xdr:sp macro="" textlink="">
      <xdr:nvSpPr>
        <xdr:cNvPr id="2" name="Text Box 8">
          <a:extLst>
            <a:ext uri="{FF2B5EF4-FFF2-40B4-BE49-F238E27FC236}">
              <a16:creationId xmlns:a16="http://schemas.microsoft.com/office/drawing/2014/main" id="{95D23F9C-071E-1EDB-FB7B-F9209DFD43F2}"/>
            </a:ext>
          </a:extLst>
        </xdr:cNvPr>
        <xdr:cNvSpPr txBox="1">
          <a:spLocks noChangeArrowheads="1"/>
        </xdr:cNvSpPr>
      </xdr:nvSpPr>
      <xdr:spPr bwMode="auto">
        <a:xfrm>
          <a:off x="14473238" y="5336380"/>
          <a:ext cx="457200" cy="1204913"/>
        </a:xfrm>
        <a:prstGeom prst="rect">
          <a:avLst/>
        </a:prstGeom>
        <a:noFill/>
        <a:ln w="9525">
          <a:noFill/>
          <a:miter lim="800000"/>
          <a:headEnd/>
          <a:tailEnd/>
        </a:ln>
      </xdr:spPr>
      <xdr:txBody>
        <a:bodyPr vertOverflow="clip" vert="wordArtVertRtl" wrap="square" lIns="27432" tIns="0" rIns="0" bIns="0" anchor="b" upright="1"/>
        <a:lstStyle/>
        <a:p>
          <a:pPr algn="l" rtl="0">
            <a:lnSpc>
              <a:spcPts val="1300"/>
            </a:lnSpc>
            <a:defRPr sz="1000"/>
          </a:pPr>
          <a:r>
            <a:rPr lang="ja-JP" altLang="en-US" sz="1200" b="0" i="0" u="none" strike="noStrike" baseline="0">
              <a:solidFill>
                <a:srgbClr val="000000"/>
              </a:solidFill>
              <a:latin typeface="ＭＳ 明朝"/>
              <a:ea typeface="ＭＳ 明朝"/>
            </a:rPr>
            <a:t>　教員養成所</a:t>
          </a:r>
        </a:p>
        <a:p>
          <a:pPr algn="l" rtl="0">
            <a:lnSpc>
              <a:spcPts val="1300"/>
            </a:lnSpc>
            <a:defRPr sz="1000"/>
          </a:pPr>
          <a:r>
            <a:rPr lang="ja-JP" altLang="en-US" sz="1200" b="0" i="0" u="none" strike="noStrike" baseline="0">
              <a:solidFill>
                <a:srgbClr val="000000"/>
              </a:solidFill>
              <a:latin typeface="ＭＳ 明朝"/>
              <a:ea typeface="ＭＳ 明朝"/>
            </a:rPr>
            <a:t>国立工業→</a:t>
          </a:r>
        </a:p>
      </xdr:txBody>
    </xdr:sp>
    <xdr:clientData/>
  </xdr:twoCellAnchor>
  <xdr:oneCellAnchor>
    <xdr:from>
      <xdr:col>17</xdr:col>
      <xdr:colOff>467995</xdr:colOff>
      <xdr:row>7</xdr:row>
      <xdr:rowOff>361315</xdr:rowOff>
    </xdr:from>
    <xdr:ext cx="123432" cy="153274"/>
    <xdr:sp macro="" textlink="">
      <xdr:nvSpPr>
        <xdr:cNvPr id="11" name="Text Box 13">
          <a:extLst>
            <a:ext uri="{FF2B5EF4-FFF2-40B4-BE49-F238E27FC236}">
              <a16:creationId xmlns:a16="http://schemas.microsoft.com/office/drawing/2014/main" id="{6E4C3121-50FB-89B1-C01B-6CCD31762A85}"/>
            </a:ext>
          </a:extLst>
        </xdr:cNvPr>
        <xdr:cNvSpPr txBox="1">
          <a:spLocks noChangeArrowheads="1"/>
        </xdr:cNvSpPr>
      </xdr:nvSpPr>
      <xdr:spPr bwMode="auto">
        <a:xfrm>
          <a:off x="13584577" y="1873819"/>
          <a:ext cx="123432" cy="143694"/>
        </a:xfrm>
        <a:prstGeom prst="rect">
          <a:avLst/>
        </a:prstGeom>
        <a:noFill/>
        <a:ln w="9525">
          <a:noFill/>
          <a:miter lim="800000"/>
          <a:headEnd/>
          <a:tailEnd/>
        </a:ln>
      </xdr:spPr>
      <xdr:txBody>
        <a:bodyPr wrap="none" lIns="9144" tIns="18288" rIns="0" bIns="0" anchor="t" upright="1">
          <a:spAutoFit/>
        </a:bodyPr>
        <a:lstStyle/>
        <a:p>
          <a:pPr algn="l" rtl="0">
            <a:defRPr sz="1000"/>
          </a:pPr>
          <a:r>
            <a:rPr lang="en-US" altLang="ja-JP" sz="800" b="0" i="0" u="none" strike="noStrike" baseline="0">
              <a:solidFill>
                <a:srgbClr val="000000"/>
              </a:solidFill>
              <a:latin typeface="明朝"/>
            </a:rPr>
            <a:t>(1)</a:t>
          </a:r>
        </a:p>
      </xdr:txBody>
    </xdr:sp>
    <xdr:clientData/>
  </xdr:oneCellAnchor>
</xdr:wsDr>
</file>

<file path=xl/drawings/drawing11.xml><?xml version="1.0" encoding="utf-8"?>
<xdr:wsDr xmlns:xdr="http://schemas.openxmlformats.org/drawingml/2006/spreadsheetDrawing" xmlns:a="http://schemas.openxmlformats.org/drawingml/2006/main">
  <xdr:oneCellAnchor>
    <xdr:from>
      <xdr:col>2</xdr:col>
      <xdr:colOff>673730</xdr:colOff>
      <xdr:row>8</xdr:row>
      <xdr:rowOff>62477</xdr:rowOff>
    </xdr:from>
    <xdr:ext cx="132665" cy="143694"/>
    <xdr:sp macro="" textlink="">
      <xdr:nvSpPr>
        <xdr:cNvPr id="2" name="Text Box 1">
          <a:extLst>
            <a:ext uri="{FF2B5EF4-FFF2-40B4-BE49-F238E27FC236}">
              <a16:creationId xmlns:a16="http://schemas.microsoft.com/office/drawing/2014/main" id="{6BF70A70-A4FF-C96A-915C-6AECC389E6B0}"/>
            </a:ext>
          </a:extLst>
        </xdr:cNvPr>
        <xdr:cNvSpPr txBox="1">
          <a:spLocks noChangeArrowheads="1"/>
        </xdr:cNvSpPr>
      </xdr:nvSpPr>
      <xdr:spPr bwMode="auto">
        <a:xfrm>
          <a:off x="1653444" y="1899441"/>
          <a:ext cx="132665" cy="143694"/>
        </a:xfrm>
        <a:prstGeom prst="rect">
          <a:avLst/>
        </a:prstGeom>
        <a:noFill/>
        <a:ln w="9525">
          <a:noFill/>
          <a:miter lim="800000"/>
          <a:headEnd/>
          <a:tailEnd/>
        </a:ln>
      </xdr:spPr>
      <xdr:txBody>
        <a:bodyPr wrap="none" lIns="18288" tIns="18288" rIns="0" bIns="0" anchor="t" upright="1">
          <a:spAutoFit/>
        </a:bodyPr>
        <a:lstStyle/>
        <a:p>
          <a:pPr algn="l" rtl="0">
            <a:defRPr sz="1000"/>
          </a:pPr>
          <a:r>
            <a:rPr lang="en-US" altLang="ja-JP" sz="800" b="0" i="0" u="none" strike="noStrike" baseline="0">
              <a:solidFill>
                <a:srgbClr val="000000"/>
              </a:solidFill>
              <a:latin typeface="明朝"/>
            </a:rPr>
            <a:t>(1)</a:t>
          </a:r>
        </a:p>
      </xdr:txBody>
    </xdr:sp>
    <xdr:clientData/>
  </xdr:oneCellAnchor>
  <xdr:oneCellAnchor>
    <xdr:from>
      <xdr:col>2</xdr:col>
      <xdr:colOff>673730</xdr:colOff>
      <xdr:row>58</xdr:row>
      <xdr:rowOff>152013</xdr:rowOff>
    </xdr:from>
    <xdr:ext cx="132665" cy="143694"/>
    <xdr:sp macro="" textlink="">
      <xdr:nvSpPr>
        <xdr:cNvPr id="3" name="Text Box 1">
          <a:extLst>
            <a:ext uri="{FF2B5EF4-FFF2-40B4-BE49-F238E27FC236}">
              <a16:creationId xmlns:a16="http://schemas.microsoft.com/office/drawing/2014/main" id="{760C7D31-720A-5C85-1372-6A78A3E727AB}"/>
            </a:ext>
          </a:extLst>
        </xdr:cNvPr>
        <xdr:cNvSpPr txBox="1">
          <a:spLocks noChangeArrowheads="1"/>
        </xdr:cNvSpPr>
      </xdr:nvSpPr>
      <xdr:spPr bwMode="auto">
        <a:xfrm>
          <a:off x="1653444" y="16031549"/>
          <a:ext cx="132665" cy="143694"/>
        </a:xfrm>
        <a:prstGeom prst="rect">
          <a:avLst/>
        </a:prstGeom>
        <a:noFill/>
        <a:ln w="9525">
          <a:noFill/>
          <a:miter lim="800000"/>
          <a:headEnd/>
          <a:tailEnd/>
        </a:ln>
      </xdr:spPr>
      <xdr:txBody>
        <a:bodyPr wrap="none" lIns="18288" tIns="18288" rIns="0" bIns="0" anchor="t" upright="1">
          <a:spAutoFit/>
        </a:bodyPr>
        <a:lstStyle/>
        <a:p>
          <a:pPr algn="l" rtl="0">
            <a:defRPr sz="1000"/>
          </a:pPr>
          <a:r>
            <a:rPr lang="en-US" altLang="ja-JP" sz="800" b="0" i="0" u="none" strike="noStrike" baseline="0">
              <a:solidFill>
                <a:srgbClr val="000000"/>
              </a:solidFill>
              <a:latin typeface="明朝"/>
            </a:rPr>
            <a:t>(1)</a:t>
          </a:r>
        </a:p>
      </xdr:txBody>
    </xdr:sp>
    <xdr:clientData/>
  </xdr:oneCellAnchor>
  <xdr:oneCellAnchor>
    <xdr:from>
      <xdr:col>2</xdr:col>
      <xdr:colOff>673730</xdr:colOff>
      <xdr:row>8</xdr:row>
      <xdr:rowOff>62477</xdr:rowOff>
    </xdr:from>
    <xdr:ext cx="132665" cy="143694"/>
    <xdr:sp macro="" textlink="">
      <xdr:nvSpPr>
        <xdr:cNvPr id="4" name="Text Box 1">
          <a:extLst>
            <a:ext uri="{FF2B5EF4-FFF2-40B4-BE49-F238E27FC236}">
              <a16:creationId xmlns:a16="http://schemas.microsoft.com/office/drawing/2014/main" id="{39A312D2-BF6B-26D9-D6C9-8D9AC93F32EE}"/>
            </a:ext>
          </a:extLst>
        </xdr:cNvPr>
        <xdr:cNvSpPr txBox="1">
          <a:spLocks noChangeArrowheads="1"/>
        </xdr:cNvSpPr>
      </xdr:nvSpPr>
      <xdr:spPr bwMode="auto">
        <a:xfrm>
          <a:off x="1653444" y="1899441"/>
          <a:ext cx="132665" cy="143694"/>
        </a:xfrm>
        <a:prstGeom prst="rect">
          <a:avLst/>
        </a:prstGeom>
        <a:noFill/>
        <a:ln w="9525">
          <a:noFill/>
          <a:miter lim="800000"/>
          <a:headEnd/>
          <a:tailEnd/>
        </a:ln>
      </xdr:spPr>
      <xdr:txBody>
        <a:bodyPr wrap="none" lIns="18288" tIns="18288" rIns="0" bIns="0" anchor="t" upright="1">
          <a:spAutoFit/>
        </a:bodyPr>
        <a:lstStyle/>
        <a:p>
          <a:pPr algn="l" rtl="0">
            <a:defRPr sz="1000"/>
          </a:pPr>
          <a:r>
            <a:rPr lang="en-US" altLang="ja-JP" sz="800" b="0" i="0" u="none" strike="noStrike" baseline="0">
              <a:solidFill>
                <a:srgbClr val="000000"/>
              </a:solidFill>
              <a:latin typeface="明朝"/>
            </a:rPr>
            <a:t>(1)</a:t>
          </a:r>
        </a:p>
      </xdr:txBody>
    </xdr:sp>
    <xdr:clientData/>
  </xdr:oneCellAnchor>
  <xdr:oneCellAnchor>
    <xdr:from>
      <xdr:col>2</xdr:col>
      <xdr:colOff>673730</xdr:colOff>
      <xdr:row>58</xdr:row>
      <xdr:rowOff>152013</xdr:rowOff>
    </xdr:from>
    <xdr:ext cx="132665" cy="143694"/>
    <xdr:sp macro="" textlink="">
      <xdr:nvSpPr>
        <xdr:cNvPr id="5" name="Text Box 1">
          <a:extLst>
            <a:ext uri="{FF2B5EF4-FFF2-40B4-BE49-F238E27FC236}">
              <a16:creationId xmlns:a16="http://schemas.microsoft.com/office/drawing/2014/main" id="{348E2345-281E-8429-7353-157AA840006E}"/>
            </a:ext>
          </a:extLst>
        </xdr:cNvPr>
        <xdr:cNvSpPr txBox="1">
          <a:spLocks noChangeArrowheads="1"/>
        </xdr:cNvSpPr>
      </xdr:nvSpPr>
      <xdr:spPr bwMode="auto">
        <a:xfrm>
          <a:off x="1653444" y="16031549"/>
          <a:ext cx="132665" cy="143694"/>
        </a:xfrm>
        <a:prstGeom prst="rect">
          <a:avLst/>
        </a:prstGeom>
        <a:noFill/>
        <a:ln w="9525">
          <a:noFill/>
          <a:miter lim="800000"/>
          <a:headEnd/>
          <a:tailEnd/>
        </a:ln>
      </xdr:spPr>
      <xdr:txBody>
        <a:bodyPr wrap="none" lIns="18288" tIns="18288" rIns="0" bIns="0" anchor="t" upright="1">
          <a:spAutoFit/>
        </a:bodyPr>
        <a:lstStyle/>
        <a:p>
          <a:pPr algn="l" rtl="0">
            <a:defRPr sz="1000"/>
          </a:pPr>
          <a:r>
            <a:rPr lang="en-US" altLang="ja-JP" sz="800" b="0" i="0" u="none" strike="noStrike" baseline="0">
              <a:solidFill>
                <a:srgbClr val="000000"/>
              </a:solidFill>
              <a:latin typeface="明朝"/>
            </a:rPr>
            <a:t>(1)</a:t>
          </a:r>
        </a:p>
      </xdr:txBody>
    </xdr:sp>
    <xdr:clientData/>
  </xdr:oneCellAnchor>
</xdr:wsDr>
</file>

<file path=xl/drawings/drawing12.xml><?xml version="1.0" encoding="utf-8"?>
<xdr:wsDr xmlns:xdr="http://schemas.openxmlformats.org/drawingml/2006/spreadsheetDrawing" xmlns:a="http://schemas.openxmlformats.org/drawingml/2006/main">
  <xdr:twoCellAnchor>
    <xdr:from>
      <xdr:col>29</xdr:col>
      <xdr:colOff>47625</xdr:colOff>
      <xdr:row>15</xdr:row>
      <xdr:rowOff>66675</xdr:rowOff>
    </xdr:from>
    <xdr:to>
      <xdr:col>29</xdr:col>
      <xdr:colOff>200025</xdr:colOff>
      <xdr:row>22</xdr:row>
      <xdr:rowOff>133350</xdr:rowOff>
    </xdr:to>
    <xdr:grpSp>
      <xdr:nvGrpSpPr>
        <xdr:cNvPr id="4341958" name="Group 1">
          <a:extLst>
            <a:ext uri="{FF2B5EF4-FFF2-40B4-BE49-F238E27FC236}">
              <a16:creationId xmlns:a16="http://schemas.microsoft.com/office/drawing/2014/main" id="{29A894D7-975B-5363-3BE8-FCCF103BCA5B}"/>
            </a:ext>
          </a:extLst>
        </xdr:cNvPr>
        <xdr:cNvGrpSpPr>
          <a:grpSpLocks/>
        </xdr:cNvGrpSpPr>
      </xdr:nvGrpSpPr>
      <xdr:grpSpPr bwMode="auto">
        <a:xfrm>
          <a:off x="18097500" y="3895725"/>
          <a:ext cx="152400" cy="2066925"/>
          <a:chOff x="-55" y="-16877"/>
          <a:chExt cx="16" cy="266"/>
        </a:xfrm>
      </xdr:grpSpPr>
      <xdr:sp macro="" textlink="">
        <xdr:nvSpPr>
          <xdr:cNvPr id="4341966" name="Arc 2">
            <a:extLst>
              <a:ext uri="{FF2B5EF4-FFF2-40B4-BE49-F238E27FC236}">
                <a16:creationId xmlns:a16="http://schemas.microsoft.com/office/drawing/2014/main" id="{3B7548CD-52F9-9D47-5DAC-F842C0918DF4}"/>
              </a:ext>
            </a:extLst>
          </xdr:cNvPr>
          <xdr:cNvSpPr>
            <a:spLocks/>
          </xdr:cNvSpPr>
        </xdr:nvSpPr>
        <xdr:spPr bwMode="auto">
          <a:xfrm flipV="1">
            <a:off x="-55" y="-16621"/>
            <a:ext cx="9" cy="10"/>
          </a:xfrm>
          <a:custGeom>
            <a:avLst/>
            <a:gdLst>
              <a:gd name="T0" fmla="*/ 0 w 21600"/>
              <a:gd name="T1" fmla="*/ 0 h 21600"/>
              <a:gd name="T2" fmla="*/ 0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341967" name="Line 3">
            <a:extLst>
              <a:ext uri="{FF2B5EF4-FFF2-40B4-BE49-F238E27FC236}">
                <a16:creationId xmlns:a16="http://schemas.microsoft.com/office/drawing/2014/main" id="{C622CEFD-9FA3-1CA7-4DB9-AC89B8442573}"/>
              </a:ext>
            </a:extLst>
          </xdr:cNvPr>
          <xdr:cNvSpPr>
            <a:spLocks noChangeShapeType="1"/>
          </xdr:cNvSpPr>
        </xdr:nvSpPr>
        <xdr:spPr bwMode="auto">
          <a:xfrm flipV="1">
            <a:off x="-46" y="-16733"/>
            <a:ext cx="0" cy="112"/>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341968" name="Arc 4">
            <a:extLst>
              <a:ext uri="{FF2B5EF4-FFF2-40B4-BE49-F238E27FC236}">
                <a16:creationId xmlns:a16="http://schemas.microsoft.com/office/drawing/2014/main" id="{4FAF8383-7799-255A-1262-879C14F13AFC}"/>
              </a:ext>
            </a:extLst>
          </xdr:cNvPr>
          <xdr:cNvSpPr>
            <a:spLocks/>
          </xdr:cNvSpPr>
        </xdr:nvSpPr>
        <xdr:spPr bwMode="auto">
          <a:xfrm flipH="1">
            <a:off x="-46" y="-16743"/>
            <a:ext cx="7" cy="10"/>
          </a:xfrm>
          <a:custGeom>
            <a:avLst/>
            <a:gdLst>
              <a:gd name="T0" fmla="*/ 0 w 21600"/>
              <a:gd name="T1" fmla="*/ 0 h 21600"/>
              <a:gd name="T2" fmla="*/ 0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341969" name="Arc 5">
            <a:extLst>
              <a:ext uri="{FF2B5EF4-FFF2-40B4-BE49-F238E27FC236}">
                <a16:creationId xmlns:a16="http://schemas.microsoft.com/office/drawing/2014/main" id="{BDDDAC69-CBBF-B167-2628-64E985DC1DA3}"/>
              </a:ext>
            </a:extLst>
          </xdr:cNvPr>
          <xdr:cNvSpPr>
            <a:spLocks/>
          </xdr:cNvSpPr>
        </xdr:nvSpPr>
        <xdr:spPr bwMode="auto">
          <a:xfrm flipH="1" flipV="1">
            <a:off x="-46" y="-16755"/>
            <a:ext cx="7" cy="12"/>
          </a:xfrm>
          <a:custGeom>
            <a:avLst/>
            <a:gdLst>
              <a:gd name="T0" fmla="*/ 0 w 21600"/>
              <a:gd name="T1" fmla="*/ 0 h 21600"/>
              <a:gd name="T2" fmla="*/ 0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341970" name="Line 6">
            <a:extLst>
              <a:ext uri="{FF2B5EF4-FFF2-40B4-BE49-F238E27FC236}">
                <a16:creationId xmlns:a16="http://schemas.microsoft.com/office/drawing/2014/main" id="{9B1D8198-1426-15C7-02F6-BE9B1A674BB3}"/>
              </a:ext>
            </a:extLst>
          </xdr:cNvPr>
          <xdr:cNvSpPr>
            <a:spLocks noChangeShapeType="1"/>
          </xdr:cNvSpPr>
        </xdr:nvSpPr>
        <xdr:spPr bwMode="auto">
          <a:xfrm flipV="1">
            <a:off x="-46" y="-16865"/>
            <a:ext cx="0" cy="11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341971" name="Arc 7">
            <a:extLst>
              <a:ext uri="{FF2B5EF4-FFF2-40B4-BE49-F238E27FC236}">
                <a16:creationId xmlns:a16="http://schemas.microsoft.com/office/drawing/2014/main" id="{F5CE3C6D-B3D6-2A52-00BF-DD7B341B7DC4}"/>
              </a:ext>
            </a:extLst>
          </xdr:cNvPr>
          <xdr:cNvSpPr>
            <a:spLocks/>
          </xdr:cNvSpPr>
        </xdr:nvSpPr>
        <xdr:spPr bwMode="auto">
          <a:xfrm>
            <a:off x="-55" y="-16877"/>
            <a:ext cx="9" cy="10"/>
          </a:xfrm>
          <a:custGeom>
            <a:avLst/>
            <a:gdLst>
              <a:gd name="T0" fmla="*/ 0 w 21600"/>
              <a:gd name="T1" fmla="*/ 0 h 21600"/>
              <a:gd name="T2" fmla="*/ 0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29</xdr:col>
      <xdr:colOff>47625</xdr:colOff>
      <xdr:row>15</xdr:row>
      <xdr:rowOff>66675</xdr:rowOff>
    </xdr:from>
    <xdr:to>
      <xdr:col>29</xdr:col>
      <xdr:colOff>200025</xdr:colOff>
      <xdr:row>22</xdr:row>
      <xdr:rowOff>133350</xdr:rowOff>
    </xdr:to>
    <xdr:grpSp>
      <xdr:nvGrpSpPr>
        <xdr:cNvPr id="4341959" name="Group 1">
          <a:extLst>
            <a:ext uri="{FF2B5EF4-FFF2-40B4-BE49-F238E27FC236}">
              <a16:creationId xmlns:a16="http://schemas.microsoft.com/office/drawing/2014/main" id="{81E342D9-8ECC-D05F-607D-D92C7D729E14}"/>
            </a:ext>
          </a:extLst>
        </xdr:cNvPr>
        <xdr:cNvGrpSpPr>
          <a:grpSpLocks/>
        </xdr:cNvGrpSpPr>
      </xdr:nvGrpSpPr>
      <xdr:grpSpPr bwMode="auto">
        <a:xfrm>
          <a:off x="18097500" y="3895725"/>
          <a:ext cx="152400" cy="2066925"/>
          <a:chOff x="-55" y="-16877"/>
          <a:chExt cx="16" cy="266"/>
        </a:xfrm>
      </xdr:grpSpPr>
      <xdr:sp macro="" textlink="">
        <xdr:nvSpPr>
          <xdr:cNvPr id="4341960" name="Arc 2">
            <a:extLst>
              <a:ext uri="{FF2B5EF4-FFF2-40B4-BE49-F238E27FC236}">
                <a16:creationId xmlns:a16="http://schemas.microsoft.com/office/drawing/2014/main" id="{A3A6F682-542D-3713-EBC4-594953CD6E39}"/>
              </a:ext>
            </a:extLst>
          </xdr:cNvPr>
          <xdr:cNvSpPr>
            <a:spLocks/>
          </xdr:cNvSpPr>
        </xdr:nvSpPr>
        <xdr:spPr bwMode="auto">
          <a:xfrm flipV="1">
            <a:off x="-55" y="-16621"/>
            <a:ext cx="9" cy="10"/>
          </a:xfrm>
          <a:custGeom>
            <a:avLst/>
            <a:gdLst>
              <a:gd name="T0" fmla="*/ 0 w 21600"/>
              <a:gd name="T1" fmla="*/ 0 h 21600"/>
              <a:gd name="T2" fmla="*/ 0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341961" name="Line 3">
            <a:extLst>
              <a:ext uri="{FF2B5EF4-FFF2-40B4-BE49-F238E27FC236}">
                <a16:creationId xmlns:a16="http://schemas.microsoft.com/office/drawing/2014/main" id="{2E3D9FD1-53D6-2D0B-8635-21A3DE0DCADF}"/>
              </a:ext>
            </a:extLst>
          </xdr:cNvPr>
          <xdr:cNvSpPr>
            <a:spLocks noChangeShapeType="1"/>
          </xdr:cNvSpPr>
        </xdr:nvSpPr>
        <xdr:spPr bwMode="auto">
          <a:xfrm flipV="1">
            <a:off x="-46" y="-16733"/>
            <a:ext cx="0" cy="112"/>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341962" name="Arc 4">
            <a:extLst>
              <a:ext uri="{FF2B5EF4-FFF2-40B4-BE49-F238E27FC236}">
                <a16:creationId xmlns:a16="http://schemas.microsoft.com/office/drawing/2014/main" id="{5F723884-74F0-A343-3D4A-1ECCBE60F4CE}"/>
              </a:ext>
            </a:extLst>
          </xdr:cNvPr>
          <xdr:cNvSpPr>
            <a:spLocks/>
          </xdr:cNvSpPr>
        </xdr:nvSpPr>
        <xdr:spPr bwMode="auto">
          <a:xfrm flipH="1">
            <a:off x="-46" y="-16743"/>
            <a:ext cx="7" cy="10"/>
          </a:xfrm>
          <a:custGeom>
            <a:avLst/>
            <a:gdLst>
              <a:gd name="T0" fmla="*/ 0 w 21600"/>
              <a:gd name="T1" fmla="*/ 0 h 21600"/>
              <a:gd name="T2" fmla="*/ 0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341963" name="Arc 5">
            <a:extLst>
              <a:ext uri="{FF2B5EF4-FFF2-40B4-BE49-F238E27FC236}">
                <a16:creationId xmlns:a16="http://schemas.microsoft.com/office/drawing/2014/main" id="{B024D3AB-CBF6-090B-8D4A-2A2216FB0C90}"/>
              </a:ext>
            </a:extLst>
          </xdr:cNvPr>
          <xdr:cNvSpPr>
            <a:spLocks/>
          </xdr:cNvSpPr>
        </xdr:nvSpPr>
        <xdr:spPr bwMode="auto">
          <a:xfrm flipH="1" flipV="1">
            <a:off x="-46" y="-16755"/>
            <a:ext cx="7" cy="12"/>
          </a:xfrm>
          <a:custGeom>
            <a:avLst/>
            <a:gdLst>
              <a:gd name="T0" fmla="*/ 0 w 21600"/>
              <a:gd name="T1" fmla="*/ 0 h 21600"/>
              <a:gd name="T2" fmla="*/ 0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341964" name="Line 6">
            <a:extLst>
              <a:ext uri="{FF2B5EF4-FFF2-40B4-BE49-F238E27FC236}">
                <a16:creationId xmlns:a16="http://schemas.microsoft.com/office/drawing/2014/main" id="{4B8B836E-0C2E-66F4-EB5A-56EE3C37DAA7}"/>
              </a:ext>
            </a:extLst>
          </xdr:cNvPr>
          <xdr:cNvSpPr>
            <a:spLocks noChangeShapeType="1"/>
          </xdr:cNvSpPr>
        </xdr:nvSpPr>
        <xdr:spPr bwMode="auto">
          <a:xfrm flipV="1">
            <a:off x="-46" y="-16865"/>
            <a:ext cx="0" cy="11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341965" name="Arc 7">
            <a:extLst>
              <a:ext uri="{FF2B5EF4-FFF2-40B4-BE49-F238E27FC236}">
                <a16:creationId xmlns:a16="http://schemas.microsoft.com/office/drawing/2014/main" id="{42A084BA-4AAD-19DE-A55D-36DB5A7295E7}"/>
              </a:ext>
            </a:extLst>
          </xdr:cNvPr>
          <xdr:cNvSpPr>
            <a:spLocks/>
          </xdr:cNvSpPr>
        </xdr:nvSpPr>
        <xdr:spPr bwMode="auto">
          <a:xfrm>
            <a:off x="-55" y="-16877"/>
            <a:ext cx="9" cy="10"/>
          </a:xfrm>
          <a:custGeom>
            <a:avLst/>
            <a:gdLst>
              <a:gd name="T0" fmla="*/ 0 w 21600"/>
              <a:gd name="T1" fmla="*/ 0 h 21600"/>
              <a:gd name="T2" fmla="*/ 0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wsDr>
</file>

<file path=xl/drawings/drawing13.xml><?xml version="1.0" encoding="utf-8"?>
<xdr:wsDr xmlns:xdr="http://schemas.openxmlformats.org/drawingml/2006/spreadsheetDrawing" xmlns:a="http://schemas.openxmlformats.org/drawingml/2006/main">
  <xdr:twoCellAnchor>
    <xdr:from>
      <xdr:col>9</xdr:col>
      <xdr:colOff>76200</xdr:colOff>
      <xdr:row>11</xdr:row>
      <xdr:rowOff>19050</xdr:rowOff>
    </xdr:from>
    <xdr:to>
      <xdr:col>11</xdr:col>
      <xdr:colOff>514350</xdr:colOff>
      <xdr:row>11</xdr:row>
      <xdr:rowOff>114300</xdr:rowOff>
    </xdr:to>
    <xdr:grpSp>
      <xdr:nvGrpSpPr>
        <xdr:cNvPr id="2" name="Group 1">
          <a:extLst>
            <a:ext uri="{FF2B5EF4-FFF2-40B4-BE49-F238E27FC236}">
              <a16:creationId xmlns:a16="http://schemas.microsoft.com/office/drawing/2014/main" id="{2F155EF3-EBCC-4396-872D-CA6D94CF2809}"/>
            </a:ext>
          </a:extLst>
        </xdr:cNvPr>
        <xdr:cNvGrpSpPr>
          <a:grpSpLocks/>
        </xdr:cNvGrpSpPr>
      </xdr:nvGrpSpPr>
      <xdr:grpSpPr bwMode="auto">
        <a:xfrm>
          <a:off x="6924675" y="2714625"/>
          <a:ext cx="1885950" cy="95250"/>
          <a:chOff x="-5875" y="-25415000"/>
          <a:chExt cx="25625" cy="27500"/>
        </a:xfrm>
      </xdr:grpSpPr>
      <xdr:sp macro="" textlink="">
        <xdr:nvSpPr>
          <xdr:cNvPr id="3" name="Arc 2">
            <a:extLst>
              <a:ext uri="{FF2B5EF4-FFF2-40B4-BE49-F238E27FC236}">
                <a16:creationId xmlns:a16="http://schemas.microsoft.com/office/drawing/2014/main" id="{7A8BF255-BF0C-36A4-7EB3-E55096029F5C}"/>
              </a:ext>
            </a:extLst>
          </xdr:cNvPr>
          <xdr:cNvSpPr>
            <a:spLocks/>
          </xdr:cNvSpPr>
        </xdr:nvSpPr>
        <xdr:spPr bwMode="auto">
          <a:xfrm flipH="1" flipV="1">
            <a:off x="-5875" y="-25415000"/>
            <a:ext cx="1000" cy="15000"/>
          </a:xfrm>
          <a:custGeom>
            <a:avLst/>
            <a:gdLst>
              <a:gd name="T0" fmla="*/ 0 w 21600"/>
              <a:gd name="T1" fmla="*/ 0 h 21600"/>
              <a:gd name="T2" fmla="*/ 0 w 21600"/>
              <a:gd name="T3" fmla="*/ 1 h 21600"/>
              <a:gd name="T4" fmla="*/ 0 w 21600"/>
              <a:gd name="T5" fmla="*/ 1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 name="Line 3">
            <a:extLst>
              <a:ext uri="{FF2B5EF4-FFF2-40B4-BE49-F238E27FC236}">
                <a16:creationId xmlns:a16="http://schemas.microsoft.com/office/drawing/2014/main" id="{A79902D5-80E7-655E-C537-F3C976561D26}"/>
              </a:ext>
            </a:extLst>
          </xdr:cNvPr>
          <xdr:cNvSpPr>
            <a:spLocks noChangeShapeType="1"/>
          </xdr:cNvSpPr>
        </xdr:nvSpPr>
        <xdr:spPr bwMode="auto">
          <a:xfrm>
            <a:off x="-4875" y="-25400000"/>
            <a:ext cx="108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 name="Arc 4">
            <a:extLst>
              <a:ext uri="{FF2B5EF4-FFF2-40B4-BE49-F238E27FC236}">
                <a16:creationId xmlns:a16="http://schemas.microsoft.com/office/drawing/2014/main" id="{5CBF6B33-3C73-2BEE-A61E-856E581DEA9A}"/>
              </a:ext>
            </a:extLst>
          </xdr:cNvPr>
          <xdr:cNvSpPr>
            <a:spLocks/>
          </xdr:cNvSpPr>
        </xdr:nvSpPr>
        <xdr:spPr bwMode="auto">
          <a:xfrm>
            <a:off x="6000" y="-25400000"/>
            <a:ext cx="1000" cy="12500"/>
          </a:xfrm>
          <a:custGeom>
            <a:avLst/>
            <a:gdLst>
              <a:gd name="T0" fmla="*/ 0 w 21600"/>
              <a:gd name="T1" fmla="*/ 0 h 21600"/>
              <a:gd name="T2" fmla="*/ 0 w 21600"/>
              <a:gd name="T3" fmla="*/ 1 h 21600"/>
              <a:gd name="T4" fmla="*/ 0 w 21600"/>
              <a:gd name="T5" fmla="*/ 1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6" name="Arc 5">
            <a:extLst>
              <a:ext uri="{FF2B5EF4-FFF2-40B4-BE49-F238E27FC236}">
                <a16:creationId xmlns:a16="http://schemas.microsoft.com/office/drawing/2014/main" id="{12927E81-A5DE-94C5-295C-6E7EF28D943F}"/>
              </a:ext>
            </a:extLst>
          </xdr:cNvPr>
          <xdr:cNvSpPr>
            <a:spLocks/>
          </xdr:cNvSpPr>
        </xdr:nvSpPr>
        <xdr:spPr bwMode="auto">
          <a:xfrm flipH="1">
            <a:off x="7000" y="-25400000"/>
            <a:ext cx="1000" cy="12500"/>
          </a:xfrm>
          <a:custGeom>
            <a:avLst/>
            <a:gdLst>
              <a:gd name="T0" fmla="*/ 0 w 21600"/>
              <a:gd name="T1" fmla="*/ 0 h 21600"/>
              <a:gd name="T2" fmla="*/ 0 w 21600"/>
              <a:gd name="T3" fmla="*/ 1 h 21600"/>
              <a:gd name="T4" fmla="*/ 0 w 21600"/>
              <a:gd name="T5" fmla="*/ 1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7" name="Line 6">
            <a:extLst>
              <a:ext uri="{FF2B5EF4-FFF2-40B4-BE49-F238E27FC236}">
                <a16:creationId xmlns:a16="http://schemas.microsoft.com/office/drawing/2014/main" id="{51420A79-0583-604D-3431-76350754B8E7}"/>
              </a:ext>
            </a:extLst>
          </xdr:cNvPr>
          <xdr:cNvSpPr>
            <a:spLocks noChangeShapeType="1"/>
          </xdr:cNvSpPr>
        </xdr:nvSpPr>
        <xdr:spPr bwMode="auto">
          <a:xfrm>
            <a:off x="8000" y="-25400000"/>
            <a:ext cx="107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8" name="Arc 7">
            <a:extLst>
              <a:ext uri="{FF2B5EF4-FFF2-40B4-BE49-F238E27FC236}">
                <a16:creationId xmlns:a16="http://schemas.microsoft.com/office/drawing/2014/main" id="{B56B497A-12D1-F5D5-A1DA-292C04AEC1A0}"/>
              </a:ext>
            </a:extLst>
          </xdr:cNvPr>
          <xdr:cNvSpPr>
            <a:spLocks/>
          </xdr:cNvSpPr>
        </xdr:nvSpPr>
        <xdr:spPr bwMode="auto">
          <a:xfrm flipV="1">
            <a:off x="18750" y="-25415000"/>
            <a:ext cx="1000" cy="15000"/>
          </a:xfrm>
          <a:custGeom>
            <a:avLst/>
            <a:gdLst>
              <a:gd name="T0" fmla="*/ 0 w 21600"/>
              <a:gd name="T1" fmla="*/ 0 h 21600"/>
              <a:gd name="T2" fmla="*/ 0 w 21600"/>
              <a:gd name="T3" fmla="*/ 1 h 21600"/>
              <a:gd name="T4" fmla="*/ 0 w 21600"/>
              <a:gd name="T5" fmla="*/ 1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9</xdr:col>
      <xdr:colOff>76200</xdr:colOff>
      <xdr:row>11</xdr:row>
      <xdr:rowOff>19050</xdr:rowOff>
    </xdr:from>
    <xdr:to>
      <xdr:col>11</xdr:col>
      <xdr:colOff>514350</xdr:colOff>
      <xdr:row>11</xdr:row>
      <xdr:rowOff>114300</xdr:rowOff>
    </xdr:to>
    <xdr:grpSp>
      <xdr:nvGrpSpPr>
        <xdr:cNvPr id="9" name="Group 1">
          <a:extLst>
            <a:ext uri="{FF2B5EF4-FFF2-40B4-BE49-F238E27FC236}">
              <a16:creationId xmlns:a16="http://schemas.microsoft.com/office/drawing/2014/main" id="{1E7FBDB0-C05E-4F2C-AE4C-74C8B96ED1D4}"/>
            </a:ext>
          </a:extLst>
        </xdr:cNvPr>
        <xdr:cNvGrpSpPr>
          <a:grpSpLocks/>
        </xdr:cNvGrpSpPr>
      </xdr:nvGrpSpPr>
      <xdr:grpSpPr bwMode="auto">
        <a:xfrm>
          <a:off x="6924675" y="2714625"/>
          <a:ext cx="1885950" cy="95250"/>
          <a:chOff x="-5875" y="-25415000"/>
          <a:chExt cx="25625" cy="27500"/>
        </a:xfrm>
      </xdr:grpSpPr>
      <xdr:sp macro="" textlink="">
        <xdr:nvSpPr>
          <xdr:cNvPr id="10" name="Arc 2">
            <a:extLst>
              <a:ext uri="{FF2B5EF4-FFF2-40B4-BE49-F238E27FC236}">
                <a16:creationId xmlns:a16="http://schemas.microsoft.com/office/drawing/2014/main" id="{CAE42DE2-4243-95FA-4AFF-33B01A5D5B42}"/>
              </a:ext>
            </a:extLst>
          </xdr:cNvPr>
          <xdr:cNvSpPr>
            <a:spLocks/>
          </xdr:cNvSpPr>
        </xdr:nvSpPr>
        <xdr:spPr bwMode="auto">
          <a:xfrm flipH="1" flipV="1">
            <a:off x="-5875" y="-25415000"/>
            <a:ext cx="1000" cy="15000"/>
          </a:xfrm>
          <a:custGeom>
            <a:avLst/>
            <a:gdLst>
              <a:gd name="T0" fmla="*/ 0 w 21600"/>
              <a:gd name="T1" fmla="*/ 0 h 21600"/>
              <a:gd name="T2" fmla="*/ 0 w 21600"/>
              <a:gd name="T3" fmla="*/ 1 h 21600"/>
              <a:gd name="T4" fmla="*/ 0 w 21600"/>
              <a:gd name="T5" fmla="*/ 1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1" name="Line 3">
            <a:extLst>
              <a:ext uri="{FF2B5EF4-FFF2-40B4-BE49-F238E27FC236}">
                <a16:creationId xmlns:a16="http://schemas.microsoft.com/office/drawing/2014/main" id="{08F02E39-8946-7621-0CF2-94AFBDA46A04}"/>
              </a:ext>
            </a:extLst>
          </xdr:cNvPr>
          <xdr:cNvSpPr>
            <a:spLocks noChangeShapeType="1"/>
          </xdr:cNvSpPr>
        </xdr:nvSpPr>
        <xdr:spPr bwMode="auto">
          <a:xfrm>
            <a:off x="-4875" y="-25400000"/>
            <a:ext cx="108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2" name="Arc 4">
            <a:extLst>
              <a:ext uri="{FF2B5EF4-FFF2-40B4-BE49-F238E27FC236}">
                <a16:creationId xmlns:a16="http://schemas.microsoft.com/office/drawing/2014/main" id="{3C031E0E-16AF-D2DE-D864-DDD95865A824}"/>
              </a:ext>
            </a:extLst>
          </xdr:cNvPr>
          <xdr:cNvSpPr>
            <a:spLocks/>
          </xdr:cNvSpPr>
        </xdr:nvSpPr>
        <xdr:spPr bwMode="auto">
          <a:xfrm>
            <a:off x="6000" y="-25400000"/>
            <a:ext cx="1000" cy="12500"/>
          </a:xfrm>
          <a:custGeom>
            <a:avLst/>
            <a:gdLst>
              <a:gd name="T0" fmla="*/ 0 w 21600"/>
              <a:gd name="T1" fmla="*/ 0 h 21600"/>
              <a:gd name="T2" fmla="*/ 0 w 21600"/>
              <a:gd name="T3" fmla="*/ 1 h 21600"/>
              <a:gd name="T4" fmla="*/ 0 w 21600"/>
              <a:gd name="T5" fmla="*/ 1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3" name="Arc 5">
            <a:extLst>
              <a:ext uri="{FF2B5EF4-FFF2-40B4-BE49-F238E27FC236}">
                <a16:creationId xmlns:a16="http://schemas.microsoft.com/office/drawing/2014/main" id="{78983505-8C4C-7607-EA55-8ED3751E8D2F}"/>
              </a:ext>
            </a:extLst>
          </xdr:cNvPr>
          <xdr:cNvSpPr>
            <a:spLocks/>
          </xdr:cNvSpPr>
        </xdr:nvSpPr>
        <xdr:spPr bwMode="auto">
          <a:xfrm flipH="1">
            <a:off x="7000" y="-25400000"/>
            <a:ext cx="1000" cy="12500"/>
          </a:xfrm>
          <a:custGeom>
            <a:avLst/>
            <a:gdLst>
              <a:gd name="T0" fmla="*/ 0 w 21600"/>
              <a:gd name="T1" fmla="*/ 0 h 21600"/>
              <a:gd name="T2" fmla="*/ 0 w 21600"/>
              <a:gd name="T3" fmla="*/ 1 h 21600"/>
              <a:gd name="T4" fmla="*/ 0 w 21600"/>
              <a:gd name="T5" fmla="*/ 1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4" name="Line 6">
            <a:extLst>
              <a:ext uri="{FF2B5EF4-FFF2-40B4-BE49-F238E27FC236}">
                <a16:creationId xmlns:a16="http://schemas.microsoft.com/office/drawing/2014/main" id="{5F60B44B-53F5-62D7-4A4E-E6D22E18BA08}"/>
              </a:ext>
            </a:extLst>
          </xdr:cNvPr>
          <xdr:cNvSpPr>
            <a:spLocks noChangeShapeType="1"/>
          </xdr:cNvSpPr>
        </xdr:nvSpPr>
        <xdr:spPr bwMode="auto">
          <a:xfrm>
            <a:off x="8000" y="-25400000"/>
            <a:ext cx="107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5" name="Arc 7">
            <a:extLst>
              <a:ext uri="{FF2B5EF4-FFF2-40B4-BE49-F238E27FC236}">
                <a16:creationId xmlns:a16="http://schemas.microsoft.com/office/drawing/2014/main" id="{37EA2FDF-6C3C-82C0-85DD-D7EB1FD445FA}"/>
              </a:ext>
            </a:extLst>
          </xdr:cNvPr>
          <xdr:cNvSpPr>
            <a:spLocks/>
          </xdr:cNvSpPr>
        </xdr:nvSpPr>
        <xdr:spPr bwMode="auto">
          <a:xfrm flipV="1">
            <a:off x="18750" y="-25415000"/>
            <a:ext cx="1000" cy="15000"/>
          </a:xfrm>
          <a:custGeom>
            <a:avLst/>
            <a:gdLst>
              <a:gd name="T0" fmla="*/ 0 w 21600"/>
              <a:gd name="T1" fmla="*/ 0 h 21600"/>
              <a:gd name="T2" fmla="*/ 0 w 21600"/>
              <a:gd name="T3" fmla="*/ 1 h 21600"/>
              <a:gd name="T4" fmla="*/ 0 w 21600"/>
              <a:gd name="T5" fmla="*/ 1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wsDr>
</file>

<file path=xl/drawings/drawing14.xml><?xml version="1.0" encoding="utf-8"?>
<xdr:wsDr xmlns:xdr="http://schemas.openxmlformats.org/drawingml/2006/spreadsheetDrawing" xmlns:a="http://schemas.openxmlformats.org/drawingml/2006/main">
  <xdr:twoCellAnchor>
    <xdr:from>
      <xdr:col>9</xdr:col>
      <xdr:colOff>19050</xdr:colOff>
      <xdr:row>0</xdr:row>
      <xdr:rowOff>0</xdr:rowOff>
    </xdr:from>
    <xdr:to>
      <xdr:col>11</xdr:col>
      <xdr:colOff>466725</xdr:colOff>
      <xdr:row>0</xdr:row>
      <xdr:rowOff>0</xdr:rowOff>
    </xdr:to>
    <xdr:grpSp>
      <xdr:nvGrpSpPr>
        <xdr:cNvPr id="2" name="Group 1">
          <a:extLst>
            <a:ext uri="{FF2B5EF4-FFF2-40B4-BE49-F238E27FC236}">
              <a16:creationId xmlns:a16="http://schemas.microsoft.com/office/drawing/2014/main" id="{F3DD7E6B-35D8-45A9-B48B-C5E63B1EB47A}"/>
            </a:ext>
          </a:extLst>
        </xdr:cNvPr>
        <xdr:cNvGrpSpPr>
          <a:grpSpLocks/>
        </xdr:cNvGrpSpPr>
      </xdr:nvGrpSpPr>
      <xdr:grpSpPr bwMode="auto">
        <a:xfrm>
          <a:off x="6867525" y="0"/>
          <a:ext cx="1895475" cy="0"/>
          <a:chOff x="-5875" y="-2029"/>
          <a:chExt cx="25625" cy="0"/>
        </a:xfrm>
      </xdr:grpSpPr>
      <xdr:sp macro="" textlink="">
        <xdr:nvSpPr>
          <xdr:cNvPr id="3" name="Arc 2">
            <a:extLst>
              <a:ext uri="{FF2B5EF4-FFF2-40B4-BE49-F238E27FC236}">
                <a16:creationId xmlns:a16="http://schemas.microsoft.com/office/drawing/2014/main" id="{65786766-6099-761D-B210-432BADBD821D}"/>
              </a:ext>
            </a:extLst>
          </xdr:cNvPr>
          <xdr:cNvSpPr>
            <a:spLocks/>
          </xdr:cNvSpPr>
        </xdr:nvSpPr>
        <xdr:spPr bwMode="auto">
          <a:xfrm flipH="1" flipV="1">
            <a:off x="-5875" y="-2029"/>
            <a:ext cx="1000" cy="0"/>
          </a:xfrm>
          <a:custGeom>
            <a:avLst/>
            <a:gdLst>
              <a:gd name="T0" fmla="*/ 0 w 21600"/>
              <a:gd name="T1" fmla="*/ 0 h 21600"/>
              <a:gd name="T2" fmla="*/ 0 w 21600"/>
              <a:gd name="T3" fmla="*/ 0 h 21600"/>
              <a:gd name="T4" fmla="*/ 0 w 21600"/>
              <a:gd name="T5" fmla="*/ 0 h 21600"/>
              <a:gd name="T6" fmla="*/ 0 60000 65536"/>
              <a:gd name="T7" fmla="*/ 0 60000 65536"/>
              <a:gd name="T8" fmla="*/ 0 60000 65536"/>
              <a:gd name="T9" fmla="*/ 0 w 21600"/>
              <a:gd name="T10" fmla="*/ 0 h 21600"/>
              <a:gd name="T11" fmla="*/ 21600 w 21600"/>
              <a:gd name="T12" fmla="*/ 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 name="Line 3">
            <a:extLst>
              <a:ext uri="{FF2B5EF4-FFF2-40B4-BE49-F238E27FC236}">
                <a16:creationId xmlns:a16="http://schemas.microsoft.com/office/drawing/2014/main" id="{439C2D95-BDFB-46D8-A518-CEC458DB19B3}"/>
              </a:ext>
            </a:extLst>
          </xdr:cNvPr>
          <xdr:cNvSpPr>
            <a:spLocks noChangeShapeType="1"/>
          </xdr:cNvSpPr>
        </xdr:nvSpPr>
        <xdr:spPr bwMode="auto">
          <a:xfrm>
            <a:off x="-4875" y="-2029"/>
            <a:ext cx="108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 name="Arc 4">
            <a:extLst>
              <a:ext uri="{FF2B5EF4-FFF2-40B4-BE49-F238E27FC236}">
                <a16:creationId xmlns:a16="http://schemas.microsoft.com/office/drawing/2014/main" id="{61681654-6660-3FE5-04FC-B4999ABFA8D1}"/>
              </a:ext>
            </a:extLst>
          </xdr:cNvPr>
          <xdr:cNvSpPr>
            <a:spLocks/>
          </xdr:cNvSpPr>
        </xdr:nvSpPr>
        <xdr:spPr bwMode="auto">
          <a:xfrm>
            <a:off x="6000" y="-2029"/>
            <a:ext cx="1000" cy="0"/>
          </a:xfrm>
          <a:custGeom>
            <a:avLst/>
            <a:gdLst>
              <a:gd name="T0" fmla="*/ 0 w 21600"/>
              <a:gd name="T1" fmla="*/ 0 h 21600"/>
              <a:gd name="T2" fmla="*/ 0 w 21600"/>
              <a:gd name="T3" fmla="*/ 0 h 21600"/>
              <a:gd name="T4" fmla="*/ 0 w 21600"/>
              <a:gd name="T5" fmla="*/ 0 h 21600"/>
              <a:gd name="T6" fmla="*/ 0 60000 65536"/>
              <a:gd name="T7" fmla="*/ 0 60000 65536"/>
              <a:gd name="T8" fmla="*/ 0 60000 65536"/>
              <a:gd name="T9" fmla="*/ 0 w 21600"/>
              <a:gd name="T10" fmla="*/ 0 h 21600"/>
              <a:gd name="T11" fmla="*/ 21600 w 21600"/>
              <a:gd name="T12" fmla="*/ 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6" name="Arc 5">
            <a:extLst>
              <a:ext uri="{FF2B5EF4-FFF2-40B4-BE49-F238E27FC236}">
                <a16:creationId xmlns:a16="http://schemas.microsoft.com/office/drawing/2014/main" id="{7DB677C6-6B88-726E-D919-5D6C2CB877CE}"/>
              </a:ext>
            </a:extLst>
          </xdr:cNvPr>
          <xdr:cNvSpPr>
            <a:spLocks/>
          </xdr:cNvSpPr>
        </xdr:nvSpPr>
        <xdr:spPr bwMode="auto">
          <a:xfrm flipH="1">
            <a:off x="7000" y="-2029"/>
            <a:ext cx="1000" cy="0"/>
          </a:xfrm>
          <a:custGeom>
            <a:avLst/>
            <a:gdLst>
              <a:gd name="T0" fmla="*/ 0 w 21600"/>
              <a:gd name="T1" fmla="*/ 0 h 21600"/>
              <a:gd name="T2" fmla="*/ 0 w 21600"/>
              <a:gd name="T3" fmla="*/ 0 h 21600"/>
              <a:gd name="T4" fmla="*/ 0 w 21600"/>
              <a:gd name="T5" fmla="*/ 0 h 21600"/>
              <a:gd name="T6" fmla="*/ 0 60000 65536"/>
              <a:gd name="T7" fmla="*/ 0 60000 65536"/>
              <a:gd name="T8" fmla="*/ 0 60000 65536"/>
              <a:gd name="T9" fmla="*/ 0 w 21600"/>
              <a:gd name="T10" fmla="*/ 0 h 21600"/>
              <a:gd name="T11" fmla="*/ 21600 w 21600"/>
              <a:gd name="T12" fmla="*/ 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7" name="Line 6">
            <a:extLst>
              <a:ext uri="{FF2B5EF4-FFF2-40B4-BE49-F238E27FC236}">
                <a16:creationId xmlns:a16="http://schemas.microsoft.com/office/drawing/2014/main" id="{BB998752-6821-225F-2063-60CF17506045}"/>
              </a:ext>
            </a:extLst>
          </xdr:cNvPr>
          <xdr:cNvSpPr>
            <a:spLocks noChangeShapeType="1"/>
          </xdr:cNvSpPr>
        </xdr:nvSpPr>
        <xdr:spPr bwMode="auto">
          <a:xfrm>
            <a:off x="8000" y="-2029"/>
            <a:ext cx="107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8" name="Arc 7">
            <a:extLst>
              <a:ext uri="{FF2B5EF4-FFF2-40B4-BE49-F238E27FC236}">
                <a16:creationId xmlns:a16="http://schemas.microsoft.com/office/drawing/2014/main" id="{7EC31407-818B-1F0D-3685-0BD6D662E98A}"/>
              </a:ext>
            </a:extLst>
          </xdr:cNvPr>
          <xdr:cNvSpPr>
            <a:spLocks/>
          </xdr:cNvSpPr>
        </xdr:nvSpPr>
        <xdr:spPr bwMode="auto">
          <a:xfrm flipV="1">
            <a:off x="18750" y="-2029"/>
            <a:ext cx="1000" cy="0"/>
          </a:xfrm>
          <a:custGeom>
            <a:avLst/>
            <a:gdLst>
              <a:gd name="T0" fmla="*/ 0 w 21600"/>
              <a:gd name="T1" fmla="*/ 0 h 21600"/>
              <a:gd name="T2" fmla="*/ 0 w 21600"/>
              <a:gd name="T3" fmla="*/ 0 h 21600"/>
              <a:gd name="T4" fmla="*/ 0 w 21600"/>
              <a:gd name="T5" fmla="*/ 0 h 21600"/>
              <a:gd name="T6" fmla="*/ 0 60000 65536"/>
              <a:gd name="T7" fmla="*/ 0 60000 65536"/>
              <a:gd name="T8" fmla="*/ 0 60000 65536"/>
              <a:gd name="T9" fmla="*/ 0 w 21600"/>
              <a:gd name="T10" fmla="*/ 0 h 21600"/>
              <a:gd name="T11" fmla="*/ 21600 w 21600"/>
              <a:gd name="T12" fmla="*/ 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9</xdr:col>
      <xdr:colOff>47625</xdr:colOff>
      <xdr:row>11</xdr:row>
      <xdr:rowOff>19050</xdr:rowOff>
    </xdr:from>
    <xdr:to>
      <xdr:col>11</xdr:col>
      <xdr:colOff>495300</xdr:colOff>
      <xdr:row>11</xdr:row>
      <xdr:rowOff>104775</xdr:rowOff>
    </xdr:to>
    <xdr:grpSp>
      <xdr:nvGrpSpPr>
        <xdr:cNvPr id="9" name="Group 8">
          <a:extLst>
            <a:ext uri="{FF2B5EF4-FFF2-40B4-BE49-F238E27FC236}">
              <a16:creationId xmlns:a16="http://schemas.microsoft.com/office/drawing/2014/main" id="{8F4E15F7-70DD-45E6-A1E2-A2479C2FD08C}"/>
            </a:ext>
          </a:extLst>
        </xdr:cNvPr>
        <xdr:cNvGrpSpPr>
          <a:grpSpLocks/>
        </xdr:cNvGrpSpPr>
      </xdr:nvGrpSpPr>
      <xdr:grpSpPr bwMode="auto">
        <a:xfrm>
          <a:off x="6896100" y="2733675"/>
          <a:ext cx="1895475" cy="85725"/>
          <a:chOff x="-5875" y="-25425000"/>
          <a:chExt cx="25625" cy="27500"/>
        </a:xfrm>
      </xdr:grpSpPr>
      <xdr:sp macro="" textlink="">
        <xdr:nvSpPr>
          <xdr:cNvPr id="10" name="Arc 9">
            <a:extLst>
              <a:ext uri="{FF2B5EF4-FFF2-40B4-BE49-F238E27FC236}">
                <a16:creationId xmlns:a16="http://schemas.microsoft.com/office/drawing/2014/main" id="{DFD91B29-BCF1-7B50-C3CA-5EAAEE487394}"/>
              </a:ext>
            </a:extLst>
          </xdr:cNvPr>
          <xdr:cNvSpPr>
            <a:spLocks/>
          </xdr:cNvSpPr>
        </xdr:nvSpPr>
        <xdr:spPr bwMode="auto">
          <a:xfrm flipH="1" flipV="1">
            <a:off x="-5875" y="-25425000"/>
            <a:ext cx="1000" cy="15000"/>
          </a:xfrm>
          <a:custGeom>
            <a:avLst/>
            <a:gdLst>
              <a:gd name="T0" fmla="*/ 0 w 21600"/>
              <a:gd name="T1" fmla="*/ 0 h 21600"/>
              <a:gd name="T2" fmla="*/ 0 w 21600"/>
              <a:gd name="T3" fmla="*/ 1 h 21600"/>
              <a:gd name="T4" fmla="*/ 0 w 21600"/>
              <a:gd name="T5" fmla="*/ 1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1" name="Line 10">
            <a:extLst>
              <a:ext uri="{FF2B5EF4-FFF2-40B4-BE49-F238E27FC236}">
                <a16:creationId xmlns:a16="http://schemas.microsoft.com/office/drawing/2014/main" id="{F5F35E60-7732-3E74-94CD-A6EFE7602A16}"/>
              </a:ext>
            </a:extLst>
          </xdr:cNvPr>
          <xdr:cNvSpPr>
            <a:spLocks noChangeShapeType="1"/>
          </xdr:cNvSpPr>
        </xdr:nvSpPr>
        <xdr:spPr bwMode="auto">
          <a:xfrm>
            <a:off x="-4875" y="-25410000"/>
            <a:ext cx="108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2" name="Arc 11">
            <a:extLst>
              <a:ext uri="{FF2B5EF4-FFF2-40B4-BE49-F238E27FC236}">
                <a16:creationId xmlns:a16="http://schemas.microsoft.com/office/drawing/2014/main" id="{7952754A-3E94-617D-60DD-EDE680C8D904}"/>
              </a:ext>
            </a:extLst>
          </xdr:cNvPr>
          <xdr:cNvSpPr>
            <a:spLocks/>
          </xdr:cNvSpPr>
        </xdr:nvSpPr>
        <xdr:spPr bwMode="auto">
          <a:xfrm>
            <a:off x="6000" y="-25410000"/>
            <a:ext cx="1000" cy="12500"/>
          </a:xfrm>
          <a:custGeom>
            <a:avLst/>
            <a:gdLst>
              <a:gd name="T0" fmla="*/ 0 w 21600"/>
              <a:gd name="T1" fmla="*/ 0 h 21600"/>
              <a:gd name="T2" fmla="*/ 0 w 21600"/>
              <a:gd name="T3" fmla="*/ 1 h 21600"/>
              <a:gd name="T4" fmla="*/ 0 w 21600"/>
              <a:gd name="T5" fmla="*/ 1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3" name="Arc 12">
            <a:extLst>
              <a:ext uri="{FF2B5EF4-FFF2-40B4-BE49-F238E27FC236}">
                <a16:creationId xmlns:a16="http://schemas.microsoft.com/office/drawing/2014/main" id="{CB199A5B-B60B-1D05-5853-2AC64D5753E2}"/>
              </a:ext>
            </a:extLst>
          </xdr:cNvPr>
          <xdr:cNvSpPr>
            <a:spLocks/>
          </xdr:cNvSpPr>
        </xdr:nvSpPr>
        <xdr:spPr bwMode="auto">
          <a:xfrm flipH="1">
            <a:off x="7000" y="-25410000"/>
            <a:ext cx="1000" cy="12500"/>
          </a:xfrm>
          <a:custGeom>
            <a:avLst/>
            <a:gdLst>
              <a:gd name="T0" fmla="*/ 0 w 21600"/>
              <a:gd name="T1" fmla="*/ 0 h 21600"/>
              <a:gd name="T2" fmla="*/ 0 w 21600"/>
              <a:gd name="T3" fmla="*/ 1 h 21600"/>
              <a:gd name="T4" fmla="*/ 0 w 21600"/>
              <a:gd name="T5" fmla="*/ 1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4" name="Line 13">
            <a:extLst>
              <a:ext uri="{FF2B5EF4-FFF2-40B4-BE49-F238E27FC236}">
                <a16:creationId xmlns:a16="http://schemas.microsoft.com/office/drawing/2014/main" id="{46BDF88A-4FDF-A68A-C408-6A5A300C3433}"/>
              </a:ext>
            </a:extLst>
          </xdr:cNvPr>
          <xdr:cNvSpPr>
            <a:spLocks noChangeShapeType="1"/>
          </xdr:cNvSpPr>
        </xdr:nvSpPr>
        <xdr:spPr bwMode="auto">
          <a:xfrm>
            <a:off x="8000" y="-25410000"/>
            <a:ext cx="107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5" name="Arc 14">
            <a:extLst>
              <a:ext uri="{FF2B5EF4-FFF2-40B4-BE49-F238E27FC236}">
                <a16:creationId xmlns:a16="http://schemas.microsoft.com/office/drawing/2014/main" id="{1D29D6DC-7665-8EAE-90CE-7E7243050998}"/>
              </a:ext>
            </a:extLst>
          </xdr:cNvPr>
          <xdr:cNvSpPr>
            <a:spLocks/>
          </xdr:cNvSpPr>
        </xdr:nvSpPr>
        <xdr:spPr bwMode="auto">
          <a:xfrm flipV="1">
            <a:off x="18750" y="-25425000"/>
            <a:ext cx="1000" cy="15000"/>
          </a:xfrm>
          <a:custGeom>
            <a:avLst/>
            <a:gdLst>
              <a:gd name="T0" fmla="*/ 0 w 21600"/>
              <a:gd name="T1" fmla="*/ 0 h 21600"/>
              <a:gd name="T2" fmla="*/ 0 w 21600"/>
              <a:gd name="T3" fmla="*/ 1 h 21600"/>
              <a:gd name="T4" fmla="*/ 0 w 21600"/>
              <a:gd name="T5" fmla="*/ 1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9</xdr:col>
      <xdr:colOff>19050</xdr:colOff>
      <xdr:row>0</xdr:row>
      <xdr:rowOff>0</xdr:rowOff>
    </xdr:from>
    <xdr:to>
      <xdr:col>11</xdr:col>
      <xdr:colOff>466725</xdr:colOff>
      <xdr:row>0</xdr:row>
      <xdr:rowOff>0</xdr:rowOff>
    </xdr:to>
    <xdr:grpSp>
      <xdr:nvGrpSpPr>
        <xdr:cNvPr id="16" name="Group 1">
          <a:extLst>
            <a:ext uri="{FF2B5EF4-FFF2-40B4-BE49-F238E27FC236}">
              <a16:creationId xmlns:a16="http://schemas.microsoft.com/office/drawing/2014/main" id="{5313C6B6-CB47-40C4-8A0D-FA5A212826D1}"/>
            </a:ext>
          </a:extLst>
        </xdr:cNvPr>
        <xdr:cNvGrpSpPr>
          <a:grpSpLocks/>
        </xdr:cNvGrpSpPr>
      </xdr:nvGrpSpPr>
      <xdr:grpSpPr bwMode="auto">
        <a:xfrm>
          <a:off x="6867525" y="0"/>
          <a:ext cx="1895475" cy="0"/>
          <a:chOff x="-5875" y="-2029"/>
          <a:chExt cx="25625" cy="0"/>
        </a:xfrm>
      </xdr:grpSpPr>
      <xdr:sp macro="" textlink="">
        <xdr:nvSpPr>
          <xdr:cNvPr id="17" name="Arc 2">
            <a:extLst>
              <a:ext uri="{FF2B5EF4-FFF2-40B4-BE49-F238E27FC236}">
                <a16:creationId xmlns:a16="http://schemas.microsoft.com/office/drawing/2014/main" id="{9E9ACD52-A8A0-953C-1A17-01390857083E}"/>
              </a:ext>
            </a:extLst>
          </xdr:cNvPr>
          <xdr:cNvSpPr>
            <a:spLocks/>
          </xdr:cNvSpPr>
        </xdr:nvSpPr>
        <xdr:spPr bwMode="auto">
          <a:xfrm flipH="1" flipV="1">
            <a:off x="-5875" y="-2029"/>
            <a:ext cx="1000" cy="0"/>
          </a:xfrm>
          <a:custGeom>
            <a:avLst/>
            <a:gdLst>
              <a:gd name="T0" fmla="*/ 0 w 21600"/>
              <a:gd name="T1" fmla="*/ 0 h 21600"/>
              <a:gd name="T2" fmla="*/ 0 w 21600"/>
              <a:gd name="T3" fmla="*/ 0 h 21600"/>
              <a:gd name="T4" fmla="*/ 0 w 21600"/>
              <a:gd name="T5" fmla="*/ 0 h 21600"/>
              <a:gd name="T6" fmla="*/ 0 60000 65536"/>
              <a:gd name="T7" fmla="*/ 0 60000 65536"/>
              <a:gd name="T8" fmla="*/ 0 60000 65536"/>
              <a:gd name="T9" fmla="*/ 0 w 21600"/>
              <a:gd name="T10" fmla="*/ 0 h 21600"/>
              <a:gd name="T11" fmla="*/ 21600 w 21600"/>
              <a:gd name="T12" fmla="*/ 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8" name="Line 3">
            <a:extLst>
              <a:ext uri="{FF2B5EF4-FFF2-40B4-BE49-F238E27FC236}">
                <a16:creationId xmlns:a16="http://schemas.microsoft.com/office/drawing/2014/main" id="{BFF5C28B-73FC-D676-8A44-9DA7AD73E857}"/>
              </a:ext>
            </a:extLst>
          </xdr:cNvPr>
          <xdr:cNvSpPr>
            <a:spLocks noChangeShapeType="1"/>
          </xdr:cNvSpPr>
        </xdr:nvSpPr>
        <xdr:spPr bwMode="auto">
          <a:xfrm>
            <a:off x="-4875" y="-2029"/>
            <a:ext cx="108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9" name="Arc 4">
            <a:extLst>
              <a:ext uri="{FF2B5EF4-FFF2-40B4-BE49-F238E27FC236}">
                <a16:creationId xmlns:a16="http://schemas.microsoft.com/office/drawing/2014/main" id="{827AE97B-C1E9-ACF2-EB43-A653D234FC0E}"/>
              </a:ext>
            </a:extLst>
          </xdr:cNvPr>
          <xdr:cNvSpPr>
            <a:spLocks/>
          </xdr:cNvSpPr>
        </xdr:nvSpPr>
        <xdr:spPr bwMode="auto">
          <a:xfrm>
            <a:off x="6000" y="-2029"/>
            <a:ext cx="1000" cy="0"/>
          </a:xfrm>
          <a:custGeom>
            <a:avLst/>
            <a:gdLst>
              <a:gd name="T0" fmla="*/ 0 w 21600"/>
              <a:gd name="T1" fmla="*/ 0 h 21600"/>
              <a:gd name="T2" fmla="*/ 0 w 21600"/>
              <a:gd name="T3" fmla="*/ 0 h 21600"/>
              <a:gd name="T4" fmla="*/ 0 w 21600"/>
              <a:gd name="T5" fmla="*/ 0 h 21600"/>
              <a:gd name="T6" fmla="*/ 0 60000 65536"/>
              <a:gd name="T7" fmla="*/ 0 60000 65536"/>
              <a:gd name="T8" fmla="*/ 0 60000 65536"/>
              <a:gd name="T9" fmla="*/ 0 w 21600"/>
              <a:gd name="T10" fmla="*/ 0 h 21600"/>
              <a:gd name="T11" fmla="*/ 21600 w 21600"/>
              <a:gd name="T12" fmla="*/ 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0" name="Arc 5">
            <a:extLst>
              <a:ext uri="{FF2B5EF4-FFF2-40B4-BE49-F238E27FC236}">
                <a16:creationId xmlns:a16="http://schemas.microsoft.com/office/drawing/2014/main" id="{107C7FE2-9E8E-AB64-3548-34315A163DDD}"/>
              </a:ext>
            </a:extLst>
          </xdr:cNvPr>
          <xdr:cNvSpPr>
            <a:spLocks/>
          </xdr:cNvSpPr>
        </xdr:nvSpPr>
        <xdr:spPr bwMode="auto">
          <a:xfrm flipH="1">
            <a:off x="7000" y="-2029"/>
            <a:ext cx="1000" cy="0"/>
          </a:xfrm>
          <a:custGeom>
            <a:avLst/>
            <a:gdLst>
              <a:gd name="T0" fmla="*/ 0 w 21600"/>
              <a:gd name="T1" fmla="*/ 0 h 21600"/>
              <a:gd name="T2" fmla="*/ 0 w 21600"/>
              <a:gd name="T3" fmla="*/ 0 h 21600"/>
              <a:gd name="T4" fmla="*/ 0 w 21600"/>
              <a:gd name="T5" fmla="*/ 0 h 21600"/>
              <a:gd name="T6" fmla="*/ 0 60000 65536"/>
              <a:gd name="T7" fmla="*/ 0 60000 65536"/>
              <a:gd name="T8" fmla="*/ 0 60000 65536"/>
              <a:gd name="T9" fmla="*/ 0 w 21600"/>
              <a:gd name="T10" fmla="*/ 0 h 21600"/>
              <a:gd name="T11" fmla="*/ 21600 w 21600"/>
              <a:gd name="T12" fmla="*/ 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1" name="Line 6">
            <a:extLst>
              <a:ext uri="{FF2B5EF4-FFF2-40B4-BE49-F238E27FC236}">
                <a16:creationId xmlns:a16="http://schemas.microsoft.com/office/drawing/2014/main" id="{0AF17823-D3A5-4796-3ACD-A14052FFCB99}"/>
              </a:ext>
            </a:extLst>
          </xdr:cNvPr>
          <xdr:cNvSpPr>
            <a:spLocks noChangeShapeType="1"/>
          </xdr:cNvSpPr>
        </xdr:nvSpPr>
        <xdr:spPr bwMode="auto">
          <a:xfrm>
            <a:off x="8000" y="-2029"/>
            <a:ext cx="107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2" name="Arc 7">
            <a:extLst>
              <a:ext uri="{FF2B5EF4-FFF2-40B4-BE49-F238E27FC236}">
                <a16:creationId xmlns:a16="http://schemas.microsoft.com/office/drawing/2014/main" id="{5D074F90-6A56-E74C-EF0D-13B3322B5E8B}"/>
              </a:ext>
            </a:extLst>
          </xdr:cNvPr>
          <xdr:cNvSpPr>
            <a:spLocks/>
          </xdr:cNvSpPr>
        </xdr:nvSpPr>
        <xdr:spPr bwMode="auto">
          <a:xfrm flipV="1">
            <a:off x="18750" y="-2029"/>
            <a:ext cx="1000" cy="0"/>
          </a:xfrm>
          <a:custGeom>
            <a:avLst/>
            <a:gdLst>
              <a:gd name="T0" fmla="*/ 0 w 21600"/>
              <a:gd name="T1" fmla="*/ 0 h 21600"/>
              <a:gd name="T2" fmla="*/ 0 w 21600"/>
              <a:gd name="T3" fmla="*/ 0 h 21600"/>
              <a:gd name="T4" fmla="*/ 0 w 21600"/>
              <a:gd name="T5" fmla="*/ 0 h 21600"/>
              <a:gd name="T6" fmla="*/ 0 60000 65536"/>
              <a:gd name="T7" fmla="*/ 0 60000 65536"/>
              <a:gd name="T8" fmla="*/ 0 60000 65536"/>
              <a:gd name="T9" fmla="*/ 0 w 21600"/>
              <a:gd name="T10" fmla="*/ 0 h 21600"/>
              <a:gd name="T11" fmla="*/ 21600 w 21600"/>
              <a:gd name="T12" fmla="*/ 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9</xdr:col>
      <xdr:colOff>47625</xdr:colOff>
      <xdr:row>11</xdr:row>
      <xdr:rowOff>19050</xdr:rowOff>
    </xdr:from>
    <xdr:to>
      <xdr:col>11</xdr:col>
      <xdr:colOff>495300</xdr:colOff>
      <xdr:row>11</xdr:row>
      <xdr:rowOff>104775</xdr:rowOff>
    </xdr:to>
    <xdr:grpSp>
      <xdr:nvGrpSpPr>
        <xdr:cNvPr id="23" name="Group 8">
          <a:extLst>
            <a:ext uri="{FF2B5EF4-FFF2-40B4-BE49-F238E27FC236}">
              <a16:creationId xmlns:a16="http://schemas.microsoft.com/office/drawing/2014/main" id="{A3839F89-5162-4213-9723-ECE074BC7084}"/>
            </a:ext>
          </a:extLst>
        </xdr:cNvPr>
        <xdr:cNvGrpSpPr>
          <a:grpSpLocks/>
        </xdr:cNvGrpSpPr>
      </xdr:nvGrpSpPr>
      <xdr:grpSpPr bwMode="auto">
        <a:xfrm>
          <a:off x="6896100" y="2733675"/>
          <a:ext cx="1895475" cy="85725"/>
          <a:chOff x="-5875" y="-25425000"/>
          <a:chExt cx="25625" cy="27500"/>
        </a:xfrm>
      </xdr:grpSpPr>
      <xdr:sp macro="" textlink="">
        <xdr:nvSpPr>
          <xdr:cNvPr id="24" name="Arc 9">
            <a:extLst>
              <a:ext uri="{FF2B5EF4-FFF2-40B4-BE49-F238E27FC236}">
                <a16:creationId xmlns:a16="http://schemas.microsoft.com/office/drawing/2014/main" id="{49B8DA3F-FA85-758D-011D-5F2878AD31AF}"/>
              </a:ext>
            </a:extLst>
          </xdr:cNvPr>
          <xdr:cNvSpPr>
            <a:spLocks/>
          </xdr:cNvSpPr>
        </xdr:nvSpPr>
        <xdr:spPr bwMode="auto">
          <a:xfrm flipH="1" flipV="1">
            <a:off x="-5875" y="-25425000"/>
            <a:ext cx="1000" cy="15000"/>
          </a:xfrm>
          <a:custGeom>
            <a:avLst/>
            <a:gdLst>
              <a:gd name="T0" fmla="*/ 0 w 21600"/>
              <a:gd name="T1" fmla="*/ 0 h 21600"/>
              <a:gd name="T2" fmla="*/ 0 w 21600"/>
              <a:gd name="T3" fmla="*/ 1 h 21600"/>
              <a:gd name="T4" fmla="*/ 0 w 21600"/>
              <a:gd name="T5" fmla="*/ 1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5" name="Line 10">
            <a:extLst>
              <a:ext uri="{FF2B5EF4-FFF2-40B4-BE49-F238E27FC236}">
                <a16:creationId xmlns:a16="http://schemas.microsoft.com/office/drawing/2014/main" id="{65CE4795-15CF-69B8-55B5-2DD321312526}"/>
              </a:ext>
            </a:extLst>
          </xdr:cNvPr>
          <xdr:cNvSpPr>
            <a:spLocks noChangeShapeType="1"/>
          </xdr:cNvSpPr>
        </xdr:nvSpPr>
        <xdr:spPr bwMode="auto">
          <a:xfrm>
            <a:off x="-4875" y="-25410000"/>
            <a:ext cx="108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6" name="Arc 11">
            <a:extLst>
              <a:ext uri="{FF2B5EF4-FFF2-40B4-BE49-F238E27FC236}">
                <a16:creationId xmlns:a16="http://schemas.microsoft.com/office/drawing/2014/main" id="{7690746F-E670-6FD0-BF0A-DDA7BEBE6E98}"/>
              </a:ext>
            </a:extLst>
          </xdr:cNvPr>
          <xdr:cNvSpPr>
            <a:spLocks/>
          </xdr:cNvSpPr>
        </xdr:nvSpPr>
        <xdr:spPr bwMode="auto">
          <a:xfrm>
            <a:off x="6000" y="-25410000"/>
            <a:ext cx="1000" cy="12500"/>
          </a:xfrm>
          <a:custGeom>
            <a:avLst/>
            <a:gdLst>
              <a:gd name="T0" fmla="*/ 0 w 21600"/>
              <a:gd name="T1" fmla="*/ 0 h 21600"/>
              <a:gd name="T2" fmla="*/ 0 w 21600"/>
              <a:gd name="T3" fmla="*/ 1 h 21600"/>
              <a:gd name="T4" fmla="*/ 0 w 21600"/>
              <a:gd name="T5" fmla="*/ 1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7" name="Arc 12">
            <a:extLst>
              <a:ext uri="{FF2B5EF4-FFF2-40B4-BE49-F238E27FC236}">
                <a16:creationId xmlns:a16="http://schemas.microsoft.com/office/drawing/2014/main" id="{A77FE7BD-72D2-E47D-BE14-1726C68BF8B3}"/>
              </a:ext>
            </a:extLst>
          </xdr:cNvPr>
          <xdr:cNvSpPr>
            <a:spLocks/>
          </xdr:cNvSpPr>
        </xdr:nvSpPr>
        <xdr:spPr bwMode="auto">
          <a:xfrm flipH="1">
            <a:off x="7000" y="-25410000"/>
            <a:ext cx="1000" cy="12500"/>
          </a:xfrm>
          <a:custGeom>
            <a:avLst/>
            <a:gdLst>
              <a:gd name="T0" fmla="*/ 0 w 21600"/>
              <a:gd name="T1" fmla="*/ 0 h 21600"/>
              <a:gd name="T2" fmla="*/ 0 w 21600"/>
              <a:gd name="T3" fmla="*/ 1 h 21600"/>
              <a:gd name="T4" fmla="*/ 0 w 21600"/>
              <a:gd name="T5" fmla="*/ 1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8" name="Line 13">
            <a:extLst>
              <a:ext uri="{FF2B5EF4-FFF2-40B4-BE49-F238E27FC236}">
                <a16:creationId xmlns:a16="http://schemas.microsoft.com/office/drawing/2014/main" id="{6ED174F1-F4DF-0EF6-26CF-56CCA25B17DC}"/>
              </a:ext>
            </a:extLst>
          </xdr:cNvPr>
          <xdr:cNvSpPr>
            <a:spLocks noChangeShapeType="1"/>
          </xdr:cNvSpPr>
        </xdr:nvSpPr>
        <xdr:spPr bwMode="auto">
          <a:xfrm>
            <a:off x="8000" y="-25410000"/>
            <a:ext cx="107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9" name="Arc 14">
            <a:extLst>
              <a:ext uri="{FF2B5EF4-FFF2-40B4-BE49-F238E27FC236}">
                <a16:creationId xmlns:a16="http://schemas.microsoft.com/office/drawing/2014/main" id="{B7DD244A-E144-5CD7-34DB-B84E5CAD13F2}"/>
              </a:ext>
            </a:extLst>
          </xdr:cNvPr>
          <xdr:cNvSpPr>
            <a:spLocks/>
          </xdr:cNvSpPr>
        </xdr:nvSpPr>
        <xdr:spPr bwMode="auto">
          <a:xfrm flipV="1">
            <a:off x="18750" y="-25425000"/>
            <a:ext cx="1000" cy="15000"/>
          </a:xfrm>
          <a:custGeom>
            <a:avLst/>
            <a:gdLst>
              <a:gd name="T0" fmla="*/ 0 w 21600"/>
              <a:gd name="T1" fmla="*/ 0 h 21600"/>
              <a:gd name="T2" fmla="*/ 0 w 21600"/>
              <a:gd name="T3" fmla="*/ 1 h 21600"/>
              <a:gd name="T4" fmla="*/ 0 w 21600"/>
              <a:gd name="T5" fmla="*/ 1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wsDr>
</file>

<file path=xl/drawings/drawing15.xml><?xml version="1.0" encoding="utf-8"?>
<xdr:wsDr xmlns:xdr="http://schemas.openxmlformats.org/drawingml/2006/spreadsheetDrawing" xmlns:a="http://schemas.openxmlformats.org/drawingml/2006/main">
  <xdr:twoCellAnchor>
    <xdr:from>
      <xdr:col>20</xdr:col>
      <xdr:colOff>57150</xdr:colOff>
      <xdr:row>19</xdr:row>
      <xdr:rowOff>47625</xdr:rowOff>
    </xdr:from>
    <xdr:to>
      <xdr:col>20</xdr:col>
      <xdr:colOff>190500</xdr:colOff>
      <xdr:row>26</xdr:row>
      <xdr:rowOff>123825</xdr:rowOff>
    </xdr:to>
    <xdr:sp macro="" textlink="">
      <xdr:nvSpPr>
        <xdr:cNvPr id="4277682" name="AutoShape 8">
          <a:extLst>
            <a:ext uri="{FF2B5EF4-FFF2-40B4-BE49-F238E27FC236}">
              <a16:creationId xmlns:a16="http://schemas.microsoft.com/office/drawing/2014/main" id="{52034E98-12E5-68B9-469E-086C64CAA7FD}"/>
            </a:ext>
          </a:extLst>
        </xdr:cNvPr>
        <xdr:cNvSpPr>
          <a:spLocks/>
        </xdr:cNvSpPr>
      </xdr:nvSpPr>
      <xdr:spPr bwMode="auto">
        <a:xfrm>
          <a:off x="13668375" y="3971925"/>
          <a:ext cx="133350" cy="1343025"/>
        </a:xfrm>
        <a:prstGeom prst="leftBrace">
          <a:avLst>
            <a:gd name="adj1" fmla="val 83929"/>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oneCellAnchor>
    <xdr:from>
      <xdr:col>17</xdr:col>
      <xdr:colOff>292100</xdr:colOff>
      <xdr:row>5</xdr:row>
      <xdr:rowOff>217170</xdr:rowOff>
    </xdr:from>
    <xdr:ext cx="132665" cy="143694"/>
    <xdr:sp macro="" textlink="">
      <xdr:nvSpPr>
        <xdr:cNvPr id="3" name="Text Box 9">
          <a:extLst>
            <a:ext uri="{FF2B5EF4-FFF2-40B4-BE49-F238E27FC236}">
              <a16:creationId xmlns:a16="http://schemas.microsoft.com/office/drawing/2014/main" id="{8CB3FA1D-AE92-E165-3A9F-95A031AADF63}"/>
            </a:ext>
          </a:extLst>
        </xdr:cNvPr>
        <xdr:cNvSpPr txBox="1">
          <a:spLocks noChangeArrowheads="1"/>
        </xdr:cNvSpPr>
      </xdr:nvSpPr>
      <xdr:spPr bwMode="auto">
        <a:xfrm>
          <a:off x="12470493" y="1319349"/>
          <a:ext cx="132665" cy="143694"/>
        </a:xfrm>
        <a:prstGeom prst="rect">
          <a:avLst/>
        </a:prstGeom>
        <a:noFill/>
        <a:ln w="9525">
          <a:noFill/>
          <a:miter lim="800000"/>
          <a:headEnd/>
          <a:tailEnd/>
        </a:ln>
      </xdr:spPr>
      <xdr:txBody>
        <a:bodyPr wrap="none" lIns="18288" tIns="18288" rIns="0" bIns="0" anchor="t" upright="1">
          <a:spAutoFit/>
        </a:bodyPr>
        <a:lstStyle/>
        <a:p>
          <a:pPr algn="l" rtl="0">
            <a:defRPr sz="1000"/>
          </a:pPr>
          <a:r>
            <a:rPr lang="en-US" altLang="ja-JP" sz="800" b="0" i="0" u="none" strike="noStrike" baseline="0">
              <a:solidFill>
                <a:srgbClr val="000000"/>
              </a:solidFill>
              <a:latin typeface="明朝"/>
            </a:rPr>
            <a:t>(1)</a:t>
          </a:r>
        </a:p>
      </xdr:txBody>
    </xdr:sp>
    <xdr:clientData/>
  </xdr:oneCellAnchor>
  <xdr:oneCellAnchor>
    <xdr:from>
      <xdr:col>15</xdr:col>
      <xdr:colOff>292100</xdr:colOff>
      <xdr:row>5</xdr:row>
      <xdr:rowOff>253365</xdr:rowOff>
    </xdr:from>
    <xdr:ext cx="132665" cy="143694"/>
    <xdr:sp macro="" textlink="">
      <xdr:nvSpPr>
        <xdr:cNvPr id="4" name="Text Box 10">
          <a:extLst>
            <a:ext uri="{FF2B5EF4-FFF2-40B4-BE49-F238E27FC236}">
              <a16:creationId xmlns:a16="http://schemas.microsoft.com/office/drawing/2014/main" id="{91503BBB-EE0B-8882-AEE2-448B7093B2D5}"/>
            </a:ext>
          </a:extLst>
        </xdr:cNvPr>
        <xdr:cNvSpPr txBox="1">
          <a:spLocks noChangeArrowheads="1"/>
        </xdr:cNvSpPr>
      </xdr:nvSpPr>
      <xdr:spPr bwMode="auto">
        <a:xfrm>
          <a:off x="11517993" y="1355544"/>
          <a:ext cx="132665" cy="143694"/>
        </a:xfrm>
        <a:prstGeom prst="rect">
          <a:avLst/>
        </a:prstGeom>
        <a:noFill/>
        <a:ln w="9525">
          <a:noFill/>
          <a:miter lim="800000"/>
          <a:headEnd/>
          <a:tailEnd/>
        </a:ln>
      </xdr:spPr>
      <xdr:txBody>
        <a:bodyPr wrap="none" lIns="18288" tIns="18288" rIns="0" bIns="0" anchor="t" upright="1">
          <a:spAutoFit/>
        </a:bodyPr>
        <a:lstStyle/>
        <a:p>
          <a:pPr algn="l" rtl="0">
            <a:defRPr sz="1000"/>
          </a:pPr>
          <a:r>
            <a:rPr lang="en-US" altLang="ja-JP" sz="800" b="0" i="0" u="none" strike="noStrike" baseline="0">
              <a:solidFill>
                <a:srgbClr val="000000"/>
              </a:solidFill>
              <a:latin typeface="明朝"/>
            </a:rPr>
            <a:t>(2)</a:t>
          </a:r>
        </a:p>
      </xdr:txBody>
    </xdr:sp>
    <xdr:clientData/>
  </xdr:oneCellAnchor>
  <xdr:twoCellAnchor editAs="oneCell">
    <xdr:from>
      <xdr:col>18</xdr:col>
      <xdr:colOff>511810</xdr:colOff>
      <xdr:row>5</xdr:row>
      <xdr:rowOff>191135</xdr:rowOff>
    </xdr:from>
    <xdr:to>
      <xdr:col>19</xdr:col>
      <xdr:colOff>36599</xdr:colOff>
      <xdr:row>5</xdr:row>
      <xdr:rowOff>408060</xdr:rowOff>
    </xdr:to>
    <xdr:sp macro="" textlink="">
      <xdr:nvSpPr>
        <xdr:cNvPr id="5" name="Text Box 11">
          <a:extLst>
            <a:ext uri="{FF2B5EF4-FFF2-40B4-BE49-F238E27FC236}">
              <a16:creationId xmlns:a16="http://schemas.microsoft.com/office/drawing/2014/main" id="{CF768199-E904-C5CD-D4A0-871291D546F1}"/>
            </a:ext>
          </a:extLst>
        </xdr:cNvPr>
        <xdr:cNvSpPr txBox="1">
          <a:spLocks noChangeArrowheads="1"/>
        </xdr:cNvSpPr>
      </xdr:nvSpPr>
      <xdr:spPr bwMode="auto">
        <a:xfrm>
          <a:off x="13173075" y="1314450"/>
          <a:ext cx="228600" cy="2095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800" b="0" i="0" u="none" strike="noStrike" baseline="0">
              <a:solidFill>
                <a:srgbClr val="000000"/>
              </a:solidFill>
              <a:latin typeface="明朝"/>
            </a:rPr>
            <a:t>(3)</a:t>
          </a:r>
          <a:endParaRPr lang="en-US" altLang="ja-JP" sz="600" b="0" i="0" u="none" strike="noStrike" baseline="0">
            <a:solidFill>
              <a:srgbClr val="000000"/>
            </a:solidFill>
            <a:latin typeface="明朝"/>
          </a:endParaRPr>
        </a:p>
        <a:p>
          <a:pPr algn="l" rtl="0">
            <a:defRPr sz="1000"/>
          </a:pPr>
          <a:endParaRPr lang="en-US" altLang="ja-JP" sz="600" b="0" i="0" u="none" strike="noStrike" baseline="0">
            <a:solidFill>
              <a:srgbClr val="000000"/>
            </a:solidFill>
            <a:latin typeface="明朝"/>
          </a:endParaRPr>
        </a:p>
      </xdr:txBody>
    </xdr:sp>
    <xdr:clientData/>
  </xdr:twoCellAnchor>
  <xdr:oneCellAnchor>
    <xdr:from>
      <xdr:col>19</xdr:col>
      <xdr:colOff>43815</xdr:colOff>
      <xdr:row>27</xdr:row>
      <xdr:rowOff>3175</xdr:rowOff>
    </xdr:from>
    <xdr:ext cx="139246" cy="276035"/>
    <xdr:sp macro="" textlink="">
      <xdr:nvSpPr>
        <xdr:cNvPr id="6" name="Text Box 17">
          <a:extLst>
            <a:ext uri="{FF2B5EF4-FFF2-40B4-BE49-F238E27FC236}">
              <a16:creationId xmlns:a16="http://schemas.microsoft.com/office/drawing/2014/main" id="{2291E0A1-00A1-9D9B-0AED-DCF3F2BA3DFE}"/>
            </a:ext>
          </a:extLst>
        </xdr:cNvPr>
        <xdr:cNvSpPr txBox="1">
          <a:spLocks noChangeArrowheads="1"/>
        </xdr:cNvSpPr>
      </xdr:nvSpPr>
      <xdr:spPr bwMode="auto">
        <a:xfrm>
          <a:off x="12160159" y="5282746"/>
          <a:ext cx="132665" cy="237629"/>
        </a:xfrm>
        <a:prstGeom prst="rect">
          <a:avLst/>
        </a:prstGeom>
        <a:noFill/>
        <a:ln w="9525">
          <a:noFill/>
          <a:miter lim="800000"/>
          <a:headEnd/>
          <a:tailEnd/>
        </a:ln>
      </xdr:spPr>
      <xdr:txBody>
        <a:bodyPr wrap="none" lIns="18288" tIns="18288" rIns="0" bIns="0" anchor="t" upright="1">
          <a:spAutoFit/>
        </a:bodyPr>
        <a:lstStyle/>
        <a:p>
          <a:pPr algn="l" rtl="0">
            <a:defRPr sz="1000"/>
          </a:pPr>
          <a:r>
            <a:rPr lang="en-US" altLang="ja-JP" sz="800" b="0" i="0" u="none" strike="noStrike" baseline="0">
              <a:solidFill>
                <a:srgbClr val="000000"/>
              </a:solidFill>
              <a:latin typeface="明朝"/>
            </a:rPr>
            <a:t>(4)</a:t>
          </a:r>
          <a:endParaRPr lang="en-US" altLang="ja-JP" sz="600" b="0" i="0" u="none" strike="noStrike" baseline="0">
            <a:solidFill>
              <a:srgbClr val="000000"/>
            </a:solidFill>
            <a:latin typeface="明朝"/>
          </a:endParaRPr>
        </a:p>
        <a:p>
          <a:pPr algn="l" rtl="0">
            <a:defRPr sz="1000"/>
          </a:pPr>
          <a:endParaRPr lang="en-US" altLang="ja-JP" sz="600" b="0" i="0" u="none" strike="noStrike" baseline="0">
            <a:solidFill>
              <a:srgbClr val="000000"/>
            </a:solidFill>
            <a:latin typeface="明朝"/>
          </a:endParaRPr>
        </a:p>
      </xdr:txBody>
    </xdr:sp>
    <xdr:clientData/>
  </xdr:oneCellAnchor>
  <xdr:twoCellAnchor>
    <xdr:from>
      <xdr:col>20</xdr:col>
      <xdr:colOff>57150</xdr:colOff>
      <xdr:row>19</xdr:row>
      <xdr:rowOff>47625</xdr:rowOff>
    </xdr:from>
    <xdr:to>
      <xdr:col>20</xdr:col>
      <xdr:colOff>190500</xdr:colOff>
      <xdr:row>26</xdr:row>
      <xdr:rowOff>123825</xdr:rowOff>
    </xdr:to>
    <xdr:sp macro="" textlink="">
      <xdr:nvSpPr>
        <xdr:cNvPr id="4277687" name="AutoShape 8">
          <a:extLst>
            <a:ext uri="{FF2B5EF4-FFF2-40B4-BE49-F238E27FC236}">
              <a16:creationId xmlns:a16="http://schemas.microsoft.com/office/drawing/2014/main" id="{BACD97AD-E613-1D90-7713-48A26936ABE3}"/>
            </a:ext>
          </a:extLst>
        </xdr:cNvPr>
        <xdr:cNvSpPr>
          <a:spLocks/>
        </xdr:cNvSpPr>
      </xdr:nvSpPr>
      <xdr:spPr bwMode="auto">
        <a:xfrm>
          <a:off x="13668375" y="3971925"/>
          <a:ext cx="133350" cy="1343025"/>
        </a:xfrm>
        <a:prstGeom prst="leftBrace">
          <a:avLst>
            <a:gd name="adj1" fmla="val 83929"/>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oneCellAnchor>
    <xdr:from>
      <xdr:col>17</xdr:col>
      <xdr:colOff>292100</xdr:colOff>
      <xdr:row>5</xdr:row>
      <xdr:rowOff>217170</xdr:rowOff>
    </xdr:from>
    <xdr:ext cx="132665" cy="143694"/>
    <xdr:sp macro="" textlink="">
      <xdr:nvSpPr>
        <xdr:cNvPr id="2" name="Text Box 9">
          <a:extLst>
            <a:ext uri="{FF2B5EF4-FFF2-40B4-BE49-F238E27FC236}">
              <a16:creationId xmlns:a16="http://schemas.microsoft.com/office/drawing/2014/main" id="{D00753DA-2096-57BE-970A-F2D8FBB06AE9}"/>
            </a:ext>
          </a:extLst>
        </xdr:cNvPr>
        <xdr:cNvSpPr txBox="1">
          <a:spLocks noChangeArrowheads="1"/>
        </xdr:cNvSpPr>
      </xdr:nvSpPr>
      <xdr:spPr bwMode="auto">
        <a:xfrm>
          <a:off x="12470493" y="1319349"/>
          <a:ext cx="132665" cy="143694"/>
        </a:xfrm>
        <a:prstGeom prst="rect">
          <a:avLst/>
        </a:prstGeom>
        <a:noFill/>
        <a:ln w="9525">
          <a:noFill/>
          <a:miter lim="800000"/>
          <a:headEnd/>
          <a:tailEnd/>
        </a:ln>
      </xdr:spPr>
      <xdr:txBody>
        <a:bodyPr wrap="none" lIns="18288" tIns="18288" rIns="0" bIns="0" anchor="t" upright="1">
          <a:spAutoFit/>
        </a:bodyPr>
        <a:lstStyle/>
        <a:p>
          <a:pPr algn="l" rtl="0">
            <a:defRPr sz="1000"/>
          </a:pPr>
          <a:r>
            <a:rPr lang="en-US" altLang="ja-JP" sz="800" b="0" i="0" u="none" strike="noStrike" baseline="0">
              <a:solidFill>
                <a:srgbClr val="000000"/>
              </a:solidFill>
              <a:latin typeface="明朝"/>
            </a:rPr>
            <a:t>(1)</a:t>
          </a:r>
        </a:p>
      </xdr:txBody>
    </xdr:sp>
    <xdr:clientData/>
  </xdr:oneCellAnchor>
  <xdr:oneCellAnchor>
    <xdr:from>
      <xdr:col>15</xdr:col>
      <xdr:colOff>292100</xdr:colOff>
      <xdr:row>5</xdr:row>
      <xdr:rowOff>253365</xdr:rowOff>
    </xdr:from>
    <xdr:ext cx="132665" cy="143694"/>
    <xdr:sp macro="" textlink="">
      <xdr:nvSpPr>
        <xdr:cNvPr id="7" name="Text Box 10">
          <a:extLst>
            <a:ext uri="{FF2B5EF4-FFF2-40B4-BE49-F238E27FC236}">
              <a16:creationId xmlns:a16="http://schemas.microsoft.com/office/drawing/2014/main" id="{E1F41805-A2F4-9925-78B7-5BAC1F4BADD5}"/>
            </a:ext>
          </a:extLst>
        </xdr:cNvPr>
        <xdr:cNvSpPr txBox="1">
          <a:spLocks noChangeArrowheads="1"/>
        </xdr:cNvSpPr>
      </xdr:nvSpPr>
      <xdr:spPr bwMode="auto">
        <a:xfrm>
          <a:off x="11517993" y="1355544"/>
          <a:ext cx="132665" cy="143694"/>
        </a:xfrm>
        <a:prstGeom prst="rect">
          <a:avLst/>
        </a:prstGeom>
        <a:noFill/>
        <a:ln w="9525">
          <a:noFill/>
          <a:miter lim="800000"/>
          <a:headEnd/>
          <a:tailEnd/>
        </a:ln>
      </xdr:spPr>
      <xdr:txBody>
        <a:bodyPr wrap="none" lIns="18288" tIns="18288" rIns="0" bIns="0" anchor="t" upright="1">
          <a:spAutoFit/>
        </a:bodyPr>
        <a:lstStyle/>
        <a:p>
          <a:pPr algn="l" rtl="0">
            <a:defRPr sz="1000"/>
          </a:pPr>
          <a:r>
            <a:rPr lang="en-US" altLang="ja-JP" sz="800" b="0" i="0" u="none" strike="noStrike" baseline="0">
              <a:solidFill>
                <a:srgbClr val="000000"/>
              </a:solidFill>
              <a:latin typeface="明朝"/>
            </a:rPr>
            <a:t>(2)</a:t>
          </a:r>
        </a:p>
      </xdr:txBody>
    </xdr:sp>
    <xdr:clientData/>
  </xdr:oneCellAnchor>
  <xdr:twoCellAnchor editAs="oneCell">
    <xdr:from>
      <xdr:col>18</xdr:col>
      <xdr:colOff>511810</xdr:colOff>
      <xdr:row>5</xdr:row>
      <xdr:rowOff>191135</xdr:rowOff>
    </xdr:from>
    <xdr:to>
      <xdr:col>19</xdr:col>
      <xdr:colOff>36599</xdr:colOff>
      <xdr:row>5</xdr:row>
      <xdr:rowOff>408060</xdr:rowOff>
    </xdr:to>
    <xdr:sp macro="" textlink="">
      <xdr:nvSpPr>
        <xdr:cNvPr id="8" name="Text Box 11">
          <a:extLst>
            <a:ext uri="{FF2B5EF4-FFF2-40B4-BE49-F238E27FC236}">
              <a16:creationId xmlns:a16="http://schemas.microsoft.com/office/drawing/2014/main" id="{1574C377-FB46-8C7B-1707-1A436AEDBC90}"/>
            </a:ext>
          </a:extLst>
        </xdr:cNvPr>
        <xdr:cNvSpPr txBox="1">
          <a:spLocks noChangeArrowheads="1"/>
        </xdr:cNvSpPr>
      </xdr:nvSpPr>
      <xdr:spPr bwMode="auto">
        <a:xfrm>
          <a:off x="13173075" y="1314450"/>
          <a:ext cx="228600" cy="2095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800" b="0" i="0" u="none" strike="noStrike" baseline="0">
              <a:solidFill>
                <a:srgbClr val="000000"/>
              </a:solidFill>
              <a:latin typeface="明朝"/>
            </a:rPr>
            <a:t>(3)</a:t>
          </a:r>
          <a:endParaRPr lang="en-US" altLang="ja-JP" sz="600" b="0" i="0" u="none" strike="noStrike" baseline="0">
            <a:solidFill>
              <a:srgbClr val="000000"/>
            </a:solidFill>
            <a:latin typeface="明朝"/>
          </a:endParaRPr>
        </a:p>
        <a:p>
          <a:pPr algn="l" rtl="0">
            <a:defRPr sz="1000"/>
          </a:pPr>
          <a:endParaRPr lang="en-US" altLang="ja-JP" sz="600" b="0" i="0" u="none" strike="noStrike" baseline="0">
            <a:solidFill>
              <a:srgbClr val="000000"/>
            </a:solidFill>
            <a:latin typeface="明朝"/>
          </a:endParaRPr>
        </a:p>
      </xdr:txBody>
    </xdr:sp>
    <xdr:clientData/>
  </xdr:twoCellAnchor>
  <xdr:oneCellAnchor>
    <xdr:from>
      <xdr:col>19</xdr:col>
      <xdr:colOff>43815</xdr:colOff>
      <xdr:row>27</xdr:row>
      <xdr:rowOff>3175</xdr:rowOff>
    </xdr:from>
    <xdr:ext cx="139246" cy="276035"/>
    <xdr:sp macro="" textlink="">
      <xdr:nvSpPr>
        <xdr:cNvPr id="9" name="Text Box 17">
          <a:extLst>
            <a:ext uri="{FF2B5EF4-FFF2-40B4-BE49-F238E27FC236}">
              <a16:creationId xmlns:a16="http://schemas.microsoft.com/office/drawing/2014/main" id="{FA1F8872-1365-F9F9-F0D4-6D8F024E88EF}"/>
            </a:ext>
          </a:extLst>
        </xdr:cNvPr>
        <xdr:cNvSpPr txBox="1">
          <a:spLocks noChangeArrowheads="1"/>
        </xdr:cNvSpPr>
      </xdr:nvSpPr>
      <xdr:spPr bwMode="auto">
        <a:xfrm>
          <a:off x="12160159" y="5282746"/>
          <a:ext cx="132665" cy="237629"/>
        </a:xfrm>
        <a:prstGeom prst="rect">
          <a:avLst/>
        </a:prstGeom>
        <a:noFill/>
        <a:ln w="9525">
          <a:noFill/>
          <a:miter lim="800000"/>
          <a:headEnd/>
          <a:tailEnd/>
        </a:ln>
      </xdr:spPr>
      <xdr:txBody>
        <a:bodyPr wrap="none" lIns="18288" tIns="18288" rIns="0" bIns="0" anchor="t" upright="1">
          <a:spAutoFit/>
        </a:bodyPr>
        <a:lstStyle/>
        <a:p>
          <a:pPr algn="l" rtl="0">
            <a:defRPr sz="1000"/>
          </a:pPr>
          <a:r>
            <a:rPr lang="en-US" altLang="ja-JP" sz="800" b="0" i="0" u="none" strike="noStrike" baseline="0">
              <a:solidFill>
                <a:srgbClr val="000000"/>
              </a:solidFill>
              <a:latin typeface="明朝"/>
            </a:rPr>
            <a:t>(4)</a:t>
          </a:r>
          <a:endParaRPr lang="en-US" altLang="ja-JP" sz="600" b="0" i="0" u="none" strike="noStrike" baseline="0">
            <a:solidFill>
              <a:srgbClr val="000000"/>
            </a:solidFill>
            <a:latin typeface="明朝"/>
          </a:endParaRPr>
        </a:p>
        <a:p>
          <a:pPr algn="l" rtl="0">
            <a:defRPr sz="1000"/>
          </a:pPr>
          <a:endParaRPr lang="en-US" altLang="ja-JP" sz="600" b="0" i="0" u="none" strike="noStrike" baseline="0">
            <a:solidFill>
              <a:srgbClr val="000000"/>
            </a:solidFill>
            <a:latin typeface="明朝"/>
          </a:endParaRPr>
        </a:p>
      </xdr:txBody>
    </xdr:sp>
    <xdr:clientData/>
  </xdr:oneCellAnchor>
</xdr:wsDr>
</file>

<file path=xl/drawings/drawing16.xml><?xml version="1.0" encoding="utf-8"?>
<xdr:wsDr xmlns:xdr="http://schemas.openxmlformats.org/drawingml/2006/spreadsheetDrawing" xmlns:a="http://schemas.openxmlformats.org/drawingml/2006/main">
  <xdr:twoCellAnchor>
    <xdr:from>
      <xdr:col>19</xdr:col>
      <xdr:colOff>0</xdr:colOff>
      <xdr:row>19</xdr:row>
      <xdr:rowOff>47625</xdr:rowOff>
    </xdr:from>
    <xdr:to>
      <xdr:col>19</xdr:col>
      <xdr:colOff>114300</xdr:colOff>
      <xdr:row>26</xdr:row>
      <xdr:rowOff>142875</xdr:rowOff>
    </xdr:to>
    <xdr:grpSp>
      <xdr:nvGrpSpPr>
        <xdr:cNvPr id="4250586" name="Group 1">
          <a:extLst>
            <a:ext uri="{FF2B5EF4-FFF2-40B4-BE49-F238E27FC236}">
              <a16:creationId xmlns:a16="http://schemas.microsoft.com/office/drawing/2014/main" id="{95681ABA-867F-275C-F749-362FF7C89461}"/>
            </a:ext>
          </a:extLst>
        </xdr:cNvPr>
        <xdr:cNvGrpSpPr>
          <a:grpSpLocks/>
        </xdr:cNvGrpSpPr>
      </xdr:nvGrpSpPr>
      <xdr:grpSpPr bwMode="auto">
        <a:xfrm>
          <a:off x="21547667" y="3720042"/>
          <a:ext cx="114300" cy="1354666"/>
          <a:chOff x="482" y="-39090"/>
          <a:chExt cx="3876" cy="272"/>
        </a:xfrm>
      </xdr:grpSpPr>
      <xdr:sp macro="" textlink="">
        <xdr:nvSpPr>
          <xdr:cNvPr id="4250598" name="Arc 2">
            <a:extLst>
              <a:ext uri="{FF2B5EF4-FFF2-40B4-BE49-F238E27FC236}">
                <a16:creationId xmlns:a16="http://schemas.microsoft.com/office/drawing/2014/main" id="{844CE4F5-948A-F79D-5E63-92C86CE436C8}"/>
              </a:ext>
            </a:extLst>
          </xdr:cNvPr>
          <xdr:cNvSpPr>
            <a:spLocks/>
          </xdr:cNvSpPr>
        </xdr:nvSpPr>
        <xdr:spPr bwMode="auto">
          <a:xfrm flipH="1">
            <a:off x="2420" y="-39090"/>
            <a:ext cx="1938" cy="10"/>
          </a:xfrm>
          <a:custGeom>
            <a:avLst/>
            <a:gdLst>
              <a:gd name="T0" fmla="*/ 0 w 21600"/>
              <a:gd name="T1" fmla="*/ 0 h 21600"/>
              <a:gd name="T2" fmla="*/ 0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250599" name="Line 3">
            <a:extLst>
              <a:ext uri="{FF2B5EF4-FFF2-40B4-BE49-F238E27FC236}">
                <a16:creationId xmlns:a16="http://schemas.microsoft.com/office/drawing/2014/main" id="{B53A795E-B8D7-D7C4-9A84-BBB5CF46743F}"/>
              </a:ext>
            </a:extLst>
          </xdr:cNvPr>
          <xdr:cNvSpPr>
            <a:spLocks noChangeShapeType="1"/>
          </xdr:cNvSpPr>
        </xdr:nvSpPr>
        <xdr:spPr bwMode="auto">
          <a:xfrm>
            <a:off x="2420" y="-39080"/>
            <a:ext cx="0" cy="1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250600" name="Arc 4">
            <a:extLst>
              <a:ext uri="{FF2B5EF4-FFF2-40B4-BE49-F238E27FC236}">
                <a16:creationId xmlns:a16="http://schemas.microsoft.com/office/drawing/2014/main" id="{78568802-44AB-4C12-9296-0BED1D791F82}"/>
              </a:ext>
            </a:extLst>
          </xdr:cNvPr>
          <xdr:cNvSpPr>
            <a:spLocks/>
          </xdr:cNvSpPr>
        </xdr:nvSpPr>
        <xdr:spPr bwMode="auto">
          <a:xfrm flipV="1">
            <a:off x="482" y="-38964"/>
            <a:ext cx="1938" cy="10"/>
          </a:xfrm>
          <a:custGeom>
            <a:avLst/>
            <a:gdLst>
              <a:gd name="T0" fmla="*/ 0 w 21600"/>
              <a:gd name="T1" fmla="*/ 0 h 21600"/>
              <a:gd name="T2" fmla="*/ 0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250601" name="Arc 5">
            <a:extLst>
              <a:ext uri="{FF2B5EF4-FFF2-40B4-BE49-F238E27FC236}">
                <a16:creationId xmlns:a16="http://schemas.microsoft.com/office/drawing/2014/main" id="{A2880B3D-D0D3-4C2B-FB7C-EA2166803FC7}"/>
              </a:ext>
            </a:extLst>
          </xdr:cNvPr>
          <xdr:cNvSpPr>
            <a:spLocks/>
          </xdr:cNvSpPr>
        </xdr:nvSpPr>
        <xdr:spPr bwMode="auto">
          <a:xfrm>
            <a:off x="482" y="-38954"/>
            <a:ext cx="1938" cy="10"/>
          </a:xfrm>
          <a:custGeom>
            <a:avLst/>
            <a:gdLst>
              <a:gd name="T0" fmla="*/ 0 w 21600"/>
              <a:gd name="T1" fmla="*/ 0 h 21600"/>
              <a:gd name="T2" fmla="*/ 0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250602" name="Line 6">
            <a:extLst>
              <a:ext uri="{FF2B5EF4-FFF2-40B4-BE49-F238E27FC236}">
                <a16:creationId xmlns:a16="http://schemas.microsoft.com/office/drawing/2014/main" id="{6B8CFED2-A914-835F-6D06-6CA8C0F04EDF}"/>
              </a:ext>
            </a:extLst>
          </xdr:cNvPr>
          <xdr:cNvSpPr>
            <a:spLocks noChangeShapeType="1"/>
          </xdr:cNvSpPr>
        </xdr:nvSpPr>
        <xdr:spPr bwMode="auto">
          <a:xfrm>
            <a:off x="2420" y="-38944"/>
            <a:ext cx="0" cy="1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250603" name="Arc 7">
            <a:extLst>
              <a:ext uri="{FF2B5EF4-FFF2-40B4-BE49-F238E27FC236}">
                <a16:creationId xmlns:a16="http://schemas.microsoft.com/office/drawing/2014/main" id="{D2486ECD-0D4C-32FA-D75E-426FC1782E21}"/>
              </a:ext>
            </a:extLst>
          </xdr:cNvPr>
          <xdr:cNvSpPr>
            <a:spLocks/>
          </xdr:cNvSpPr>
        </xdr:nvSpPr>
        <xdr:spPr bwMode="auto">
          <a:xfrm flipH="1" flipV="1">
            <a:off x="2420" y="-38828"/>
            <a:ext cx="1938" cy="10"/>
          </a:xfrm>
          <a:custGeom>
            <a:avLst/>
            <a:gdLst>
              <a:gd name="T0" fmla="*/ 0 w 21600"/>
              <a:gd name="T1" fmla="*/ 0 h 21600"/>
              <a:gd name="T2" fmla="*/ 0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editAs="oneCell">
    <xdr:from>
      <xdr:col>17</xdr:col>
      <xdr:colOff>1089660</xdr:colOff>
      <xdr:row>5</xdr:row>
      <xdr:rowOff>51435</xdr:rowOff>
    </xdr:from>
    <xdr:to>
      <xdr:col>17</xdr:col>
      <xdr:colOff>1222464</xdr:colOff>
      <xdr:row>5</xdr:row>
      <xdr:rowOff>192916</xdr:rowOff>
    </xdr:to>
    <xdr:sp macro="" textlink="">
      <xdr:nvSpPr>
        <xdr:cNvPr id="3162347" name="Text Box 18">
          <a:extLst>
            <a:ext uri="{FF2B5EF4-FFF2-40B4-BE49-F238E27FC236}">
              <a16:creationId xmlns:a16="http://schemas.microsoft.com/office/drawing/2014/main" id="{F877BD32-0EC8-88A4-B3E4-93E5D6E2EE6D}"/>
            </a:ext>
          </a:extLst>
        </xdr:cNvPr>
        <xdr:cNvSpPr txBox="1">
          <a:spLocks noChangeArrowheads="1"/>
        </xdr:cNvSpPr>
      </xdr:nvSpPr>
      <xdr:spPr bwMode="auto">
        <a:xfrm>
          <a:off x="18958560" y="1036320"/>
          <a:ext cx="129540" cy="137160"/>
        </a:xfrm>
        <a:prstGeom prst="rect">
          <a:avLst/>
        </a:prstGeom>
        <a:noFill/>
        <a:ln>
          <a:noFill/>
        </a:ln>
      </xdr:spPr>
      <xdr:txBody>
        <a:bodyPr vertOverflow="clip" wrap="square" lIns="9144" tIns="18288" rIns="0" bIns="0" anchor="t" upright="1"/>
        <a:lstStyle/>
        <a:p>
          <a:pPr algn="l" rtl="0">
            <a:defRPr sz="1000"/>
          </a:pPr>
          <a:r>
            <a:rPr lang="ja-JP" altLang="en-US" sz="800" b="0" i="0" u="none" strike="noStrike" baseline="0">
              <a:solidFill>
                <a:srgbClr val="000000"/>
              </a:solidFill>
              <a:latin typeface="明朝"/>
            </a:rPr>
            <a:t>(1)</a:t>
          </a:r>
        </a:p>
      </xdr:txBody>
    </xdr:sp>
    <xdr:clientData/>
  </xdr:twoCellAnchor>
  <xdr:twoCellAnchor editAs="oneCell">
    <xdr:from>
      <xdr:col>18</xdr:col>
      <xdr:colOff>120650</xdr:colOff>
      <xdr:row>27</xdr:row>
      <xdr:rowOff>68580</xdr:rowOff>
    </xdr:from>
    <xdr:to>
      <xdr:col>19</xdr:col>
      <xdr:colOff>15196</xdr:colOff>
      <xdr:row>28</xdr:row>
      <xdr:rowOff>139177</xdr:rowOff>
    </xdr:to>
    <xdr:sp macro="" textlink="">
      <xdr:nvSpPr>
        <xdr:cNvPr id="10" name="Text Box 19">
          <a:extLst>
            <a:ext uri="{FF2B5EF4-FFF2-40B4-BE49-F238E27FC236}">
              <a16:creationId xmlns:a16="http://schemas.microsoft.com/office/drawing/2014/main" id="{D37D3D48-89B9-4904-B11B-AD7E1DEC06E9}"/>
            </a:ext>
          </a:extLst>
        </xdr:cNvPr>
        <xdr:cNvSpPr txBox="1">
          <a:spLocks noChangeArrowheads="1"/>
        </xdr:cNvSpPr>
      </xdr:nvSpPr>
      <xdr:spPr bwMode="auto">
        <a:xfrm>
          <a:off x="21431250" y="5200650"/>
          <a:ext cx="323850" cy="2095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900" b="0" i="0" u="none" strike="noStrike" baseline="0">
              <a:solidFill>
                <a:srgbClr val="000000"/>
              </a:solidFill>
              <a:latin typeface="明朝"/>
            </a:rPr>
            <a:t>(2)</a:t>
          </a:r>
        </a:p>
      </xdr:txBody>
    </xdr:sp>
    <xdr:clientData/>
  </xdr:twoCellAnchor>
  <xdr:twoCellAnchor>
    <xdr:from>
      <xdr:col>19</xdr:col>
      <xdr:colOff>0</xdr:colOff>
      <xdr:row>19</xdr:row>
      <xdr:rowOff>47625</xdr:rowOff>
    </xdr:from>
    <xdr:to>
      <xdr:col>19</xdr:col>
      <xdr:colOff>114300</xdr:colOff>
      <xdr:row>26</xdr:row>
      <xdr:rowOff>142875</xdr:rowOff>
    </xdr:to>
    <xdr:grpSp>
      <xdr:nvGrpSpPr>
        <xdr:cNvPr id="4250589" name="Group 1">
          <a:extLst>
            <a:ext uri="{FF2B5EF4-FFF2-40B4-BE49-F238E27FC236}">
              <a16:creationId xmlns:a16="http://schemas.microsoft.com/office/drawing/2014/main" id="{C162A03E-95E8-5E8E-F7EA-1D961A236775}"/>
            </a:ext>
          </a:extLst>
        </xdr:cNvPr>
        <xdr:cNvGrpSpPr>
          <a:grpSpLocks/>
        </xdr:cNvGrpSpPr>
      </xdr:nvGrpSpPr>
      <xdr:grpSpPr bwMode="auto">
        <a:xfrm>
          <a:off x="21547667" y="3720042"/>
          <a:ext cx="114300" cy="1354666"/>
          <a:chOff x="482" y="-39090"/>
          <a:chExt cx="3876" cy="272"/>
        </a:xfrm>
      </xdr:grpSpPr>
      <xdr:sp macro="" textlink="">
        <xdr:nvSpPr>
          <xdr:cNvPr id="4250592" name="Arc 2">
            <a:extLst>
              <a:ext uri="{FF2B5EF4-FFF2-40B4-BE49-F238E27FC236}">
                <a16:creationId xmlns:a16="http://schemas.microsoft.com/office/drawing/2014/main" id="{20886876-98B2-2DEA-9928-65524AAB4057}"/>
              </a:ext>
            </a:extLst>
          </xdr:cNvPr>
          <xdr:cNvSpPr>
            <a:spLocks/>
          </xdr:cNvSpPr>
        </xdr:nvSpPr>
        <xdr:spPr bwMode="auto">
          <a:xfrm flipH="1">
            <a:off x="2420" y="-39090"/>
            <a:ext cx="1938" cy="10"/>
          </a:xfrm>
          <a:custGeom>
            <a:avLst/>
            <a:gdLst>
              <a:gd name="T0" fmla="*/ 0 w 21600"/>
              <a:gd name="T1" fmla="*/ 0 h 21600"/>
              <a:gd name="T2" fmla="*/ 0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250593" name="Line 3">
            <a:extLst>
              <a:ext uri="{FF2B5EF4-FFF2-40B4-BE49-F238E27FC236}">
                <a16:creationId xmlns:a16="http://schemas.microsoft.com/office/drawing/2014/main" id="{FA9EA7E6-7B02-D970-7426-A05CE3E76E10}"/>
              </a:ext>
            </a:extLst>
          </xdr:cNvPr>
          <xdr:cNvSpPr>
            <a:spLocks noChangeShapeType="1"/>
          </xdr:cNvSpPr>
        </xdr:nvSpPr>
        <xdr:spPr bwMode="auto">
          <a:xfrm>
            <a:off x="2420" y="-39080"/>
            <a:ext cx="0" cy="1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250594" name="Arc 4">
            <a:extLst>
              <a:ext uri="{FF2B5EF4-FFF2-40B4-BE49-F238E27FC236}">
                <a16:creationId xmlns:a16="http://schemas.microsoft.com/office/drawing/2014/main" id="{A3671DDB-7D6D-BFDF-D4CC-7BB841CF9DD4}"/>
              </a:ext>
            </a:extLst>
          </xdr:cNvPr>
          <xdr:cNvSpPr>
            <a:spLocks/>
          </xdr:cNvSpPr>
        </xdr:nvSpPr>
        <xdr:spPr bwMode="auto">
          <a:xfrm flipV="1">
            <a:off x="482" y="-38964"/>
            <a:ext cx="1938" cy="10"/>
          </a:xfrm>
          <a:custGeom>
            <a:avLst/>
            <a:gdLst>
              <a:gd name="T0" fmla="*/ 0 w 21600"/>
              <a:gd name="T1" fmla="*/ 0 h 21600"/>
              <a:gd name="T2" fmla="*/ 0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250595" name="Arc 5">
            <a:extLst>
              <a:ext uri="{FF2B5EF4-FFF2-40B4-BE49-F238E27FC236}">
                <a16:creationId xmlns:a16="http://schemas.microsoft.com/office/drawing/2014/main" id="{5BE43E88-DA28-A6FC-F094-CB44B168FBA6}"/>
              </a:ext>
            </a:extLst>
          </xdr:cNvPr>
          <xdr:cNvSpPr>
            <a:spLocks/>
          </xdr:cNvSpPr>
        </xdr:nvSpPr>
        <xdr:spPr bwMode="auto">
          <a:xfrm>
            <a:off x="482" y="-38954"/>
            <a:ext cx="1938" cy="10"/>
          </a:xfrm>
          <a:custGeom>
            <a:avLst/>
            <a:gdLst>
              <a:gd name="T0" fmla="*/ 0 w 21600"/>
              <a:gd name="T1" fmla="*/ 0 h 21600"/>
              <a:gd name="T2" fmla="*/ 0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250596" name="Line 6">
            <a:extLst>
              <a:ext uri="{FF2B5EF4-FFF2-40B4-BE49-F238E27FC236}">
                <a16:creationId xmlns:a16="http://schemas.microsoft.com/office/drawing/2014/main" id="{D9EB42E6-66D6-7F60-17F1-11A45F80EFDA}"/>
              </a:ext>
            </a:extLst>
          </xdr:cNvPr>
          <xdr:cNvSpPr>
            <a:spLocks noChangeShapeType="1"/>
          </xdr:cNvSpPr>
        </xdr:nvSpPr>
        <xdr:spPr bwMode="auto">
          <a:xfrm>
            <a:off x="2420" y="-38944"/>
            <a:ext cx="0" cy="1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250597" name="Arc 7">
            <a:extLst>
              <a:ext uri="{FF2B5EF4-FFF2-40B4-BE49-F238E27FC236}">
                <a16:creationId xmlns:a16="http://schemas.microsoft.com/office/drawing/2014/main" id="{7C765813-E16F-EF5F-CEAD-3D9D0C947D2C}"/>
              </a:ext>
            </a:extLst>
          </xdr:cNvPr>
          <xdr:cNvSpPr>
            <a:spLocks/>
          </xdr:cNvSpPr>
        </xdr:nvSpPr>
        <xdr:spPr bwMode="auto">
          <a:xfrm flipH="1" flipV="1">
            <a:off x="2420" y="-38828"/>
            <a:ext cx="1938" cy="10"/>
          </a:xfrm>
          <a:custGeom>
            <a:avLst/>
            <a:gdLst>
              <a:gd name="T0" fmla="*/ 0 w 21600"/>
              <a:gd name="T1" fmla="*/ 0 h 21600"/>
              <a:gd name="T2" fmla="*/ 0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oneCellAnchor>
    <xdr:from>
      <xdr:col>17</xdr:col>
      <xdr:colOff>1108710</xdr:colOff>
      <xdr:row>5</xdr:row>
      <xdr:rowOff>76200</xdr:rowOff>
    </xdr:from>
    <xdr:ext cx="123432" cy="153274"/>
    <xdr:sp macro="" textlink="">
      <xdr:nvSpPr>
        <xdr:cNvPr id="9" name="Text Box 18">
          <a:extLst>
            <a:ext uri="{FF2B5EF4-FFF2-40B4-BE49-F238E27FC236}">
              <a16:creationId xmlns:a16="http://schemas.microsoft.com/office/drawing/2014/main" id="{8ED6722B-D6B1-C627-E78E-A00A4463A644}"/>
            </a:ext>
          </a:extLst>
        </xdr:cNvPr>
        <xdr:cNvSpPr txBox="1">
          <a:spLocks noChangeArrowheads="1"/>
        </xdr:cNvSpPr>
      </xdr:nvSpPr>
      <xdr:spPr bwMode="auto">
        <a:xfrm>
          <a:off x="18935277" y="1041400"/>
          <a:ext cx="123432" cy="143694"/>
        </a:xfrm>
        <a:prstGeom prst="rect">
          <a:avLst/>
        </a:prstGeom>
        <a:noFill/>
        <a:ln w="9525">
          <a:noFill/>
          <a:miter lim="800000"/>
          <a:headEnd/>
          <a:tailEnd/>
        </a:ln>
      </xdr:spPr>
      <xdr:txBody>
        <a:bodyPr wrap="none" lIns="9144" tIns="18288" rIns="0" bIns="0" anchor="t" upright="1">
          <a:spAutoFit/>
        </a:bodyPr>
        <a:lstStyle/>
        <a:p>
          <a:pPr algn="l" rtl="0">
            <a:defRPr sz="1000"/>
          </a:pPr>
          <a:r>
            <a:rPr lang="en-US" altLang="ja-JP" sz="800" b="0" i="0" u="none" strike="noStrike" baseline="0">
              <a:solidFill>
                <a:srgbClr val="000000"/>
              </a:solidFill>
              <a:latin typeface="明朝"/>
            </a:rPr>
            <a:t>(1)</a:t>
          </a:r>
        </a:p>
      </xdr:txBody>
    </xdr:sp>
    <xdr:clientData/>
  </xdr:oneCellAnchor>
  <xdr:twoCellAnchor editAs="oneCell">
    <xdr:from>
      <xdr:col>18</xdr:col>
      <xdr:colOff>120650</xdr:colOff>
      <xdr:row>27</xdr:row>
      <xdr:rowOff>68580</xdr:rowOff>
    </xdr:from>
    <xdr:to>
      <xdr:col>19</xdr:col>
      <xdr:colOff>15196</xdr:colOff>
      <xdr:row>28</xdr:row>
      <xdr:rowOff>139177</xdr:rowOff>
    </xdr:to>
    <xdr:sp macro="" textlink="">
      <xdr:nvSpPr>
        <xdr:cNvPr id="2" name="Text Box 19">
          <a:extLst>
            <a:ext uri="{FF2B5EF4-FFF2-40B4-BE49-F238E27FC236}">
              <a16:creationId xmlns:a16="http://schemas.microsoft.com/office/drawing/2014/main" id="{C78B1ACE-1217-F9BF-3650-51E8A3C30959}"/>
            </a:ext>
          </a:extLst>
        </xdr:cNvPr>
        <xdr:cNvSpPr txBox="1">
          <a:spLocks noChangeArrowheads="1"/>
        </xdr:cNvSpPr>
      </xdr:nvSpPr>
      <xdr:spPr bwMode="auto">
        <a:xfrm>
          <a:off x="21431250" y="5200650"/>
          <a:ext cx="323850" cy="2095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900" b="0" i="0" u="none" strike="noStrike" baseline="0">
              <a:solidFill>
                <a:srgbClr val="000000"/>
              </a:solidFill>
              <a:latin typeface="明朝"/>
            </a:rPr>
            <a:t>(2)</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17</xdr:col>
      <xdr:colOff>76200</xdr:colOff>
      <xdr:row>19</xdr:row>
      <xdr:rowOff>38100</xdr:rowOff>
    </xdr:from>
    <xdr:to>
      <xdr:col>17</xdr:col>
      <xdr:colOff>180975</xdr:colOff>
      <xdr:row>26</xdr:row>
      <xdr:rowOff>123825</xdr:rowOff>
    </xdr:to>
    <xdr:sp macro="" textlink="">
      <xdr:nvSpPr>
        <xdr:cNvPr id="4118174" name="AutoShape 8">
          <a:extLst>
            <a:ext uri="{FF2B5EF4-FFF2-40B4-BE49-F238E27FC236}">
              <a16:creationId xmlns:a16="http://schemas.microsoft.com/office/drawing/2014/main" id="{98761D11-E693-2FCC-49D0-C78FE3331FE9}"/>
            </a:ext>
          </a:extLst>
        </xdr:cNvPr>
        <xdr:cNvSpPr>
          <a:spLocks/>
        </xdr:cNvSpPr>
      </xdr:nvSpPr>
      <xdr:spPr bwMode="auto">
        <a:xfrm>
          <a:off x="11591925" y="4371975"/>
          <a:ext cx="104775" cy="1352550"/>
        </a:xfrm>
        <a:prstGeom prst="leftBrace">
          <a:avLst>
            <a:gd name="adj1" fmla="val 10757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oneCellAnchor>
    <xdr:from>
      <xdr:col>16</xdr:col>
      <xdr:colOff>135890</xdr:colOff>
      <xdr:row>27</xdr:row>
      <xdr:rowOff>27305</xdr:rowOff>
    </xdr:from>
    <xdr:ext cx="131661" cy="154562"/>
    <xdr:sp macro="" textlink="">
      <xdr:nvSpPr>
        <xdr:cNvPr id="3" name="Text Box 10">
          <a:extLst>
            <a:ext uri="{FF2B5EF4-FFF2-40B4-BE49-F238E27FC236}">
              <a16:creationId xmlns:a16="http://schemas.microsoft.com/office/drawing/2014/main" id="{E42CF4C7-27DF-12C0-3808-DC47CC88A95F}"/>
            </a:ext>
          </a:extLst>
        </xdr:cNvPr>
        <xdr:cNvSpPr txBox="1">
          <a:spLocks noChangeArrowheads="1"/>
        </xdr:cNvSpPr>
      </xdr:nvSpPr>
      <xdr:spPr bwMode="auto">
        <a:xfrm>
          <a:off x="10241915" y="5808980"/>
          <a:ext cx="123432" cy="143694"/>
        </a:xfrm>
        <a:prstGeom prst="rect">
          <a:avLst/>
        </a:prstGeom>
        <a:noFill/>
        <a:ln w="9525">
          <a:noFill/>
          <a:miter lim="800000"/>
          <a:headEnd/>
          <a:tailEnd/>
        </a:ln>
      </xdr:spPr>
      <xdr:txBody>
        <a:bodyPr wrap="none" lIns="9144" tIns="18288" rIns="0" bIns="0" anchor="t" upright="1">
          <a:spAutoFit/>
        </a:bodyPr>
        <a:lstStyle/>
        <a:p>
          <a:pPr algn="l" rtl="0">
            <a:defRPr sz="1000"/>
          </a:pPr>
          <a:r>
            <a:rPr lang="en-US" altLang="ja-JP" sz="800" b="0" i="0" u="none" strike="noStrike" baseline="0">
              <a:solidFill>
                <a:srgbClr val="000000"/>
              </a:solidFill>
              <a:latin typeface="明朝"/>
            </a:rPr>
            <a:t>(2)</a:t>
          </a:r>
        </a:p>
      </xdr:txBody>
    </xdr:sp>
    <xdr:clientData/>
  </xdr:oneCellAnchor>
  <xdr:oneCellAnchor>
    <xdr:from>
      <xdr:col>15</xdr:col>
      <xdr:colOff>386715</xdr:colOff>
      <xdr:row>5</xdr:row>
      <xdr:rowOff>457835</xdr:rowOff>
    </xdr:from>
    <xdr:ext cx="144533" cy="148130"/>
    <xdr:sp macro="" textlink="">
      <xdr:nvSpPr>
        <xdr:cNvPr id="4" name="Text Box 11">
          <a:extLst>
            <a:ext uri="{FF2B5EF4-FFF2-40B4-BE49-F238E27FC236}">
              <a16:creationId xmlns:a16="http://schemas.microsoft.com/office/drawing/2014/main" id="{B382697A-63B3-8184-FCC9-4AB9C3712B3B}"/>
            </a:ext>
          </a:extLst>
        </xdr:cNvPr>
        <xdr:cNvSpPr txBox="1">
          <a:spLocks noChangeArrowheads="1"/>
        </xdr:cNvSpPr>
      </xdr:nvSpPr>
      <xdr:spPr bwMode="auto">
        <a:xfrm>
          <a:off x="9930765" y="1638935"/>
          <a:ext cx="123432" cy="143694"/>
        </a:xfrm>
        <a:prstGeom prst="rect">
          <a:avLst/>
        </a:prstGeom>
        <a:noFill/>
        <a:ln w="9525">
          <a:noFill/>
          <a:miter lim="800000"/>
          <a:headEnd/>
          <a:tailEnd/>
        </a:ln>
      </xdr:spPr>
      <xdr:txBody>
        <a:bodyPr wrap="none" lIns="9144" tIns="18288" rIns="0" bIns="0" anchor="t" upright="1">
          <a:spAutoFit/>
        </a:bodyPr>
        <a:lstStyle/>
        <a:p>
          <a:pPr algn="l" rtl="0">
            <a:defRPr sz="1000"/>
          </a:pPr>
          <a:r>
            <a:rPr lang="en-US" altLang="ja-JP" sz="800" b="0" i="0" u="none" strike="noStrike" baseline="0">
              <a:solidFill>
                <a:srgbClr val="000000"/>
              </a:solidFill>
              <a:latin typeface="明朝"/>
            </a:rPr>
            <a:t>(1)</a:t>
          </a:r>
        </a:p>
      </xdr:txBody>
    </xdr:sp>
    <xdr:clientData/>
  </xdr:oneCellAnchor>
  <xdr:twoCellAnchor>
    <xdr:from>
      <xdr:col>17</xdr:col>
      <xdr:colOff>76200</xdr:colOff>
      <xdr:row>19</xdr:row>
      <xdr:rowOff>38100</xdr:rowOff>
    </xdr:from>
    <xdr:to>
      <xdr:col>17</xdr:col>
      <xdr:colOff>180975</xdr:colOff>
      <xdr:row>26</xdr:row>
      <xdr:rowOff>123825</xdr:rowOff>
    </xdr:to>
    <xdr:sp macro="" textlink="">
      <xdr:nvSpPr>
        <xdr:cNvPr id="4118177" name="AutoShape 8">
          <a:extLst>
            <a:ext uri="{FF2B5EF4-FFF2-40B4-BE49-F238E27FC236}">
              <a16:creationId xmlns:a16="http://schemas.microsoft.com/office/drawing/2014/main" id="{57C9619A-7012-B7A1-DD3D-650069156F8F}"/>
            </a:ext>
          </a:extLst>
        </xdr:cNvPr>
        <xdr:cNvSpPr>
          <a:spLocks/>
        </xdr:cNvSpPr>
      </xdr:nvSpPr>
      <xdr:spPr bwMode="auto">
        <a:xfrm>
          <a:off x="11591925" y="4371975"/>
          <a:ext cx="104775" cy="1352550"/>
        </a:xfrm>
        <a:prstGeom prst="leftBrace">
          <a:avLst>
            <a:gd name="adj1" fmla="val 10757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oneCellAnchor>
    <xdr:from>
      <xdr:col>16</xdr:col>
      <xdr:colOff>135890</xdr:colOff>
      <xdr:row>27</xdr:row>
      <xdr:rowOff>27305</xdr:rowOff>
    </xdr:from>
    <xdr:ext cx="131661" cy="154562"/>
    <xdr:sp macro="" textlink="">
      <xdr:nvSpPr>
        <xdr:cNvPr id="2" name="Text Box 10">
          <a:extLst>
            <a:ext uri="{FF2B5EF4-FFF2-40B4-BE49-F238E27FC236}">
              <a16:creationId xmlns:a16="http://schemas.microsoft.com/office/drawing/2014/main" id="{8B02A3C7-A62F-5FE4-4363-864E56414735}"/>
            </a:ext>
          </a:extLst>
        </xdr:cNvPr>
        <xdr:cNvSpPr txBox="1">
          <a:spLocks noChangeArrowheads="1"/>
        </xdr:cNvSpPr>
      </xdr:nvSpPr>
      <xdr:spPr bwMode="auto">
        <a:xfrm>
          <a:off x="10241915" y="5808980"/>
          <a:ext cx="123432" cy="143694"/>
        </a:xfrm>
        <a:prstGeom prst="rect">
          <a:avLst/>
        </a:prstGeom>
        <a:noFill/>
        <a:ln w="9525">
          <a:noFill/>
          <a:miter lim="800000"/>
          <a:headEnd/>
          <a:tailEnd/>
        </a:ln>
      </xdr:spPr>
      <xdr:txBody>
        <a:bodyPr wrap="none" lIns="9144" tIns="18288" rIns="0" bIns="0" anchor="t" upright="1">
          <a:spAutoFit/>
        </a:bodyPr>
        <a:lstStyle/>
        <a:p>
          <a:pPr algn="l" rtl="0">
            <a:defRPr sz="1000"/>
          </a:pPr>
          <a:r>
            <a:rPr lang="en-US" altLang="ja-JP" sz="800" b="0" i="0" u="none" strike="noStrike" baseline="0">
              <a:solidFill>
                <a:srgbClr val="000000"/>
              </a:solidFill>
              <a:latin typeface="明朝"/>
            </a:rPr>
            <a:t>(2)</a:t>
          </a:r>
        </a:p>
      </xdr:txBody>
    </xdr:sp>
    <xdr:clientData/>
  </xdr:oneCellAnchor>
  <xdr:oneCellAnchor>
    <xdr:from>
      <xdr:col>15</xdr:col>
      <xdr:colOff>386715</xdr:colOff>
      <xdr:row>5</xdr:row>
      <xdr:rowOff>457835</xdr:rowOff>
    </xdr:from>
    <xdr:ext cx="144533" cy="148130"/>
    <xdr:sp macro="" textlink="">
      <xdr:nvSpPr>
        <xdr:cNvPr id="5" name="Text Box 11">
          <a:extLst>
            <a:ext uri="{FF2B5EF4-FFF2-40B4-BE49-F238E27FC236}">
              <a16:creationId xmlns:a16="http://schemas.microsoft.com/office/drawing/2014/main" id="{9AFAB198-4E52-80B5-CCD1-E80C03C859F8}"/>
            </a:ext>
          </a:extLst>
        </xdr:cNvPr>
        <xdr:cNvSpPr txBox="1">
          <a:spLocks noChangeArrowheads="1"/>
        </xdr:cNvSpPr>
      </xdr:nvSpPr>
      <xdr:spPr bwMode="auto">
        <a:xfrm>
          <a:off x="9930765" y="1638935"/>
          <a:ext cx="123432" cy="143694"/>
        </a:xfrm>
        <a:prstGeom prst="rect">
          <a:avLst/>
        </a:prstGeom>
        <a:noFill/>
        <a:ln w="9525">
          <a:noFill/>
          <a:miter lim="800000"/>
          <a:headEnd/>
          <a:tailEnd/>
        </a:ln>
      </xdr:spPr>
      <xdr:txBody>
        <a:bodyPr wrap="none" lIns="9144" tIns="18288" rIns="0" bIns="0" anchor="t" upright="1">
          <a:spAutoFit/>
        </a:bodyPr>
        <a:lstStyle/>
        <a:p>
          <a:pPr algn="l" rtl="0">
            <a:defRPr sz="1000"/>
          </a:pPr>
          <a:r>
            <a:rPr lang="en-US" altLang="ja-JP" sz="800" b="0" i="0" u="none" strike="noStrike" baseline="0">
              <a:solidFill>
                <a:srgbClr val="000000"/>
              </a:solidFill>
              <a:latin typeface="明朝"/>
            </a:rPr>
            <a:t>(1)</a:t>
          </a:r>
        </a:p>
      </xdr:txBody>
    </xdr:sp>
    <xdr:clientData/>
  </xdr:oneCellAnchor>
</xdr:wsDr>
</file>

<file path=xl/drawings/drawing18.xml><?xml version="1.0" encoding="utf-8"?>
<xdr:wsDr xmlns:xdr="http://schemas.openxmlformats.org/drawingml/2006/spreadsheetDrawing" xmlns:a="http://schemas.openxmlformats.org/drawingml/2006/main">
  <xdr:twoCellAnchor>
    <xdr:from>
      <xdr:col>13</xdr:col>
      <xdr:colOff>57150</xdr:colOff>
      <xdr:row>21</xdr:row>
      <xdr:rowOff>38100</xdr:rowOff>
    </xdr:from>
    <xdr:to>
      <xdr:col>13</xdr:col>
      <xdr:colOff>180975</xdr:colOff>
      <xdr:row>26</xdr:row>
      <xdr:rowOff>142875</xdr:rowOff>
    </xdr:to>
    <xdr:grpSp>
      <xdr:nvGrpSpPr>
        <xdr:cNvPr id="4251610" name="Group 1">
          <a:extLst>
            <a:ext uri="{FF2B5EF4-FFF2-40B4-BE49-F238E27FC236}">
              <a16:creationId xmlns:a16="http://schemas.microsoft.com/office/drawing/2014/main" id="{BEE53CF7-8E79-9B3F-89FE-C4F143879F04}"/>
            </a:ext>
          </a:extLst>
        </xdr:cNvPr>
        <xdr:cNvGrpSpPr>
          <a:grpSpLocks/>
        </xdr:cNvGrpSpPr>
      </xdr:nvGrpSpPr>
      <xdr:grpSpPr bwMode="auto">
        <a:xfrm>
          <a:off x="10696575" y="4400550"/>
          <a:ext cx="123825" cy="962025"/>
          <a:chOff x="-56" y="-54748"/>
          <a:chExt cx="13" cy="202"/>
        </a:xfrm>
      </xdr:grpSpPr>
      <xdr:sp macro="" textlink="">
        <xdr:nvSpPr>
          <xdr:cNvPr id="4251622" name="Arc 2">
            <a:extLst>
              <a:ext uri="{FF2B5EF4-FFF2-40B4-BE49-F238E27FC236}">
                <a16:creationId xmlns:a16="http://schemas.microsoft.com/office/drawing/2014/main" id="{BE832E92-62EE-8B47-AC84-0340FBFB57C1}"/>
              </a:ext>
            </a:extLst>
          </xdr:cNvPr>
          <xdr:cNvSpPr>
            <a:spLocks/>
          </xdr:cNvSpPr>
        </xdr:nvSpPr>
        <xdr:spPr bwMode="auto">
          <a:xfrm flipH="1">
            <a:off x="-49" y="-54748"/>
            <a:ext cx="6" cy="10"/>
          </a:xfrm>
          <a:custGeom>
            <a:avLst/>
            <a:gdLst>
              <a:gd name="T0" fmla="*/ 0 w 21600"/>
              <a:gd name="T1" fmla="*/ 0 h 21600"/>
              <a:gd name="T2" fmla="*/ 0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251623" name="Line 3">
            <a:extLst>
              <a:ext uri="{FF2B5EF4-FFF2-40B4-BE49-F238E27FC236}">
                <a16:creationId xmlns:a16="http://schemas.microsoft.com/office/drawing/2014/main" id="{645D8E9E-2042-2E0D-7FC9-28DD2A51B00D}"/>
              </a:ext>
            </a:extLst>
          </xdr:cNvPr>
          <xdr:cNvSpPr>
            <a:spLocks noChangeShapeType="1"/>
          </xdr:cNvSpPr>
        </xdr:nvSpPr>
        <xdr:spPr bwMode="auto">
          <a:xfrm>
            <a:off x="-49" y="-54740"/>
            <a:ext cx="0" cy="8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251624" name="Arc 4">
            <a:extLst>
              <a:ext uri="{FF2B5EF4-FFF2-40B4-BE49-F238E27FC236}">
                <a16:creationId xmlns:a16="http://schemas.microsoft.com/office/drawing/2014/main" id="{16CF1779-4A16-D827-46DE-078FFCDE4DD6}"/>
              </a:ext>
            </a:extLst>
          </xdr:cNvPr>
          <xdr:cNvSpPr>
            <a:spLocks/>
          </xdr:cNvSpPr>
        </xdr:nvSpPr>
        <xdr:spPr bwMode="auto">
          <a:xfrm flipV="1">
            <a:off x="-56" y="-54656"/>
            <a:ext cx="7" cy="8"/>
          </a:xfrm>
          <a:custGeom>
            <a:avLst/>
            <a:gdLst>
              <a:gd name="T0" fmla="*/ 0 w 21600"/>
              <a:gd name="T1" fmla="*/ 0 h 21600"/>
              <a:gd name="T2" fmla="*/ 0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251625" name="Arc 5">
            <a:extLst>
              <a:ext uri="{FF2B5EF4-FFF2-40B4-BE49-F238E27FC236}">
                <a16:creationId xmlns:a16="http://schemas.microsoft.com/office/drawing/2014/main" id="{AA5EA0D3-A620-E6AF-78F9-72319BD2872D}"/>
              </a:ext>
            </a:extLst>
          </xdr:cNvPr>
          <xdr:cNvSpPr>
            <a:spLocks/>
          </xdr:cNvSpPr>
        </xdr:nvSpPr>
        <xdr:spPr bwMode="auto">
          <a:xfrm>
            <a:off x="-56" y="-54648"/>
            <a:ext cx="7" cy="10"/>
          </a:xfrm>
          <a:custGeom>
            <a:avLst/>
            <a:gdLst>
              <a:gd name="T0" fmla="*/ 0 w 21600"/>
              <a:gd name="T1" fmla="*/ 0 h 21600"/>
              <a:gd name="T2" fmla="*/ 0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251626" name="Line 6">
            <a:extLst>
              <a:ext uri="{FF2B5EF4-FFF2-40B4-BE49-F238E27FC236}">
                <a16:creationId xmlns:a16="http://schemas.microsoft.com/office/drawing/2014/main" id="{CBB0F1B7-5E33-A575-9F47-C79D45892D45}"/>
              </a:ext>
            </a:extLst>
          </xdr:cNvPr>
          <xdr:cNvSpPr>
            <a:spLocks noChangeShapeType="1"/>
          </xdr:cNvSpPr>
        </xdr:nvSpPr>
        <xdr:spPr bwMode="auto">
          <a:xfrm>
            <a:off x="-49" y="-54638"/>
            <a:ext cx="0" cy="8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251627" name="Arc 7">
            <a:extLst>
              <a:ext uri="{FF2B5EF4-FFF2-40B4-BE49-F238E27FC236}">
                <a16:creationId xmlns:a16="http://schemas.microsoft.com/office/drawing/2014/main" id="{26987BA3-5DD4-3BB8-74C5-55655B4BEB5E}"/>
              </a:ext>
            </a:extLst>
          </xdr:cNvPr>
          <xdr:cNvSpPr>
            <a:spLocks/>
          </xdr:cNvSpPr>
        </xdr:nvSpPr>
        <xdr:spPr bwMode="auto">
          <a:xfrm flipH="1" flipV="1">
            <a:off x="-49" y="-54554"/>
            <a:ext cx="6" cy="8"/>
          </a:xfrm>
          <a:custGeom>
            <a:avLst/>
            <a:gdLst>
              <a:gd name="T0" fmla="*/ 0 w 21600"/>
              <a:gd name="T1" fmla="*/ 0 h 21600"/>
              <a:gd name="T2" fmla="*/ 0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editAs="oneCell">
    <xdr:from>
      <xdr:col>12</xdr:col>
      <xdr:colOff>87630</xdr:colOff>
      <xdr:row>28</xdr:row>
      <xdr:rowOff>38100</xdr:rowOff>
    </xdr:from>
    <xdr:to>
      <xdr:col>12</xdr:col>
      <xdr:colOff>204033</xdr:colOff>
      <xdr:row>29</xdr:row>
      <xdr:rowOff>9330</xdr:rowOff>
    </xdr:to>
    <xdr:sp macro="" textlink="">
      <xdr:nvSpPr>
        <xdr:cNvPr id="3164395" name="Text Box 11">
          <a:extLst>
            <a:ext uri="{FF2B5EF4-FFF2-40B4-BE49-F238E27FC236}">
              <a16:creationId xmlns:a16="http://schemas.microsoft.com/office/drawing/2014/main" id="{B46B1E6A-DE56-F998-3F52-41E4D206BCA3}"/>
            </a:ext>
          </a:extLst>
        </xdr:cNvPr>
        <xdr:cNvSpPr txBox="1">
          <a:spLocks noChangeArrowheads="1"/>
        </xdr:cNvSpPr>
      </xdr:nvSpPr>
      <xdr:spPr bwMode="auto">
        <a:xfrm>
          <a:off x="9448800" y="5509260"/>
          <a:ext cx="121920" cy="137160"/>
        </a:xfrm>
        <a:prstGeom prst="rect">
          <a:avLst/>
        </a:prstGeom>
        <a:noFill/>
        <a:ln>
          <a:noFill/>
        </a:ln>
      </xdr:spPr>
      <xdr:txBody>
        <a:bodyPr vertOverflow="clip" wrap="square" lIns="9144" tIns="18288" rIns="0" bIns="0" anchor="t" upright="1"/>
        <a:lstStyle/>
        <a:p>
          <a:pPr algn="l" rtl="0">
            <a:defRPr sz="1000"/>
          </a:pPr>
          <a:r>
            <a:rPr lang="ja-JP" altLang="en-US" sz="800" b="0" i="0" u="none" strike="noStrike" baseline="0">
              <a:solidFill>
                <a:srgbClr val="000000"/>
              </a:solidFill>
              <a:latin typeface="明朝"/>
            </a:rPr>
            <a:t>(2)</a:t>
          </a:r>
        </a:p>
      </xdr:txBody>
    </xdr:sp>
    <xdr:clientData/>
  </xdr:twoCellAnchor>
  <xdr:twoCellAnchor editAs="oneCell">
    <xdr:from>
      <xdr:col>11</xdr:col>
      <xdr:colOff>428625</xdr:colOff>
      <xdr:row>7</xdr:row>
      <xdr:rowOff>295275</xdr:rowOff>
    </xdr:from>
    <xdr:to>
      <xdr:col>11</xdr:col>
      <xdr:colOff>493649</xdr:colOff>
      <xdr:row>7</xdr:row>
      <xdr:rowOff>422546</xdr:rowOff>
    </xdr:to>
    <xdr:sp macro="" textlink="">
      <xdr:nvSpPr>
        <xdr:cNvPr id="3164396" name="Text Box 12">
          <a:extLst>
            <a:ext uri="{FF2B5EF4-FFF2-40B4-BE49-F238E27FC236}">
              <a16:creationId xmlns:a16="http://schemas.microsoft.com/office/drawing/2014/main" id="{5EE02BF3-9D59-956F-52FC-A8DC4940B17A}"/>
            </a:ext>
          </a:extLst>
        </xdr:cNvPr>
        <xdr:cNvSpPr txBox="1">
          <a:spLocks noChangeArrowheads="1"/>
        </xdr:cNvSpPr>
      </xdr:nvSpPr>
      <xdr:spPr bwMode="auto">
        <a:xfrm>
          <a:off x="9235440" y="1851660"/>
          <a:ext cx="121920" cy="137160"/>
        </a:xfrm>
        <a:prstGeom prst="rect">
          <a:avLst/>
        </a:prstGeom>
        <a:noFill/>
        <a:ln>
          <a:noFill/>
        </a:ln>
      </xdr:spPr>
      <xdr:txBody>
        <a:bodyPr vertOverflow="clip" wrap="square" lIns="9144" tIns="18288" rIns="0" bIns="0" anchor="t" upright="1"/>
        <a:lstStyle/>
        <a:p>
          <a:pPr algn="l" rtl="0">
            <a:defRPr sz="1000"/>
          </a:pPr>
          <a:r>
            <a:rPr lang="ja-JP" altLang="en-US" sz="800" b="0" i="0" u="none" strike="noStrike" baseline="0">
              <a:solidFill>
                <a:srgbClr val="000000"/>
              </a:solidFill>
              <a:latin typeface="明朝"/>
            </a:rPr>
            <a:t>(1)</a:t>
          </a:r>
        </a:p>
      </xdr:txBody>
    </xdr:sp>
    <xdr:clientData/>
  </xdr:twoCellAnchor>
  <xdr:twoCellAnchor>
    <xdr:from>
      <xdr:col>13</xdr:col>
      <xdr:colOff>57150</xdr:colOff>
      <xdr:row>21</xdr:row>
      <xdr:rowOff>38100</xdr:rowOff>
    </xdr:from>
    <xdr:to>
      <xdr:col>13</xdr:col>
      <xdr:colOff>180975</xdr:colOff>
      <xdr:row>26</xdr:row>
      <xdr:rowOff>142875</xdr:rowOff>
    </xdr:to>
    <xdr:grpSp>
      <xdr:nvGrpSpPr>
        <xdr:cNvPr id="4251613" name="Group 1">
          <a:extLst>
            <a:ext uri="{FF2B5EF4-FFF2-40B4-BE49-F238E27FC236}">
              <a16:creationId xmlns:a16="http://schemas.microsoft.com/office/drawing/2014/main" id="{0AEB7C5B-B5A6-7F4F-14B4-6B8DB8C17F56}"/>
            </a:ext>
          </a:extLst>
        </xdr:cNvPr>
        <xdr:cNvGrpSpPr>
          <a:grpSpLocks/>
        </xdr:cNvGrpSpPr>
      </xdr:nvGrpSpPr>
      <xdr:grpSpPr bwMode="auto">
        <a:xfrm>
          <a:off x="10696575" y="4400550"/>
          <a:ext cx="123825" cy="962025"/>
          <a:chOff x="-56" y="-54748"/>
          <a:chExt cx="13" cy="202"/>
        </a:xfrm>
      </xdr:grpSpPr>
      <xdr:sp macro="" textlink="">
        <xdr:nvSpPr>
          <xdr:cNvPr id="4251616" name="Arc 2">
            <a:extLst>
              <a:ext uri="{FF2B5EF4-FFF2-40B4-BE49-F238E27FC236}">
                <a16:creationId xmlns:a16="http://schemas.microsoft.com/office/drawing/2014/main" id="{5CC772E6-E899-E2CC-5A25-A4B55F82E2F0}"/>
              </a:ext>
            </a:extLst>
          </xdr:cNvPr>
          <xdr:cNvSpPr>
            <a:spLocks/>
          </xdr:cNvSpPr>
        </xdr:nvSpPr>
        <xdr:spPr bwMode="auto">
          <a:xfrm flipH="1">
            <a:off x="-49" y="-54748"/>
            <a:ext cx="6" cy="10"/>
          </a:xfrm>
          <a:custGeom>
            <a:avLst/>
            <a:gdLst>
              <a:gd name="T0" fmla="*/ 0 w 21600"/>
              <a:gd name="T1" fmla="*/ 0 h 21600"/>
              <a:gd name="T2" fmla="*/ 0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251617" name="Line 3">
            <a:extLst>
              <a:ext uri="{FF2B5EF4-FFF2-40B4-BE49-F238E27FC236}">
                <a16:creationId xmlns:a16="http://schemas.microsoft.com/office/drawing/2014/main" id="{D208ABD6-C3EE-ED5C-D472-A393DF68466B}"/>
              </a:ext>
            </a:extLst>
          </xdr:cNvPr>
          <xdr:cNvSpPr>
            <a:spLocks noChangeShapeType="1"/>
          </xdr:cNvSpPr>
        </xdr:nvSpPr>
        <xdr:spPr bwMode="auto">
          <a:xfrm>
            <a:off x="-49" y="-54740"/>
            <a:ext cx="0" cy="8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251618" name="Arc 4">
            <a:extLst>
              <a:ext uri="{FF2B5EF4-FFF2-40B4-BE49-F238E27FC236}">
                <a16:creationId xmlns:a16="http://schemas.microsoft.com/office/drawing/2014/main" id="{DCEEC4FC-5A20-88E2-5F1D-79D04BD7B803}"/>
              </a:ext>
            </a:extLst>
          </xdr:cNvPr>
          <xdr:cNvSpPr>
            <a:spLocks/>
          </xdr:cNvSpPr>
        </xdr:nvSpPr>
        <xdr:spPr bwMode="auto">
          <a:xfrm flipV="1">
            <a:off x="-56" y="-54656"/>
            <a:ext cx="7" cy="8"/>
          </a:xfrm>
          <a:custGeom>
            <a:avLst/>
            <a:gdLst>
              <a:gd name="T0" fmla="*/ 0 w 21600"/>
              <a:gd name="T1" fmla="*/ 0 h 21600"/>
              <a:gd name="T2" fmla="*/ 0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251619" name="Arc 5">
            <a:extLst>
              <a:ext uri="{FF2B5EF4-FFF2-40B4-BE49-F238E27FC236}">
                <a16:creationId xmlns:a16="http://schemas.microsoft.com/office/drawing/2014/main" id="{8DCEA01B-5A98-E299-8B80-65BEAF1E407E}"/>
              </a:ext>
            </a:extLst>
          </xdr:cNvPr>
          <xdr:cNvSpPr>
            <a:spLocks/>
          </xdr:cNvSpPr>
        </xdr:nvSpPr>
        <xdr:spPr bwMode="auto">
          <a:xfrm>
            <a:off x="-56" y="-54648"/>
            <a:ext cx="7" cy="10"/>
          </a:xfrm>
          <a:custGeom>
            <a:avLst/>
            <a:gdLst>
              <a:gd name="T0" fmla="*/ 0 w 21600"/>
              <a:gd name="T1" fmla="*/ 0 h 21600"/>
              <a:gd name="T2" fmla="*/ 0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251620" name="Line 6">
            <a:extLst>
              <a:ext uri="{FF2B5EF4-FFF2-40B4-BE49-F238E27FC236}">
                <a16:creationId xmlns:a16="http://schemas.microsoft.com/office/drawing/2014/main" id="{8F201E3F-9340-9617-3CE7-7F1C5C0EA087}"/>
              </a:ext>
            </a:extLst>
          </xdr:cNvPr>
          <xdr:cNvSpPr>
            <a:spLocks noChangeShapeType="1"/>
          </xdr:cNvSpPr>
        </xdr:nvSpPr>
        <xdr:spPr bwMode="auto">
          <a:xfrm>
            <a:off x="-49" y="-54638"/>
            <a:ext cx="0" cy="8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251621" name="Arc 7">
            <a:extLst>
              <a:ext uri="{FF2B5EF4-FFF2-40B4-BE49-F238E27FC236}">
                <a16:creationId xmlns:a16="http://schemas.microsoft.com/office/drawing/2014/main" id="{02DCF194-EE70-8548-F109-062B585ED926}"/>
              </a:ext>
            </a:extLst>
          </xdr:cNvPr>
          <xdr:cNvSpPr>
            <a:spLocks/>
          </xdr:cNvSpPr>
        </xdr:nvSpPr>
        <xdr:spPr bwMode="auto">
          <a:xfrm flipH="1" flipV="1">
            <a:off x="-49" y="-54554"/>
            <a:ext cx="6" cy="8"/>
          </a:xfrm>
          <a:custGeom>
            <a:avLst/>
            <a:gdLst>
              <a:gd name="T0" fmla="*/ 0 w 21600"/>
              <a:gd name="T1" fmla="*/ 0 h 21600"/>
              <a:gd name="T2" fmla="*/ 0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oneCellAnchor>
    <xdr:from>
      <xdr:col>12</xdr:col>
      <xdr:colOff>88265</xdr:colOff>
      <xdr:row>28</xdr:row>
      <xdr:rowOff>36195</xdr:rowOff>
    </xdr:from>
    <xdr:ext cx="123432" cy="153274"/>
    <xdr:sp macro="" textlink="">
      <xdr:nvSpPr>
        <xdr:cNvPr id="9" name="Text Box 11">
          <a:extLst>
            <a:ext uri="{FF2B5EF4-FFF2-40B4-BE49-F238E27FC236}">
              <a16:creationId xmlns:a16="http://schemas.microsoft.com/office/drawing/2014/main" id="{A9FE14C7-382B-7227-D5F8-FC218F850A13}"/>
            </a:ext>
          </a:extLst>
        </xdr:cNvPr>
        <xdr:cNvSpPr txBox="1">
          <a:spLocks noChangeArrowheads="1"/>
        </xdr:cNvSpPr>
      </xdr:nvSpPr>
      <xdr:spPr bwMode="auto">
        <a:xfrm>
          <a:off x="10499090" y="5598795"/>
          <a:ext cx="123432" cy="143694"/>
        </a:xfrm>
        <a:prstGeom prst="rect">
          <a:avLst/>
        </a:prstGeom>
        <a:noFill/>
        <a:ln w="9525">
          <a:noFill/>
          <a:miter lim="800000"/>
          <a:headEnd/>
          <a:tailEnd/>
        </a:ln>
      </xdr:spPr>
      <xdr:txBody>
        <a:bodyPr wrap="none" lIns="9144" tIns="18288" rIns="0" bIns="0" anchor="t" upright="1">
          <a:spAutoFit/>
        </a:bodyPr>
        <a:lstStyle/>
        <a:p>
          <a:pPr algn="l" rtl="0">
            <a:defRPr sz="1000"/>
          </a:pPr>
          <a:r>
            <a:rPr lang="en-US" altLang="ja-JP" sz="800" b="0" i="0" u="none" strike="noStrike" baseline="0">
              <a:solidFill>
                <a:srgbClr val="000000"/>
              </a:solidFill>
              <a:latin typeface="明朝"/>
            </a:rPr>
            <a:t>(2)</a:t>
          </a:r>
        </a:p>
      </xdr:txBody>
    </xdr:sp>
    <xdr:clientData/>
  </xdr:oneCellAnchor>
  <xdr:oneCellAnchor>
    <xdr:from>
      <xdr:col>11</xdr:col>
      <xdr:colOff>428625</xdr:colOff>
      <xdr:row>7</xdr:row>
      <xdr:rowOff>293370</xdr:rowOff>
    </xdr:from>
    <xdr:ext cx="123432" cy="153274"/>
    <xdr:sp macro="" textlink="">
      <xdr:nvSpPr>
        <xdr:cNvPr id="10" name="Text Box 12">
          <a:extLst>
            <a:ext uri="{FF2B5EF4-FFF2-40B4-BE49-F238E27FC236}">
              <a16:creationId xmlns:a16="http://schemas.microsoft.com/office/drawing/2014/main" id="{9B7B8210-D24C-7D5B-E1C6-3A16724F141A}"/>
            </a:ext>
          </a:extLst>
        </xdr:cNvPr>
        <xdr:cNvSpPr txBox="1">
          <a:spLocks noChangeArrowheads="1"/>
        </xdr:cNvSpPr>
      </xdr:nvSpPr>
      <xdr:spPr bwMode="auto">
        <a:xfrm>
          <a:off x="9243060" y="1847850"/>
          <a:ext cx="123432" cy="143694"/>
        </a:xfrm>
        <a:prstGeom prst="rect">
          <a:avLst/>
        </a:prstGeom>
        <a:noFill/>
        <a:ln w="9525">
          <a:noFill/>
          <a:miter lim="800000"/>
          <a:headEnd/>
          <a:tailEnd/>
        </a:ln>
      </xdr:spPr>
      <xdr:txBody>
        <a:bodyPr wrap="none" lIns="9144" tIns="18288" rIns="0" bIns="0" anchor="t" upright="1">
          <a:spAutoFit/>
        </a:bodyPr>
        <a:lstStyle/>
        <a:p>
          <a:pPr algn="l" rtl="0">
            <a:defRPr sz="1000"/>
          </a:pPr>
          <a:r>
            <a:rPr lang="en-US" altLang="ja-JP" sz="800" b="0" i="0" u="none" strike="noStrike" baseline="0">
              <a:solidFill>
                <a:srgbClr val="000000"/>
              </a:solidFill>
              <a:latin typeface="明朝"/>
            </a:rPr>
            <a:t>(1)</a:t>
          </a:r>
        </a:p>
      </xdr:txBody>
    </xdr:sp>
    <xdr:clientData/>
  </xdr:oneCellAnchor>
</xdr:wsDr>
</file>

<file path=xl/drawings/drawing19.xml><?xml version="1.0" encoding="utf-8"?>
<xdr:wsDr xmlns:xdr="http://schemas.openxmlformats.org/drawingml/2006/spreadsheetDrawing" xmlns:a="http://schemas.openxmlformats.org/drawingml/2006/main">
  <xdr:twoCellAnchor>
    <xdr:from>
      <xdr:col>12</xdr:col>
      <xdr:colOff>171450</xdr:colOff>
      <xdr:row>14</xdr:row>
      <xdr:rowOff>152400</xdr:rowOff>
    </xdr:from>
    <xdr:to>
      <xdr:col>13</xdr:col>
      <xdr:colOff>523875</xdr:colOff>
      <xdr:row>15</xdr:row>
      <xdr:rowOff>85725</xdr:rowOff>
    </xdr:to>
    <xdr:grpSp>
      <xdr:nvGrpSpPr>
        <xdr:cNvPr id="4279140" name="Group 1">
          <a:extLst>
            <a:ext uri="{FF2B5EF4-FFF2-40B4-BE49-F238E27FC236}">
              <a16:creationId xmlns:a16="http://schemas.microsoft.com/office/drawing/2014/main" id="{9965028D-291C-AB39-C1C9-BC7EA561FE18}"/>
            </a:ext>
          </a:extLst>
        </xdr:cNvPr>
        <xdr:cNvGrpSpPr>
          <a:grpSpLocks/>
        </xdr:cNvGrpSpPr>
      </xdr:nvGrpSpPr>
      <xdr:grpSpPr bwMode="auto">
        <a:xfrm>
          <a:off x="10244138" y="3236119"/>
          <a:ext cx="1090612" cy="100012"/>
          <a:chOff x="-14836" y="-156402"/>
          <a:chExt cx="30024" cy="110"/>
        </a:xfrm>
      </xdr:grpSpPr>
      <xdr:sp macro="" textlink="">
        <xdr:nvSpPr>
          <xdr:cNvPr id="4279154" name="Arc 2">
            <a:extLst>
              <a:ext uri="{FF2B5EF4-FFF2-40B4-BE49-F238E27FC236}">
                <a16:creationId xmlns:a16="http://schemas.microsoft.com/office/drawing/2014/main" id="{5EC551E6-B0E6-0D18-CA03-9BDC41EE1F91}"/>
              </a:ext>
            </a:extLst>
          </xdr:cNvPr>
          <xdr:cNvSpPr>
            <a:spLocks/>
          </xdr:cNvSpPr>
        </xdr:nvSpPr>
        <xdr:spPr bwMode="auto">
          <a:xfrm flipH="1" flipV="1">
            <a:off x="-14836" y="-156402"/>
            <a:ext cx="1390" cy="60"/>
          </a:xfrm>
          <a:custGeom>
            <a:avLst/>
            <a:gdLst>
              <a:gd name="T0" fmla="*/ 0 w 21600"/>
              <a:gd name="T1" fmla="*/ 0 h 21600"/>
              <a:gd name="T2" fmla="*/ 0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279155" name="Line 3">
            <a:extLst>
              <a:ext uri="{FF2B5EF4-FFF2-40B4-BE49-F238E27FC236}">
                <a16:creationId xmlns:a16="http://schemas.microsoft.com/office/drawing/2014/main" id="{76797DE5-72CA-090B-8861-619C2CF88E4F}"/>
              </a:ext>
            </a:extLst>
          </xdr:cNvPr>
          <xdr:cNvSpPr>
            <a:spLocks noChangeShapeType="1"/>
          </xdr:cNvSpPr>
        </xdr:nvSpPr>
        <xdr:spPr bwMode="auto">
          <a:xfrm>
            <a:off x="-13446" y="-156342"/>
            <a:ext cx="12788"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279156" name="Arc 4">
            <a:extLst>
              <a:ext uri="{FF2B5EF4-FFF2-40B4-BE49-F238E27FC236}">
                <a16:creationId xmlns:a16="http://schemas.microsoft.com/office/drawing/2014/main" id="{560D37B5-4153-85B1-8950-5562958A25FD}"/>
              </a:ext>
            </a:extLst>
          </xdr:cNvPr>
          <xdr:cNvSpPr>
            <a:spLocks/>
          </xdr:cNvSpPr>
        </xdr:nvSpPr>
        <xdr:spPr bwMode="auto">
          <a:xfrm>
            <a:off x="-658" y="-156342"/>
            <a:ext cx="834" cy="50"/>
          </a:xfrm>
          <a:custGeom>
            <a:avLst/>
            <a:gdLst>
              <a:gd name="T0" fmla="*/ 0 w 21600"/>
              <a:gd name="T1" fmla="*/ 0 h 21600"/>
              <a:gd name="T2" fmla="*/ 0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279157" name="Arc 5">
            <a:extLst>
              <a:ext uri="{FF2B5EF4-FFF2-40B4-BE49-F238E27FC236}">
                <a16:creationId xmlns:a16="http://schemas.microsoft.com/office/drawing/2014/main" id="{17075ED2-4B58-B523-2C7D-13E19857482C}"/>
              </a:ext>
            </a:extLst>
          </xdr:cNvPr>
          <xdr:cNvSpPr>
            <a:spLocks/>
          </xdr:cNvSpPr>
        </xdr:nvSpPr>
        <xdr:spPr bwMode="auto">
          <a:xfrm flipH="1">
            <a:off x="176" y="-156342"/>
            <a:ext cx="1390" cy="50"/>
          </a:xfrm>
          <a:custGeom>
            <a:avLst/>
            <a:gdLst>
              <a:gd name="T0" fmla="*/ 0 w 21600"/>
              <a:gd name="T1" fmla="*/ 0 h 21600"/>
              <a:gd name="T2" fmla="*/ 0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279158" name="Line 6">
            <a:extLst>
              <a:ext uri="{FF2B5EF4-FFF2-40B4-BE49-F238E27FC236}">
                <a16:creationId xmlns:a16="http://schemas.microsoft.com/office/drawing/2014/main" id="{46144314-42E1-57BA-BB53-DD9851ABBEFF}"/>
              </a:ext>
            </a:extLst>
          </xdr:cNvPr>
          <xdr:cNvSpPr>
            <a:spLocks noChangeShapeType="1"/>
          </xdr:cNvSpPr>
        </xdr:nvSpPr>
        <xdr:spPr bwMode="auto">
          <a:xfrm>
            <a:off x="1566" y="-156342"/>
            <a:ext cx="1251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279159" name="Arc 7">
            <a:extLst>
              <a:ext uri="{FF2B5EF4-FFF2-40B4-BE49-F238E27FC236}">
                <a16:creationId xmlns:a16="http://schemas.microsoft.com/office/drawing/2014/main" id="{6D25A1A2-D5A5-978F-A05E-33CDFD2CDD9D}"/>
              </a:ext>
            </a:extLst>
          </xdr:cNvPr>
          <xdr:cNvSpPr>
            <a:spLocks/>
          </xdr:cNvSpPr>
        </xdr:nvSpPr>
        <xdr:spPr bwMode="auto">
          <a:xfrm flipV="1">
            <a:off x="14076" y="-156402"/>
            <a:ext cx="1112" cy="60"/>
          </a:xfrm>
          <a:custGeom>
            <a:avLst/>
            <a:gdLst>
              <a:gd name="T0" fmla="*/ 0 w 21600"/>
              <a:gd name="T1" fmla="*/ 0 h 21600"/>
              <a:gd name="T2" fmla="*/ 0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editAs="oneCell">
    <xdr:from>
      <xdr:col>15</xdr:col>
      <xdr:colOff>0</xdr:colOff>
      <xdr:row>16</xdr:row>
      <xdr:rowOff>102870</xdr:rowOff>
    </xdr:from>
    <xdr:to>
      <xdr:col>15</xdr:col>
      <xdr:colOff>459424</xdr:colOff>
      <xdr:row>23</xdr:row>
      <xdr:rowOff>152370</xdr:rowOff>
    </xdr:to>
    <xdr:sp macro="" textlink="">
      <xdr:nvSpPr>
        <xdr:cNvPr id="9" name="Text Box 8">
          <a:extLst>
            <a:ext uri="{FF2B5EF4-FFF2-40B4-BE49-F238E27FC236}">
              <a16:creationId xmlns:a16="http://schemas.microsoft.com/office/drawing/2014/main" id="{D315223D-1BF9-9869-8817-00D73E92C065}"/>
            </a:ext>
          </a:extLst>
        </xdr:cNvPr>
        <xdr:cNvSpPr txBox="1">
          <a:spLocks noChangeArrowheads="1"/>
        </xdr:cNvSpPr>
      </xdr:nvSpPr>
      <xdr:spPr bwMode="auto">
        <a:xfrm>
          <a:off x="12430125" y="3676650"/>
          <a:ext cx="457200" cy="1247775"/>
        </a:xfrm>
        <a:prstGeom prst="rect">
          <a:avLst/>
        </a:prstGeom>
        <a:noFill/>
        <a:ln w="9525">
          <a:noFill/>
          <a:miter lim="800000"/>
          <a:headEnd/>
          <a:tailEnd/>
        </a:ln>
      </xdr:spPr>
      <xdr:txBody>
        <a:bodyPr vertOverflow="clip" vert="wordArtVertRtl" wrap="square" lIns="27432" tIns="0" rIns="0" bIns="0" anchor="b" upright="1"/>
        <a:lstStyle/>
        <a:p>
          <a:pPr algn="l" rtl="0">
            <a:lnSpc>
              <a:spcPts val="1300"/>
            </a:lnSpc>
            <a:defRPr sz="1000"/>
          </a:pPr>
          <a:r>
            <a:rPr lang="ja-JP" altLang="en-US" sz="1200" b="0" i="0" u="none" strike="noStrike" baseline="0">
              <a:solidFill>
                <a:srgbClr val="000000"/>
              </a:solidFill>
              <a:latin typeface="ＭＳ 明朝"/>
              <a:ea typeface="ＭＳ 明朝"/>
            </a:rPr>
            <a:t>　教員養成所</a:t>
          </a:r>
        </a:p>
        <a:p>
          <a:pPr algn="l" rtl="0">
            <a:lnSpc>
              <a:spcPts val="1300"/>
            </a:lnSpc>
            <a:defRPr sz="1000"/>
          </a:pPr>
          <a:r>
            <a:rPr lang="ja-JP" altLang="en-US" sz="1200" b="0" i="0" u="none" strike="noStrike" baseline="0">
              <a:solidFill>
                <a:srgbClr val="000000"/>
              </a:solidFill>
              <a:latin typeface="ＭＳ 明朝"/>
              <a:ea typeface="ＭＳ 明朝"/>
            </a:rPr>
            <a:t>国立工業→</a:t>
          </a:r>
        </a:p>
      </xdr:txBody>
    </xdr:sp>
    <xdr:clientData/>
  </xdr:twoCellAnchor>
  <xdr:twoCellAnchor editAs="oneCell">
    <xdr:from>
      <xdr:col>15</xdr:col>
      <xdr:colOff>266700</xdr:colOff>
      <xdr:row>23</xdr:row>
      <xdr:rowOff>38100</xdr:rowOff>
    </xdr:from>
    <xdr:to>
      <xdr:col>15</xdr:col>
      <xdr:colOff>424140</xdr:colOff>
      <xdr:row>24</xdr:row>
      <xdr:rowOff>839</xdr:rowOff>
    </xdr:to>
    <xdr:sp macro="" textlink="">
      <xdr:nvSpPr>
        <xdr:cNvPr id="3165446" name="Text Box 12">
          <a:extLst>
            <a:ext uri="{FF2B5EF4-FFF2-40B4-BE49-F238E27FC236}">
              <a16:creationId xmlns:a16="http://schemas.microsoft.com/office/drawing/2014/main" id="{EBA9A56E-BDAB-2AEA-DBB8-639D2811FD5C}"/>
            </a:ext>
          </a:extLst>
        </xdr:cNvPr>
        <xdr:cNvSpPr txBox="1">
          <a:spLocks noChangeArrowheads="1"/>
        </xdr:cNvSpPr>
      </xdr:nvSpPr>
      <xdr:spPr bwMode="auto">
        <a:xfrm>
          <a:off x="11437620" y="4823460"/>
          <a:ext cx="121920" cy="137160"/>
        </a:xfrm>
        <a:prstGeom prst="rect">
          <a:avLst/>
        </a:prstGeom>
        <a:noFill/>
        <a:ln>
          <a:noFill/>
        </a:ln>
      </xdr:spPr>
      <xdr:txBody>
        <a:bodyPr vertOverflow="clip" wrap="square" lIns="9144" tIns="18288" rIns="0" bIns="0" anchor="t" upright="1"/>
        <a:lstStyle/>
        <a:p>
          <a:pPr algn="l" rtl="0">
            <a:defRPr sz="1000"/>
          </a:pPr>
          <a:r>
            <a:rPr lang="ja-JP" altLang="en-US" sz="800" b="0" i="0" u="none" strike="noStrike" baseline="0">
              <a:solidFill>
                <a:srgbClr val="000000"/>
              </a:solidFill>
              <a:latin typeface="明朝"/>
            </a:rPr>
            <a:t>(2)</a:t>
          </a:r>
        </a:p>
      </xdr:txBody>
    </xdr:sp>
    <xdr:clientData/>
  </xdr:twoCellAnchor>
  <xdr:twoCellAnchor editAs="oneCell">
    <xdr:from>
      <xdr:col>15</xdr:col>
      <xdr:colOff>459105</xdr:colOff>
      <xdr:row>7</xdr:row>
      <xdr:rowOff>381000</xdr:rowOff>
    </xdr:from>
    <xdr:to>
      <xdr:col>16</xdr:col>
      <xdr:colOff>7432</xdr:colOff>
      <xdr:row>7</xdr:row>
      <xdr:rowOff>523875</xdr:rowOff>
    </xdr:to>
    <xdr:sp macro="" textlink="">
      <xdr:nvSpPr>
        <xdr:cNvPr id="3165447" name="Text Box 13">
          <a:extLst>
            <a:ext uri="{FF2B5EF4-FFF2-40B4-BE49-F238E27FC236}">
              <a16:creationId xmlns:a16="http://schemas.microsoft.com/office/drawing/2014/main" id="{F2325A27-31DD-6EA8-330F-D0F031E707D7}"/>
            </a:ext>
          </a:extLst>
        </xdr:cNvPr>
        <xdr:cNvSpPr txBox="1">
          <a:spLocks noChangeArrowheads="1"/>
        </xdr:cNvSpPr>
      </xdr:nvSpPr>
      <xdr:spPr bwMode="auto">
        <a:xfrm>
          <a:off x="11612880" y="1874520"/>
          <a:ext cx="121920" cy="144780"/>
        </a:xfrm>
        <a:prstGeom prst="rect">
          <a:avLst/>
        </a:prstGeom>
        <a:noFill/>
        <a:ln>
          <a:noFill/>
        </a:ln>
      </xdr:spPr>
      <xdr:txBody>
        <a:bodyPr vertOverflow="clip" wrap="square" lIns="9144" tIns="18288" rIns="0" bIns="0" anchor="t" upright="1"/>
        <a:lstStyle/>
        <a:p>
          <a:pPr algn="l" rtl="0">
            <a:defRPr sz="1000"/>
          </a:pPr>
          <a:r>
            <a:rPr lang="ja-JP" altLang="en-US" sz="800" b="0" i="0" u="none" strike="noStrike" baseline="0">
              <a:solidFill>
                <a:srgbClr val="000000"/>
              </a:solidFill>
              <a:latin typeface="明朝"/>
            </a:rPr>
            <a:t>(1)</a:t>
          </a:r>
        </a:p>
      </xdr:txBody>
    </xdr:sp>
    <xdr:clientData/>
  </xdr:twoCellAnchor>
  <xdr:twoCellAnchor>
    <xdr:from>
      <xdr:col>12</xdr:col>
      <xdr:colOff>171450</xdr:colOff>
      <xdr:row>14</xdr:row>
      <xdr:rowOff>152400</xdr:rowOff>
    </xdr:from>
    <xdr:to>
      <xdr:col>13</xdr:col>
      <xdr:colOff>523875</xdr:colOff>
      <xdr:row>15</xdr:row>
      <xdr:rowOff>85725</xdr:rowOff>
    </xdr:to>
    <xdr:grpSp>
      <xdr:nvGrpSpPr>
        <xdr:cNvPr id="4279144" name="Group 1">
          <a:extLst>
            <a:ext uri="{FF2B5EF4-FFF2-40B4-BE49-F238E27FC236}">
              <a16:creationId xmlns:a16="http://schemas.microsoft.com/office/drawing/2014/main" id="{613ECC62-8EF9-F78F-D1DD-1089DD6B3573}"/>
            </a:ext>
          </a:extLst>
        </xdr:cNvPr>
        <xdr:cNvGrpSpPr>
          <a:grpSpLocks/>
        </xdr:cNvGrpSpPr>
      </xdr:nvGrpSpPr>
      <xdr:grpSpPr bwMode="auto">
        <a:xfrm>
          <a:off x="10244138" y="3236119"/>
          <a:ext cx="1090612" cy="100012"/>
          <a:chOff x="-14836" y="-156402"/>
          <a:chExt cx="30024" cy="110"/>
        </a:xfrm>
      </xdr:grpSpPr>
      <xdr:sp macro="" textlink="">
        <xdr:nvSpPr>
          <xdr:cNvPr id="4279148" name="Arc 2">
            <a:extLst>
              <a:ext uri="{FF2B5EF4-FFF2-40B4-BE49-F238E27FC236}">
                <a16:creationId xmlns:a16="http://schemas.microsoft.com/office/drawing/2014/main" id="{26161043-5125-DD25-640F-3C5C29D7B63E}"/>
              </a:ext>
            </a:extLst>
          </xdr:cNvPr>
          <xdr:cNvSpPr>
            <a:spLocks/>
          </xdr:cNvSpPr>
        </xdr:nvSpPr>
        <xdr:spPr bwMode="auto">
          <a:xfrm flipH="1" flipV="1">
            <a:off x="-14836" y="-156402"/>
            <a:ext cx="1390" cy="60"/>
          </a:xfrm>
          <a:custGeom>
            <a:avLst/>
            <a:gdLst>
              <a:gd name="T0" fmla="*/ 0 w 21600"/>
              <a:gd name="T1" fmla="*/ 0 h 21600"/>
              <a:gd name="T2" fmla="*/ 0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279149" name="Line 3">
            <a:extLst>
              <a:ext uri="{FF2B5EF4-FFF2-40B4-BE49-F238E27FC236}">
                <a16:creationId xmlns:a16="http://schemas.microsoft.com/office/drawing/2014/main" id="{4FE60558-806A-0386-38D5-4011CB78D78D}"/>
              </a:ext>
            </a:extLst>
          </xdr:cNvPr>
          <xdr:cNvSpPr>
            <a:spLocks noChangeShapeType="1"/>
          </xdr:cNvSpPr>
        </xdr:nvSpPr>
        <xdr:spPr bwMode="auto">
          <a:xfrm>
            <a:off x="-13446" y="-156342"/>
            <a:ext cx="12788"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279150" name="Arc 4">
            <a:extLst>
              <a:ext uri="{FF2B5EF4-FFF2-40B4-BE49-F238E27FC236}">
                <a16:creationId xmlns:a16="http://schemas.microsoft.com/office/drawing/2014/main" id="{0359EBE0-86CE-86F7-3D55-8D2C3C61F97B}"/>
              </a:ext>
            </a:extLst>
          </xdr:cNvPr>
          <xdr:cNvSpPr>
            <a:spLocks/>
          </xdr:cNvSpPr>
        </xdr:nvSpPr>
        <xdr:spPr bwMode="auto">
          <a:xfrm>
            <a:off x="-658" y="-156342"/>
            <a:ext cx="834" cy="50"/>
          </a:xfrm>
          <a:custGeom>
            <a:avLst/>
            <a:gdLst>
              <a:gd name="T0" fmla="*/ 0 w 21600"/>
              <a:gd name="T1" fmla="*/ 0 h 21600"/>
              <a:gd name="T2" fmla="*/ 0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279151" name="Arc 5">
            <a:extLst>
              <a:ext uri="{FF2B5EF4-FFF2-40B4-BE49-F238E27FC236}">
                <a16:creationId xmlns:a16="http://schemas.microsoft.com/office/drawing/2014/main" id="{E3FEACD3-8E9C-4BF1-1ACD-9312690BFB18}"/>
              </a:ext>
            </a:extLst>
          </xdr:cNvPr>
          <xdr:cNvSpPr>
            <a:spLocks/>
          </xdr:cNvSpPr>
        </xdr:nvSpPr>
        <xdr:spPr bwMode="auto">
          <a:xfrm flipH="1">
            <a:off x="176" y="-156342"/>
            <a:ext cx="1390" cy="50"/>
          </a:xfrm>
          <a:custGeom>
            <a:avLst/>
            <a:gdLst>
              <a:gd name="T0" fmla="*/ 0 w 21600"/>
              <a:gd name="T1" fmla="*/ 0 h 21600"/>
              <a:gd name="T2" fmla="*/ 0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279152" name="Line 6">
            <a:extLst>
              <a:ext uri="{FF2B5EF4-FFF2-40B4-BE49-F238E27FC236}">
                <a16:creationId xmlns:a16="http://schemas.microsoft.com/office/drawing/2014/main" id="{BBCECF0A-D058-C67E-EA7A-05AC8449AED8}"/>
              </a:ext>
            </a:extLst>
          </xdr:cNvPr>
          <xdr:cNvSpPr>
            <a:spLocks noChangeShapeType="1"/>
          </xdr:cNvSpPr>
        </xdr:nvSpPr>
        <xdr:spPr bwMode="auto">
          <a:xfrm>
            <a:off x="1566" y="-156342"/>
            <a:ext cx="1251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279153" name="Arc 7">
            <a:extLst>
              <a:ext uri="{FF2B5EF4-FFF2-40B4-BE49-F238E27FC236}">
                <a16:creationId xmlns:a16="http://schemas.microsoft.com/office/drawing/2014/main" id="{F3D1C8F9-06ED-0F9F-9DD3-7724A1E8AEF7}"/>
              </a:ext>
            </a:extLst>
          </xdr:cNvPr>
          <xdr:cNvSpPr>
            <a:spLocks/>
          </xdr:cNvSpPr>
        </xdr:nvSpPr>
        <xdr:spPr bwMode="auto">
          <a:xfrm flipV="1">
            <a:off x="14076" y="-156402"/>
            <a:ext cx="1112" cy="60"/>
          </a:xfrm>
          <a:custGeom>
            <a:avLst/>
            <a:gdLst>
              <a:gd name="T0" fmla="*/ 0 w 21600"/>
              <a:gd name="T1" fmla="*/ 0 h 21600"/>
              <a:gd name="T2" fmla="*/ 0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editAs="oneCell">
    <xdr:from>
      <xdr:col>15</xdr:col>
      <xdr:colOff>0</xdr:colOff>
      <xdr:row>16</xdr:row>
      <xdr:rowOff>102870</xdr:rowOff>
    </xdr:from>
    <xdr:to>
      <xdr:col>15</xdr:col>
      <xdr:colOff>459424</xdr:colOff>
      <xdr:row>23</xdr:row>
      <xdr:rowOff>152370</xdr:rowOff>
    </xdr:to>
    <xdr:sp macro="" textlink="">
      <xdr:nvSpPr>
        <xdr:cNvPr id="2" name="Text Box 8">
          <a:extLst>
            <a:ext uri="{FF2B5EF4-FFF2-40B4-BE49-F238E27FC236}">
              <a16:creationId xmlns:a16="http://schemas.microsoft.com/office/drawing/2014/main" id="{FDCB2F7D-46C7-62FD-E819-587EDA71F919}"/>
            </a:ext>
          </a:extLst>
        </xdr:cNvPr>
        <xdr:cNvSpPr txBox="1">
          <a:spLocks noChangeArrowheads="1"/>
        </xdr:cNvSpPr>
      </xdr:nvSpPr>
      <xdr:spPr bwMode="auto">
        <a:xfrm>
          <a:off x="12430125" y="3676650"/>
          <a:ext cx="457200" cy="1247775"/>
        </a:xfrm>
        <a:prstGeom prst="rect">
          <a:avLst/>
        </a:prstGeom>
        <a:noFill/>
        <a:ln w="9525">
          <a:noFill/>
          <a:miter lim="800000"/>
          <a:headEnd/>
          <a:tailEnd/>
        </a:ln>
      </xdr:spPr>
      <xdr:txBody>
        <a:bodyPr vertOverflow="clip" vert="wordArtVertRtl" wrap="square" lIns="27432" tIns="0" rIns="0" bIns="0" anchor="b" upright="1"/>
        <a:lstStyle/>
        <a:p>
          <a:pPr algn="l" rtl="0">
            <a:lnSpc>
              <a:spcPts val="1300"/>
            </a:lnSpc>
            <a:defRPr sz="1000"/>
          </a:pPr>
          <a:r>
            <a:rPr lang="ja-JP" altLang="en-US" sz="1200" b="0" i="0" u="none" strike="noStrike" baseline="0">
              <a:solidFill>
                <a:srgbClr val="000000"/>
              </a:solidFill>
              <a:latin typeface="ＭＳ 明朝"/>
              <a:ea typeface="ＭＳ 明朝"/>
            </a:rPr>
            <a:t>　教員養成所</a:t>
          </a:r>
        </a:p>
        <a:p>
          <a:pPr algn="l" rtl="0">
            <a:lnSpc>
              <a:spcPts val="1300"/>
            </a:lnSpc>
            <a:defRPr sz="1000"/>
          </a:pPr>
          <a:r>
            <a:rPr lang="ja-JP" altLang="en-US" sz="1200" b="0" i="0" u="none" strike="noStrike" baseline="0">
              <a:solidFill>
                <a:srgbClr val="000000"/>
              </a:solidFill>
              <a:latin typeface="ＭＳ 明朝"/>
              <a:ea typeface="ＭＳ 明朝"/>
            </a:rPr>
            <a:t>国立工業→</a:t>
          </a:r>
        </a:p>
      </xdr:txBody>
    </xdr:sp>
    <xdr:clientData/>
  </xdr:twoCellAnchor>
  <xdr:oneCellAnchor>
    <xdr:from>
      <xdr:col>15</xdr:col>
      <xdr:colOff>334010</xdr:colOff>
      <xdr:row>23</xdr:row>
      <xdr:rowOff>38735</xdr:rowOff>
    </xdr:from>
    <xdr:ext cx="142422" cy="154562"/>
    <xdr:sp macro="" textlink="">
      <xdr:nvSpPr>
        <xdr:cNvPr id="10" name="Text Box 12">
          <a:extLst>
            <a:ext uri="{FF2B5EF4-FFF2-40B4-BE49-F238E27FC236}">
              <a16:creationId xmlns:a16="http://schemas.microsoft.com/office/drawing/2014/main" id="{B8346904-C6D7-C311-738B-E6104AFD791F}"/>
            </a:ext>
          </a:extLst>
        </xdr:cNvPr>
        <xdr:cNvSpPr txBox="1">
          <a:spLocks noChangeArrowheads="1"/>
        </xdr:cNvSpPr>
      </xdr:nvSpPr>
      <xdr:spPr bwMode="auto">
        <a:xfrm>
          <a:off x="11478260" y="4782185"/>
          <a:ext cx="123432" cy="143694"/>
        </a:xfrm>
        <a:prstGeom prst="rect">
          <a:avLst/>
        </a:prstGeom>
        <a:noFill/>
        <a:ln w="9525">
          <a:noFill/>
          <a:miter lim="800000"/>
          <a:headEnd/>
          <a:tailEnd/>
        </a:ln>
      </xdr:spPr>
      <xdr:txBody>
        <a:bodyPr wrap="none" lIns="9144" tIns="18288" rIns="0" bIns="0" anchor="t" upright="1">
          <a:spAutoFit/>
        </a:bodyPr>
        <a:lstStyle/>
        <a:p>
          <a:pPr algn="l" rtl="0">
            <a:defRPr sz="1000"/>
          </a:pPr>
          <a:r>
            <a:rPr lang="en-US" altLang="ja-JP" sz="800" b="0" i="0" u="none" strike="noStrike" baseline="0">
              <a:solidFill>
                <a:srgbClr val="000000"/>
              </a:solidFill>
              <a:latin typeface="明朝"/>
            </a:rPr>
            <a:t>(2)</a:t>
          </a:r>
        </a:p>
      </xdr:txBody>
    </xdr:sp>
    <xdr:clientData/>
  </xdr:oneCellAnchor>
  <xdr:oneCellAnchor>
    <xdr:from>
      <xdr:col>15</xdr:col>
      <xdr:colOff>462915</xdr:colOff>
      <xdr:row>7</xdr:row>
      <xdr:rowOff>412115</xdr:rowOff>
    </xdr:from>
    <xdr:ext cx="142422" cy="144336"/>
    <xdr:sp macro="" textlink="">
      <xdr:nvSpPr>
        <xdr:cNvPr id="11" name="Text Box 13">
          <a:extLst>
            <a:ext uri="{FF2B5EF4-FFF2-40B4-BE49-F238E27FC236}">
              <a16:creationId xmlns:a16="http://schemas.microsoft.com/office/drawing/2014/main" id="{256D4EDF-C403-7A57-25DD-FA7310D7261E}"/>
            </a:ext>
          </a:extLst>
        </xdr:cNvPr>
        <xdr:cNvSpPr txBox="1">
          <a:spLocks noChangeArrowheads="1"/>
        </xdr:cNvSpPr>
      </xdr:nvSpPr>
      <xdr:spPr bwMode="auto">
        <a:xfrm>
          <a:off x="11597640" y="1898015"/>
          <a:ext cx="123432" cy="143694"/>
        </a:xfrm>
        <a:prstGeom prst="rect">
          <a:avLst/>
        </a:prstGeom>
        <a:noFill/>
        <a:ln w="9525">
          <a:noFill/>
          <a:miter lim="800000"/>
          <a:headEnd/>
          <a:tailEnd/>
        </a:ln>
      </xdr:spPr>
      <xdr:txBody>
        <a:bodyPr wrap="none" lIns="9144" tIns="18288" rIns="0" bIns="0" anchor="t" upright="1">
          <a:spAutoFit/>
        </a:bodyPr>
        <a:lstStyle/>
        <a:p>
          <a:pPr algn="l" rtl="0">
            <a:defRPr sz="1000"/>
          </a:pPr>
          <a:r>
            <a:rPr lang="en-US" altLang="ja-JP" sz="800" b="0" i="0" u="none" strike="noStrike" baseline="0">
              <a:solidFill>
                <a:srgbClr val="000000"/>
              </a:solidFill>
              <a:latin typeface="明朝"/>
            </a:rPr>
            <a:t>(1)</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0</xdr:colOff>
      <xdr:row>51</xdr:row>
      <xdr:rowOff>0</xdr:rowOff>
    </xdr:from>
    <xdr:to>
      <xdr:col>1</xdr:col>
      <xdr:colOff>731124</xdr:colOff>
      <xdr:row>51</xdr:row>
      <xdr:rowOff>0</xdr:rowOff>
    </xdr:to>
    <xdr:sp macro="" textlink="">
      <xdr:nvSpPr>
        <xdr:cNvPr id="2" name="Text Box 15">
          <a:extLst>
            <a:ext uri="{FF2B5EF4-FFF2-40B4-BE49-F238E27FC236}">
              <a16:creationId xmlns:a16="http://schemas.microsoft.com/office/drawing/2014/main" id="{E8BD5FB0-2BBB-7E4E-68F7-5BCB7C0235C3}"/>
            </a:ext>
          </a:extLst>
        </xdr:cNvPr>
        <xdr:cNvSpPr txBox="1">
          <a:spLocks noChangeArrowheads="1"/>
        </xdr:cNvSpPr>
      </xdr:nvSpPr>
      <xdr:spPr bwMode="auto">
        <a:xfrm>
          <a:off x="228600" y="13554075"/>
          <a:ext cx="714375"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200" b="0" i="0" u="none" strike="noStrike" baseline="0">
              <a:solidFill>
                <a:srgbClr val="000000"/>
              </a:solidFill>
              <a:latin typeface="明朝"/>
            </a:rPr>
            <a:t>通信制</a:t>
          </a:r>
        </a:p>
      </xdr:txBody>
    </xdr:sp>
    <xdr:clientData/>
  </xdr:twoCellAnchor>
  <xdr:twoCellAnchor>
    <xdr:from>
      <xdr:col>1</xdr:col>
      <xdr:colOff>57150</xdr:colOff>
      <xdr:row>43</xdr:row>
      <xdr:rowOff>47625</xdr:rowOff>
    </xdr:from>
    <xdr:to>
      <xdr:col>1</xdr:col>
      <xdr:colOff>152400</xdr:colOff>
      <xdr:row>50</xdr:row>
      <xdr:rowOff>180975</xdr:rowOff>
    </xdr:to>
    <xdr:sp macro="" textlink="">
      <xdr:nvSpPr>
        <xdr:cNvPr id="4217341" name="AutoShape 33">
          <a:extLst>
            <a:ext uri="{FF2B5EF4-FFF2-40B4-BE49-F238E27FC236}">
              <a16:creationId xmlns:a16="http://schemas.microsoft.com/office/drawing/2014/main" id="{C49FF5CC-B8D9-54AA-C8D2-982B6F979D13}"/>
            </a:ext>
          </a:extLst>
        </xdr:cNvPr>
        <xdr:cNvSpPr>
          <a:spLocks/>
        </xdr:cNvSpPr>
      </xdr:nvSpPr>
      <xdr:spPr bwMode="auto">
        <a:xfrm>
          <a:off x="123825" y="11353800"/>
          <a:ext cx="95250" cy="2190750"/>
        </a:xfrm>
        <a:prstGeom prst="leftBracket">
          <a:avLst>
            <a:gd name="adj" fmla="val 191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9525</xdr:colOff>
      <xdr:row>108</xdr:row>
      <xdr:rowOff>47625</xdr:rowOff>
    </xdr:from>
    <xdr:to>
      <xdr:col>1</xdr:col>
      <xdr:colOff>85725</xdr:colOff>
      <xdr:row>115</xdr:row>
      <xdr:rowOff>180975</xdr:rowOff>
    </xdr:to>
    <xdr:sp macro="" textlink="">
      <xdr:nvSpPr>
        <xdr:cNvPr id="4217342" name="AutoShape 62">
          <a:extLst>
            <a:ext uri="{FF2B5EF4-FFF2-40B4-BE49-F238E27FC236}">
              <a16:creationId xmlns:a16="http://schemas.microsoft.com/office/drawing/2014/main" id="{AFA8C7D6-729A-D6E9-C2F6-BD2C068F76D5}"/>
            </a:ext>
          </a:extLst>
        </xdr:cNvPr>
        <xdr:cNvSpPr>
          <a:spLocks/>
        </xdr:cNvSpPr>
      </xdr:nvSpPr>
      <xdr:spPr bwMode="auto">
        <a:xfrm>
          <a:off x="76200" y="23888700"/>
          <a:ext cx="76200" cy="1400175"/>
        </a:xfrm>
        <a:prstGeom prst="leftBracket">
          <a:avLst>
            <a:gd name="adj" fmla="val 239556"/>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51</xdr:row>
      <xdr:rowOff>0</xdr:rowOff>
    </xdr:from>
    <xdr:to>
      <xdr:col>1</xdr:col>
      <xdr:colOff>731124</xdr:colOff>
      <xdr:row>51</xdr:row>
      <xdr:rowOff>0</xdr:rowOff>
    </xdr:to>
    <xdr:sp macro="" textlink="">
      <xdr:nvSpPr>
        <xdr:cNvPr id="4" name="Text Box 15">
          <a:extLst>
            <a:ext uri="{FF2B5EF4-FFF2-40B4-BE49-F238E27FC236}">
              <a16:creationId xmlns:a16="http://schemas.microsoft.com/office/drawing/2014/main" id="{F5286EFE-CECF-70A6-B29B-C61944F80887}"/>
            </a:ext>
          </a:extLst>
        </xdr:cNvPr>
        <xdr:cNvSpPr txBox="1">
          <a:spLocks noChangeArrowheads="1"/>
        </xdr:cNvSpPr>
      </xdr:nvSpPr>
      <xdr:spPr bwMode="auto">
        <a:xfrm>
          <a:off x="228600" y="13554075"/>
          <a:ext cx="714375"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200" b="0" i="0" u="none" strike="noStrike" baseline="0">
              <a:solidFill>
                <a:srgbClr val="000000"/>
              </a:solidFill>
              <a:latin typeface="明朝"/>
            </a:rPr>
            <a:t>通信制</a:t>
          </a:r>
        </a:p>
      </xdr:txBody>
    </xdr:sp>
    <xdr:clientData/>
  </xdr:twoCellAnchor>
  <xdr:twoCellAnchor>
    <xdr:from>
      <xdr:col>1</xdr:col>
      <xdr:colOff>57150</xdr:colOff>
      <xdr:row>43</xdr:row>
      <xdr:rowOff>47625</xdr:rowOff>
    </xdr:from>
    <xdr:to>
      <xdr:col>1</xdr:col>
      <xdr:colOff>152400</xdr:colOff>
      <xdr:row>50</xdr:row>
      <xdr:rowOff>180975</xdr:rowOff>
    </xdr:to>
    <xdr:sp macro="" textlink="">
      <xdr:nvSpPr>
        <xdr:cNvPr id="4217344" name="AutoShape 33">
          <a:extLst>
            <a:ext uri="{FF2B5EF4-FFF2-40B4-BE49-F238E27FC236}">
              <a16:creationId xmlns:a16="http://schemas.microsoft.com/office/drawing/2014/main" id="{1A0EFD36-34EB-57F4-3F1F-512C1D97A949}"/>
            </a:ext>
          </a:extLst>
        </xdr:cNvPr>
        <xdr:cNvSpPr>
          <a:spLocks/>
        </xdr:cNvSpPr>
      </xdr:nvSpPr>
      <xdr:spPr bwMode="auto">
        <a:xfrm>
          <a:off x="123825" y="11353800"/>
          <a:ext cx="95250" cy="2190750"/>
        </a:xfrm>
        <a:prstGeom prst="leftBracket">
          <a:avLst>
            <a:gd name="adj" fmla="val 191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9525</xdr:colOff>
      <xdr:row>108</xdr:row>
      <xdr:rowOff>47625</xdr:rowOff>
    </xdr:from>
    <xdr:to>
      <xdr:col>1</xdr:col>
      <xdr:colOff>85725</xdr:colOff>
      <xdr:row>115</xdr:row>
      <xdr:rowOff>180975</xdr:rowOff>
    </xdr:to>
    <xdr:sp macro="" textlink="">
      <xdr:nvSpPr>
        <xdr:cNvPr id="4217345" name="AutoShape 62">
          <a:extLst>
            <a:ext uri="{FF2B5EF4-FFF2-40B4-BE49-F238E27FC236}">
              <a16:creationId xmlns:a16="http://schemas.microsoft.com/office/drawing/2014/main" id="{FA7EAD1A-495F-D3C1-37C7-54E7DD23EFA7}"/>
            </a:ext>
          </a:extLst>
        </xdr:cNvPr>
        <xdr:cNvSpPr>
          <a:spLocks/>
        </xdr:cNvSpPr>
      </xdr:nvSpPr>
      <xdr:spPr bwMode="auto">
        <a:xfrm>
          <a:off x="76200" y="23888700"/>
          <a:ext cx="76200" cy="1400175"/>
        </a:xfrm>
        <a:prstGeom prst="leftBracket">
          <a:avLst>
            <a:gd name="adj" fmla="val 239556"/>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0.xml><?xml version="1.0" encoding="utf-8"?>
<xdr:wsDr xmlns:xdr="http://schemas.openxmlformats.org/drawingml/2006/spreadsheetDrawing" xmlns:a="http://schemas.openxmlformats.org/drawingml/2006/main">
  <xdr:oneCellAnchor>
    <xdr:from>
      <xdr:col>2</xdr:col>
      <xdr:colOff>529590</xdr:colOff>
      <xdr:row>7</xdr:row>
      <xdr:rowOff>198120</xdr:rowOff>
    </xdr:from>
    <xdr:ext cx="142141" cy="162853"/>
    <xdr:sp macro="" textlink="">
      <xdr:nvSpPr>
        <xdr:cNvPr id="2" name="Text Box 1">
          <a:extLst>
            <a:ext uri="{FF2B5EF4-FFF2-40B4-BE49-F238E27FC236}">
              <a16:creationId xmlns:a16="http://schemas.microsoft.com/office/drawing/2014/main" id="{BA730DB6-7652-336E-A42F-85C24B326CC0}"/>
            </a:ext>
          </a:extLst>
        </xdr:cNvPr>
        <xdr:cNvSpPr txBox="1">
          <a:spLocks noChangeArrowheads="1"/>
        </xdr:cNvSpPr>
      </xdr:nvSpPr>
      <xdr:spPr bwMode="auto">
        <a:xfrm>
          <a:off x="1370965" y="1676763"/>
          <a:ext cx="132665" cy="143694"/>
        </a:xfrm>
        <a:prstGeom prst="rect">
          <a:avLst/>
        </a:prstGeom>
        <a:noFill/>
        <a:ln w="9525">
          <a:noFill/>
          <a:miter lim="800000"/>
          <a:headEnd/>
          <a:tailEnd/>
        </a:ln>
      </xdr:spPr>
      <xdr:txBody>
        <a:bodyPr wrap="none" lIns="18288" tIns="18288" rIns="0" bIns="0" anchor="t" upright="1">
          <a:spAutoFit/>
        </a:bodyPr>
        <a:lstStyle/>
        <a:p>
          <a:pPr algn="l" rtl="0">
            <a:defRPr sz="1000"/>
          </a:pPr>
          <a:r>
            <a:rPr lang="en-US" altLang="ja-JP" sz="800" b="0" i="0" u="none" strike="noStrike" baseline="0">
              <a:solidFill>
                <a:srgbClr val="000000"/>
              </a:solidFill>
              <a:latin typeface="明朝"/>
            </a:rPr>
            <a:t>(1)</a:t>
          </a:r>
        </a:p>
      </xdr:txBody>
    </xdr:sp>
    <xdr:clientData/>
  </xdr:oneCellAnchor>
  <xdr:oneCellAnchor>
    <xdr:from>
      <xdr:col>2</xdr:col>
      <xdr:colOff>529590</xdr:colOff>
      <xdr:row>7</xdr:row>
      <xdr:rowOff>198120</xdr:rowOff>
    </xdr:from>
    <xdr:ext cx="142141" cy="162853"/>
    <xdr:sp macro="" textlink="">
      <xdr:nvSpPr>
        <xdr:cNvPr id="3" name="Text Box 1">
          <a:extLst>
            <a:ext uri="{FF2B5EF4-FFF2-40B4-BE49-F238E27FC236}">
              <a16:creationId xmlns:a16="http://schemas.microsoft.com/office/drawing/2014/main" id="{B0574767-410A-75F2-BD27-6B1E075C3770}"/>
            </a:ext>
          </a:extLst>
        </xdr:cNvPr>
        <xdr:cNvSpPr txBox="1">
          <a:spLocks noChangeArrowheads="1"/>
        </xdr:cNvSpPr>
      </xdr:nvSpPr>
      <xdr:spPr bwMode="auto">
        <a:xfrm>
          <a:off x="1370965" y="1676763"/>
          <a:ext cx="132665" cy="143694"/>
        </a:xfrm>
        <a:prstGeom prst="rect">
          <a:avLst/>
        </a:prstGeom>
        <a:noFill/>
        <a:ln w="9525">
          <a:noFill/>
          <a:miter lim="800000"/>
          <a:headEnd/>
          <a:tailEnd/>
        </a:ln>
      </xdr:spPr>
      <xdr:txBody>
        <a:bodyPr wrap="none" lIns="18288" tIns="18288" rIns="0" bIns="0" anchor="t" upright="1">
          <a:spAutoFit/>
        </a:bodyPr>
        <a:lstStyle/>
        <a:p>
          <a:pPr algn="l" rtl="0">
            <a:defRPr sz="1000"/>
          </a:pPr>
          <a:r>
            <a:rPr lang="en-US" altLang="ja-JP" sz="800" b="0" i="0" u="none" strike="noStrike" baseline="0">
              <a:solidFill>
                <a:srgbClr val="000000"/>
              </a:solidFill>
              <a:latin typeface="明朝"/>
            </a:rPr>
            <a:t>(1)</a:t>
          </a:r>
        </a:p>
      </xdr:txBody>
    </xdr:sp>
    <xdr:clientData/>
  </xdr:oneCellAnchor>
</xdr:wsDr>
</file>

<file path=xl/drawings/drawing21.xml><?xml version="1.0" encoding="utf-8"?>
<xdr:wsDr xmlns:xdr="http://schemas.openxmlformats.org/drawingml/2006/spreadsheetDrawing" xmlns:a="http://schemas.openxmlformats.org/drawingml/2006/main">
  <xdr:twoCellAnchor>
    <xdr:from>
      <xdr:col>20</xdr:col>
      <xdr:colOff>47625</xdr:colOff>
      <xdr:row>15</xdr:row>
      <xdr:rowOff>66675</xdr:rowOff>
    </xdr:from>
    <xdr:to>
      <xdr:col>20</xdr:col>
      <xdr:colOff>200025</xdr:colOff>
      <xdr:row>22</xdr:row>
      <xdr:rowOff>133350</xdr:rowOff>
    </xdr:to>
    <xdr:grpSp>
      <xdr:nvGrpSpPr>
        <xdr:cNvPr id="4344006" name="Group 1">
          <a:extLst>
            <a:ext uri="{FF2B5EF4-FFF2-40B4-BE49-F238E27FC236}">
              <a16:creationId xmlns:a16="http://schemas.microsoft.com/office/drawing/2014/main" id="{429B1B6D-45B5-D0B9-D8B4-9C41B7307D57}"/>
            </a:ext>
          </a:extLst>
        </xdr:cNvPr>
        <xdr:cNvGrpSpPr>
          <a:grpSpLocks/>
        </xdr:cNvGrpSpPr>
      </xdr:nvGrpSpPr>
      <xdr:grpSpPr bwMode="auto">
        <a:xfrm>
          <a:off x="13096875" y="3352800"/>
          <a:ext cx="152400" cy="1333500"/>
          <a:chOff x="-55" y="-16877"/>
          <a:chExt cx="16" cy="266"/>
        </a:xfrm>
      </xdr:grpSpPr>
      <xdr:sp macro="" textlink="">
        <xdr:nvSpPr>
          <xdr:cNvPr id="4344014" name="Arc 2">
            <a:extLst>
              <a:ext uri="{FF2B5EF4-FFF2-40B4-BE49-F238E27FC236}">
                <a16:creationId xmlns:a16="http://schemas.microsoft.com/office/drawing/2014/main" id="{D0ADCC3C-3E1C-F1AD-4F90-25B892F73763}"/>
              </a:ext>
            </a:extLst>
          </xdr:cNvPr>
          <xdr:cNvSpPr>
            <a:spLocks/>
          </xdr:cNvSpPr>
        </xdr:nvSpPr>
        <xdr:spPr bwMode="auto">
          <a:xfrm flipV="1">
            <a:off x="-55" y="-16621"/>
            <a:ext cx="9" cy="10"/>
          </a:xfrm>
          <a:custGeom>
            <a:avLst/>
            <a:gdLst>
              <a:gd name="T0" fmla="*/ 0 w 21600"/>
              <a:gd name="T1" fmla="*/ 0 h 21600"/>
              <a:gd name="T2" fmla="*/ 0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344015" name="Line 3">
            <a:extLst>
              <a:ext uri="{FF2B5EF4-FFF2-40B4-BE49-F238E27FC236}">
                <a16:creationId xmlns:a16="http://schemas.microsoft.com/office/drawing/2014/main" id="{158A6DFE-592E-C116-9A06-88B11EE173B4}"/>
              </a:ext>
            </a:extLst>
          </xdr:cNvPr>
          <xdr:cNvSpPr>
            <a:spLocks noChangeShapeType="1"/>
          </xdr:cNvSpPr>
        </xdr:nvSpPr>
        <xdr:spPr bwMode="auto">
          <a:xfrm flipV="1">
            <a:off x="-46" y="-16733"/>
            <a:ext cx="0" cy="112"/>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344016" name="Arc 4">
            <a:extLst>
              <a:ext uri="{FF2B5EF4-FFF2-40B4-BE49-F238E27FC236}">
                <a16:creationId xmlns:a16="http://schemas.microsoft.com/office/drawing/2014/main" id="{B6B3241E-5FDC-546D-748A-40CC6E5EEA8D}"/>
              </a:ext>
            </a:extLst>
          </xdr:cNvPr>
          <xdr:cNvSpPr>
            <a:spLocks/>
          </xdr:cNvSpPr>
        </xdr:nvSpPr>
        <xdr:spPr bwMode="auto">
          <a:xfrm flipH="1">
            <a:off x="-46" y="-16743"/>
            <a:ext cx="7" cy="10"/>
          </a:xfrm>
          <a:custGeom>
            <a:avLst/>
            <a:gdLst>
              <a:gd name="T0" fmla="*/ 0 w 21600"/>
              <a:gd name="T1" fmla="*/ 0 h 21600"/>
              <a:gd name="T2" fmla="*/ 0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344017" name="Arc 5">
            <a:extLst>
              <a:ext uri="{FF2B5EF4-FFF2-40B4-BE49-F238E27FC236}">
                <a16:creationId xmlns:a16="http://schemas.microsoft.com/office/drawing/2014/main" id="{63F98403-6128-A24E-F95E-D4B940BD1B20}"/>
              </a:ext>
            </a:extLst>
          </xdr:cNvPr>
          <xdr:cNvSpPr>
            <a:spLocks/>
          </xdr:cNvSpPr>
        </xdr:nvSpPr>
        <xdr:spPr bwMode="auto">
          <a:xfrm flipH="1" flipV="1">
            <a:off x="-46" y="-16755"/>
            <a:ext cx="7" cy="12"/>
          </a:xfrm>
          <a:custGeom>
            <a:avLst/>
            <a:gdLst>
              <a:gd name="T0" fmla="*/ 0 w 21600"/>
              <a:gd name="T1" fmla="*/ 0 h 21600"/>
              <a:gd name="T2" fmla="*/ 0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344018" name="Line 6">
            <a:extLst>
              <a:ext uri="{FF2B5EF4-FFF2-40B4-BE49-F238E27FC236}">
                <a16:creationId xmlns:a16="http://schemas.microsoft.com/office/drawing/2014/main" id="{2DD9327A-CC64-CE1C-89FB-CE7C22E53620}"/>
              </a:ext>
            </a:extLst>
          </xdr:cNvPr>
          <xdr:cNvSpPr>
            <a:spLocks noChangeShapeType="1"/>
          </xdr:cNvSpPr>
        </xdr:nvSpPr>
        <xdr:spPr bwMode="auto">
          <a:xfrm flipV="1">
            <a:off x="-46" y="-16865"/>
            <a:ext cx="0" cy="11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344019" name="Arc 7">
            <a:extLst>
              <a:ext uri="{FF2B5EF4-FFF2-40B4-BE49-F238E27FC236}">
                <a16:creationId xmlns:a16="http://schemas.microsoft.com/office/drawing/2014/main" id="{FF94DEBE-F032-5564-4B7A-C9DF466DEE09}"/>
              </a:ext>
            </a:extLst>
          </xdr:cNvPr>
          <xdr:cNvSpPr>
            <a:spLocks/>
          </xdr:cNvSpPr>
        </xdr:nvSpPr>
        <xdr:spPr bwMode="auto">
          <a:xfrm>
            <a:off x="-55" y="-16877"/>
            <a:ext cx="9" cy="10"/>
          </a:xfrm>
          <a:custGeom>
            <a:avLst/>
            <a:gdLst>
              <a:gd name="T0" fmla="*/ 0 w 21600"/>
              <a:gd name="T1" fmla="*/ 0 h 21600"/>
              <a:gd name="T2" fmla="*/ 0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20</xdr:col>
      <xdr:colOff>47625</xdr:colOff>
      <xdr:row>15</xdr:row>
      <xdr:rowOff>66675</xdr:rowOff>
    </xdr:from>
    <xdr:to>
      <xdr:col>20</xdr:col>
      <xdr:colOff>200025</xdr:colOff>
      <xdr:row>22</xdr:row>
      <xdr:rowOff>133350</xdr:rowOff>
    </xdr:to>
    <xdr:grpSp>
      <xdr:nvGrpSpPr>
        <xdr:cNvPr id="4344007" name="Group 1">
          <a:extLst>
            <a:ext uri="{FF2B5EF4-FFF2-40B4-BE49-F238E27FC236}">
              <a16:creationId xmlns:a16="http://schemas.microsoft.com/office/drawing/2014/main" id="{762CEB74-A139-26C5-87FC-7C2AC5CC48E1}"/>
            </a:ext>
          </a:extLst>
        </xdr:cNvPr>
        <xdr:cNvGrpSpPr>
          <a:grpSpLocks/>
        </xdr:cNvGrpSpPr>
      </xdr:nvGrpSpPr>
      <xdr:grpSpPr bwMode="auto">
        <a:xfrm>
          <a:off x="13096875" y="3352800"/>
          <a:ext cx="152400" cy="1333500"/>
          <a:chOff x="-55" y="-16877"/>
          <a:chExt cx="16" cy="266"/>
        </a:xfrm>
      </xdr:grpSpPr>
      <xdr:sp macro="" textlink="">
        <xdr:nvSpPr>
          <xdr:cNvPr id="4344008" name="Arc 2">
            <a:extLst>
              <a:ext uri="{FF2B5EF4-FFF2-40B4-BE49-F238E27FC236}">
                <a16:creationId xmlns:a16="http://schemas.microsoft.com/office/drawing/2014/main" id="{300A8AAD-F784-2CF6-75DA-D6BA7B431B56}"/>
              </a:ext>
            </a:extLst>
          </xdr:cNvPr>
          <xdr:cNvSpPr>
            <a:spLocks/>
          </xdr:cNvSpPr>
        </xdr:nvSpPr>
        <xdr:spPr bwMode="auto">
          <a:xfrm flipV="1">
            <a:off x="-55" y="-16621"/>
            <a:ext cx="9" cy="10"/>
          </a:xfrm>
          <a:custGeom>
            <a:avLst/>
            <a:gdLst>
              <a:gd name="T0" fmla="*/ 0 w 21600"/>
              <a:gd name="T1" fmla="*/ 0 h 21600"/>
              <a:gd name="T2" fmla="*/ 0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344009" name="Line 3">
            <a:extLst>
              <a:ext uri="{FF2B5EF4-FFF2-40B4-BE49-F238E27FC236}">
                <a16:creationId xmlns:a16="http://schemas.microsoft.com/office/drawing/2014/main" id="{10B3392F-A0C0-17B9-F302-B6348268F8DD}"/>
              </a:ext>
            </a:extLst>
          </xdr:cNvPr>
          <xdr:cNvSpPr>
            <a:spLocks noChangeShapeType="1"/>
          </xdr:cNvSpPr>
        </xdr:nvSpPr>
        <xdr:spPr bwMode="auto">
          <a:xfrm flipV="1">
            <a:off x="-46" y="-16733"/>
            <a:ext cx="0" cy="112"/>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344010" name="Arc 4">
            <a:extLst>
              <a:ext uri="{FF2B5EF4-FFF2-40B4-BE49-F238E27FC236}">
                <a16:creationId xmlns:a16="http://schemas.microsoft.com/office/drawing/2014/main" id="{868304B2-FE3E-ACEE-B8DD-9E1C8BBACF78}"/>
              </a:ext>
            </a:extLst>
          </xdr:cNvPr>
          <xdr:cNvSpPr>
            <a:spLocks/>
          </xdr:cNvSpPr>
        </xdr:nvSpPr>
        <xdr:spPr bwMode="auto">
          <a:xfrm flipH="1">
            <a:off x="-46" y="-16743"/>
            <a:ext cx="7" cy="10"/>
          </a:xfrm>
          <a:custGeom>
            <a:avLst/>
            <a:gdLst>
              <a:gd name="T0" fmla="*/ 0 w 21600"/>
              <a:gd name="T1" fmla="*/ 0 h 21600"/>
              <a:gd name="T2" fmla="*/ 0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344011" name="Arc 5">
            <a:extLst>
              <a:ext uri="{FF2B5EF4-FFF2-40B4-BE49-F238E27FC236}">
                <a16:creationId xmlns:a16="http://schemas.microsoft.com/office/drawing/2014/main" id="{4C371921-A4E7-90C8-74E1-21BD8EB92F2F}"/>
              </a:ext>
            </a:extLst>
          </xdr:cNvPr>
          <xdr:cNvSpPr>
            <a:spLocks/>
          </xdr:cNvSpPr>
        </xdr:nvSpPr>
        <xdr:spPr bwMode="auto">
          <a:xfrm flipH="1" flipV="1">
            <a:off x="-46" y="-16755"/>
            <a:ext cx="7" cy="12"/>
          </a:xfrm>
          <a:custGeom>
            <a:avLst/>
            <a:gdLst>
              <a:gd name="T0" fmla="*/ 0 w 21600"/>
              <a:gd name="T1" fmla="*/ 0 h 21600"/>
              <a:gd name="T2" fmla="*/ 0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344012" name="Line 6">
            <a:extLst>
              <a:ext uri="{FF2B5EF4-FFF2-40B4-BE49-F238E27FC236}">
                <a16:creationId xmlns:a16="http://schemas.microsoft.com/office/drawing/2014/main" id="{1EB20DF0-F620-ABD1-0CED-1F5C17AAA302}"/>
              </a:ext>
            </a:extLst>
          </xdr:cNvPr>
          <xdr:cNvSpPr>
            <a:spLocks noChangeShapeType="1"/>
          </xdr:cNvSpPr>
        </xdr:nvSpPr>
        <xdr:spPr bwMode="auto">
          <a:xfrm flipV="1">
            <a:off x="-46" y="-16865"/>
            <a:ext cx="0" cy="11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344013" name="Arc 7">
            <a:extLst>
              <a:ext uri="{FF2B5EF4-FFF2-40B4-BE49-F238E27FC236}">
                <a16:creationId xmlns:a16="http://schemas.microsoft.com/office/drawing/2014/main" id="{16F8A907-34E1-ABCE-8B32-31C53E854BBA}"/>
              </a:ext>
            </a:extLst>
          </xdr:cNvPr>
          <xdr:cNvSpPr>
            <a:spLocks/>
          </xdr:cNvSpPr>
        </xdr:nvSpPr>
        <xdr:spPr bwMode="auto">
          <a:xfrm>
            <a:off x="-55" y="-16877"/>
            <a:ext cx="9" cy="10"/>
          </a:xfrm>
          <a:custGeom>
            <a:avLst/>
            <a:gdLst>
              <a:gd name="T0" fmla="*/ 0 w 21600"/>
              <a:gd name="T1" fmla="*/ 0 h 21600"/>
              <a:gd name="T2" fmla="*/ 0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wsDr>
</file>

<file path=xl/drawings/drawing22.xml><?xml version="1.0" encoding="utf-8"?>
<xdr:wsDr xmlns:xdr="http://schemas.openxmlformats.org/drawingml/2006/spreadsheetDrawing" xmlns:a="http://schemas.openxmlformats.org/drawingml/2006/main">
  <xdr:twoCellAnchor>
    <xdr:from>
      <xdr:col>8</xdr:col>
      <xdr:colOff>19050</xdr:colOff>
      <xdr:row>11</xdr:row>
      <xdr:rowOff>28575</xdr:rowOff>
    </xdr:from>
    <xdr:to>
      <xdr:col>10</xdr:col>
      <xdr:colOff>647700</xdr:colOff>
      <xdr:row>11</xdr:row>
      <xdr:rowOff>133350</xdr:rowOff>
    </xdr:to>
    <xdr:grpSp>
      <xdr:nvGrpSpPr>
        <xdr:cNvPr id="4345030" name="Group 1">
          <a:extLst>
            <a:ext uri="{FF2B5EF4-FFF2-40B4-BE49-F238E27FC236}">
              <a16:creationId xmlns:a16="http://schemas.microsoft.com/office/drawing/2014/main" id="{4CD91A11-9660-A92E-CA19-38446A33A9FB}"/>
            </a:ext>
          </a:extLst>
        </xdr:cNvPr>
        <xdr:cNvGrpSpPr>
          <a:grpSpLocks/>
        </xdr:cNvGrpSpPr>
      </xdr:nvGrpSpPr>
      <xdr:grpSpPr bwMode="auto">
        <a:xfrm>
          <a:off x="6316756" y="2538693"/>
          <a:ext cx="2085415" cy="104775"/>
          <a:chOff x="-5875" y="-25415000"/>
          <a:chExt cx="25625" cy="27500"/>
        </a:xfrm>
      </xdr:grpSpPr>
      <xdr:sp macro="" textlink="">
        <xdr:nvSpPr>
          <xdr:cNvPr id="4345038" name="Arc 2">
            <a:extLst>
              <a:ext uri="{FF2B5EF4-FFF2-40B4-BE49-F238E27FC236}">
                <a16:creationId xmlns:a16="http://schemas.microsoft.com/office/drawing/2014/main" id="{A53025FE-4E8B-5FC9-F334-BB65AAEFA683}"/>
              </a:ext>
            </a:extLst>
          </xdr:cNvPr>
          <xdr:cNvSpPr>
            <a:spLocks/>
          </xdr:cNvSpPr>
        </xdr:nvSpPr>
        <xdr:spPr bwMode="auto">
          <a:xfrm flipH="1" flipV="1">
            <a:off x="-5875" y="-25415000"/>
            <a:ext cx="1000" cy="15000"/>
          </a:xfrm>
          <a:custGeom>
            <a:avLst/>
            <a:gdLst>
              <a:gd name="T0" fmla="*/ 0 w 21600"/>
              <a:gd name="T1" fmla="*/ 0 h 21600"/>
              <a:gd name="T2" fmla="*/ 0 w 21600"/>
              <a:gd name="T3" fmla="*/ 1 h 21600"/>
              <a:gd name="T4" fmla="*/ 0 w 21600"/>
              <a:gd name="T5" fmla="*/ 1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345039" name="Line 3">
            <a:extLst>
              <a:ext uri="{FF2B5EF4-FFF2-40B4-BE49-F238E27FC236}">
                <a16:creationId xmlns:a16="http://schemas.microsoft.com/office/drawing/2014/main" id="{E5E75B68-275D-AD62-7278-949D3FD06F7D}"/>
              </a:ext>
            </a:extLst>
          </xdr:cNvPr>
          <xdr:cNvSpPr>
            <a:spLocks noChangeShapeType="1"/>
          </xdr:cNvSpPr>
        </xdr:nvSpPr>
        <xdr:spPr bwMode="auto">
          <a:xfrm>
            <a:off x="-4875" y="-25400000"/>
            <a:ext cx="108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345040" name="Arc 4">
            <a:extLst>
              <a:ext uri="{FF2B5EF4-FFF2-40B4-BE49-F238E27FC236}">
                <a16:creationId xmlns:a16="http://schemas.microsoft.com/office/drawing/2014/main" id="{8CBAA1B6-68BF-E8A3-D142-1FF6CCFD5B06}"/>
              </a:ext>
            </a:extLst>
          </xdr:cNvPr>
          <xdr:cNvSpPr>
            <a:spLocks/>
          </xdr:cNvSpPr>
        </xdr:nvSpPr>
        <xdr:spPr bwMode="auto">
          <a:xfrm>
            <a:off x="6000" y="-25400000"/>
            <a:ext cx="1000" cy="12500"/>
          </a:xfrm>
          <a:custGeom>
            <a:avLst/>
            <a:gdLst>
              <a:gd name="T0" fmla="*/ 0 w 21600"/>
              <a:gd name="T1" fmla="*/ 0 h 21600"/>
              <a:gd name="T2" fmla="*/ 0 w 21600"/>
              <a:gd name="T3" fmla="*/ 1 h 21600"/>
              <a:gd name="T4" fmla="*/ 0 w 21600"/>
              <a:gd name="T5" fmla="*/ 1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345041" name="Arc 5">
            <a:extLst>
              <a:ext uri="{FF2B5EF4-FFF2-40B4-BE49-F238E27FC236}">
                <a16:creationId xmlns:a16="http://schemas.microsoft.com/office/drawing/2014/main" id="{7A974347-A760-12D7-A83E-CF8A77205C0D}"/>
              </a:ext>
            </a:extLst>
          </xdr:cNvPr>
          <xdr:cNvSpPr>
            <a:spLocks/>
          </xdr:cNvSpPr>
        </xdr:nvSpPr>
        <xdr:spPr bwMode="auto">
          <a:xfrm flipH="1">
            <a:off x="7000" y="-25400000"/>
            <a:ext cx="1000" cy="12500"/>
          </a:xfrm>
          <a:custGeom>
            <a:avLst/>
            <a:gdLst>
              <a:gd name="T0" fmla="*/ 0 w 21600"/>
              <a:gd name="T1" fmla="*/ 0 h 21600"/>
              <a:gd name="T2" fmla="*/ 0 w 21600"/>
              <a:gd name="T3" fmla="*/ 1 h 21600"/>
              <a:gd name="T4" fmla="*/ 0 w 21600"/>
              <a:gd name="T5" fmla="*/ 1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345042" name="Line 6">
            <a:extLst>
              <a:ext uri="{FF2B5EF4-FFF2-40B4-BE49-F238E27FC236}">
                <a16:creationId xmlns:a16="http://schemas.microsoft.com/office/drawing/2014/main" id="{DB81FF78-DF6F-4B5E-80E9-CF60E3C2AA2B}"/>
              </a:ext>
            </a:extLst>
          </xdr:cNvPr>
          <xdr:cNvSpPr>
            <a:spLocks noChangeShapeType="1"/>
          </xdr:cNvSpPr>
        </xdr:nvSpPr>
        <xdr:spPr bwMode="auto">
          <a:xfrm>
            <a:off x="8000" y="-25400000"/>
            <a:ext cx="107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345043" name="Arc 7">
            <a:extLst>
              <a:ext uri="{FF2B5EF4-FFF2-40B4-BE49-F238E27FC236}">
                <a16:creationId xmlns:a16="http://schemas.microsoft.com/office/drawing/2014/main" id="{B2214CBD-047B-44CE-2C57-C9AF2F681FFD}"/>
              </a:ext>
            </a:extLst>
          </xdr:cNvPr>
          <xdr:cNvSpPr>
            <a:spLocks/>
          </xdr:cNvSpPr>
        </xdr:nvSpPr>
        <xdr:spPr bwMode="auto">
          <a:xfrm flipV="1">
            <a:off x="18750" y="-25415000"/>
            <a:ext cx="1000" cy="15000"/>
          </a:xfrm>
          <a:custGeom>
            <a:avLst/>
            <a:gdLst>
              <a:gd name="T0" fmla="*/ 0 w 21600"/>
              <a:gd name="T1" fmla="*/ 0 h 21600"/>
              <a:gd name="T2" fmla="*/ 0 w 21600"/>
              <a:gd name="T3" fmla="*/ 1 h 21600"/>
              <a:gd name="T4" fmla="*/ 0 w 21600"/>
              <a:gd name="T5" fmla="*/ 1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8</xdr:col>
      <xdr:colOff>19050</xdr:colOff>
      <xdr:row>11</xdr:row>
      <xdr:rowOff>28575</xdr:rowOff>
    </xdr:from>
    <xdr:to>
      <xdr:col>10</xdr:col>
      <xdr:colOff>647700</xdr:colOff>
      <xdr:row>11</xdr:row>
      <xdr:rowOff>133350</xdr:rowOff>
    </xdr:to>
    <xdr:grpSp>
      <xdr:nvGrpSpPr>
        <xdr:cNvPr id="4345031" name="Group 1">
          <a:extLst>
            <a:ext uri="{FF2B5EF4-FFF2-40B4-BE49-F238E27FC236}">
              <a16:creationId xmlns:a16="http://schemas.microsoft.com/office/drawing/2014/main" id="{BC990E0D-6E07-C0C7-C4E1-6E8DB65DF123}"/>
            </a:ext>
          </a:extLst>
        </xdr:cNvPr>
        <xdr:cNvGrpSpPr>
          <a:grpSpLocks/>
        </xdr:cNvGrpSpPr>
      </xdr:nvGrpSpPr>
      <xdr:grpSpPr bwMode="auto">
        <a:xfrm>
          <a:off x="6316756" y="2538693"/>
          <a:ext cx="2085415" cy="104775"/>
          <a:chOff x="-5875" y="-25415000"/>
          <a:chExt cx="25625" cy="27500"/>
        </a:xfrm>
      </xdr:grpSpPr>
      <xdr:sp macro="" textlink="">
        <xdr:nvSpPr>
          <xdr:cNvPr id="4345032" name="Arc 2">
            <a:extLst>
              <a:ext uri="{FF2B5EF4-FFF2-40B4-BE49-F238E27FC236}">
                <a16:creationId xmlns:a16="http://schemas.microsoft.com/office/drawing/2014/main" id="{72F91A84-7759-DDEA-23CA-2F640E4E39A1}"/>
              </a:ext>
            </a:extLst>
          </xdr:cNvPr>
          <xdr:cNvSpPr>
            <a:spLocks/>
          </xdr:cNvSpPr>
        </xdr:nvSpPr>
        <xdr:spPr bwMode="auto">
          <a:xfrm flipH="1" flipV="1">
            <a:off x="-5875" y="-25415000"/>
            <a:ext cx="1000" cy="15000"/>
          </a:xfrm>
          <a:custGeom>
            <a:avLst/>
            <a:gdLst>
              <a:gd name="T0" fmla="*/ 0 w 21600"/>
              <a:gd name="T1" fmla="*/ 0 h 21600"/>
              <a:gd name="T2" fmla="*/ 0 w 21600"/>
              <a:gd name="T3" fmla="*/ 1 h 21600"/>
              <a:gd name="T4" fmla="*/ 0 w 21600"/>
              <a:gd name="T5" fmla="*/ 1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345033" name="Line 3">
            <a:extLst>
              <a:ext uri="{FF2B5EF4-FFF2-40B4-BE49-F238E27FC236}">
                <a16:creationId xmlns:a16="http://schemas.microsoft.com/office/drawing/2014/main" id="{B92FB414-9274-2F79-18C4-23FD3A8DCCC7}"/>
              </a:ext>
            </a:extLst>
          </xdr:cNvPr>
          <xdr:cNvSpPr>
            <a:spLocks noChangeShapeType="1"/>
          </xdr:cNvSpPr>
        </xdr:nvSpPr>
        <xdr:spPr bwMode="auto">
          <a:xfrm>
            <a:off x="-4875" y="-25400000"/>
            <a:ext cx="108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345034" name="Arc 4">
            <a:extLst>
              <a:ext uri="{FF2B5EF4-FFF2-40B4-BE49-F238E27FC236}">
                <a16:creationId xmlns:a16="http://schemas.microsoft.com/office/drawing/2014/main" id="{71B0ADC6-5AE4-0BD9-9982-76EB9CC5307B}"/>
              </a:ext>
            </a:extLst>
          </xdr:cNvPr>
          <xdr:cNvSpPr>
            <a:spLocks/>
          </xdr:cNvSpPr>
        </xdr:nvSpPr>
        <xdr:spPr bwMode="auto">
          <a:xfrm>
            <a:off x="6000" y="-25400000"/>
            <a:ext cx="1000" cy="12500"/>
          </a:xfrm>
          <a:custGeom>
            <a:avLst/>
            <a:gdLst>
              <a:gd name="T0" fmla="*/ 0 w 21600"/>
              <a:gd name="T1" fmla="*/ 0 h 21600"/>
              <a:gd name="T2" fmla="*/ 0 w 21600"/>
              <a:gd name="T3" fmla="*/ 1 h 21600"/>
              <a:gd name="T4" fmla="*/ 0 w 21600"/>
              <a:gd name="T5" fmla="*/ 1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345035" name="Arc 5">
            <a:extLst>
              <a:ext uri="{FF2B5EF4-FFF2-40B4-BE49-F238E27FC236}">
                <a16:creationId xmlns:a16="http://schemas.microsoft.com/office/drawing/2014/main" id="{558D9CA5-75A8-4DA0-D97D-6189BFEED4D6}"/>
              </a:ext>
            </a:extLst>
          </xdr:cNvPr>
          <xdr:cNvSpPr>
            <a:spLocks/>
          </xdr:cNvSpPr>
        </xdr:nvSpPr>
        <xdr:spPr bwMode="auto">
          <a:xfrm flipH="1">
            <a:off x="7000" y="-25400000"/>
            <a:ext cx="1000" cy="12500"/>
          </a:xfrm>
          <a:custGeom>
            <a:avLst/>
            <a:gdLst>
              <a:gd name="T0" fmla="*/ 0 w 21600"/>
              <a:gd name="T1" fmla="*/ 0 h 21600"/>
              <a:gd name="T2" fmla="*/ 0 w 21600"/>
              <a:gd name="T3" fmla="*/ 1 h 21600"/>
              <a:gd name="T4" fmla="*/ 0 w 21600"/>
              <a:gd name="T5" fmla="*/ 1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345036" name="Line 6">
            <a:extLst>
              <a:ext uri="{FF2B5EF4-FFF2-40B4-BE49-F238E27FC236}">
                <a16:creationId xmlns:a16="http://schemas.microsoft.com/office/drawing/2014/main" id="{42BCC2CA-ED19-3424-B846-9D259FBAA53C}"/>
              </a:ext>
            </a:extLst>
          </xdr:cNvPr>
          <xdr:cNvSpPr>
            <a:spLocks noChangeShapeType="1"/>
          </xdr:cNvSpPr>
        </xdr:nvSpPr>
        <xdr:spPr bwMode="auto">
          <a:xfrm>
            <a:off x="8000" y="-25400000"/>
            <a:ext cx="107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345037" name="Arc 7">
            <a:extLst>
              <a:ext uri="{FF2B5EF4-FFF2-40B4-BE49-F238E27FC236}">
                <a16:creationId xmlns:a16="http://schemas.microsoft.com/office/drawing/2014/main" id="{37B832FF-FDAC-F903-406A-8230CB0F6C50}"/>
              </a:ext>
            </a:extLst>
          </xdr:cNvPr>
          <xdr:cNvSpPr>
            <a:spLocks/>
          </xdr:cNvSpPr>
        </xdr:nvSpPr>
        <xdr:spPr bwMode="auto">
          <a:xfrm flipV="1">
            <a:off x="18750" y="-25415000"/>
            <a:ext cx="1000" cy="15000"/>
          </a:xfrm>
          <a:custGeom>
            <a:avLst/>
            <a:gdLst>
              <a:gd name="T0" fmla="*/ 0 w 21600"/>
              <a:gd name="T1" fmla="*/ 0 h 21600"/>
              <a:gd name="T2" fmla="*/ 0 w 21600"/>
              <a:gd name="T3" fmla="*/ 1 h 21600"/>
              <a:gd name="T4" fmla="*/ 0 w 21600"/>
              <a:gd name="T5" fmla="*/ 1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wsDr>
</file>

<file path=xl/drawings/drawing23.xml><?xml version="1.0" encoding="utf-8"?>
<xdr:wsDr xmlns:xdr="http://schemas.openxmlformats.org/drawingml/2006/spreadsheetDrawing" xmlns:a="http://schemas.openxmlformats.org/drawingml/2006/main">
  <xdr:twoCellAnchor>
    <xdr:from>
      <xdr:col>8</xdr:col>
      <xdr:colOff>28575</xdr:colOff>
      <xdr:row>0</xdr:row>
      <xdr:rowOff>0</xdr:rowOff>
    </xdr:from>
    <xdr:to>
      <xdr:col>10</xdr:col>
      <xdr:colOff>647700</xdr:colOff>
      <xdr:row>0</xdr:row>
      <xdr:rowOff>0</xdr:rowOff>
    </xdr:to>
    <xdr:grpSp>
      <xdr:nvGrpSpPr>
        <xdr:cNvPr id="4346252" name="Group 1">
          <a:extLst>
            <a:ext uri="{FF2B5EF4-FFF2-40B4-BE49-F238E27FC236}">
              <a16:creationId xmlns:a16="http://schemas.microsoft.com/office/drawing/2014/main" id="{E0CC0AD5-5DA8-4467-F7F3-F4CD72A1BCE8}"/>
            </a:ext>
          </a:extLst>
        </xdr:cNvPr>
        <xdr:cNvGrpSpPr>
          <a:grpSpLocks/>
        </xdr:cNvGrpSpPr>
      </xdr:nvGrpSpPr>
      <xdr:grpSpPr bwMode="auto">
        <a:xfrm>
          <a:off x="6289675" y="0"/>
          <a:ext cx="1914525" cy="0"/>
          <a:chOff x="-5875" y="-2029"/>
          <a:chExt cx="25625" cy="0"/>
        </a:xfrm>
      </xdr:grpSpPr>
      <xdr:sp macro="" textlink="">
        <xdr:nvSpPr>
          <xdr:cNvPr id="4346274" name="Arc 2">
            <a:extLst>
              <a:ext uri="{FF2B5EF4-FFF2-40B4-BE49-F238E27FC236}">
                <a16:creationId xmlns:a16="http://schemas.microsoft.com/office/drawing/2014/main" id="{D3618801-4E5F-6D5F-1478-668782793055}"/>
              </a:ext>
            </a:extLst>
          </xdr:cNvPr>
          <xdr:cNvSpPr>
            <a:spLocks/>
          </xdr:cNvSpPr>
        </xdr:nvSpPr>
        <xdr:spPr bwMode="auto">
          <a:xfrm flipH="1" flipV="1">
            <a:off x="-5875" y="-2029"/>
            <a:ext cx="1000" cy="0"/>
          </a:xfrm>
          <a:custGeom>
            <a:avLst/>
            <a:gdLst>
              <a:gd name="T0" fmla="*/ 0 w 21600"/>
              <a:gd name="T1" fmla="*/ 0 h 21600"/>
              <a:gd name="T2" fmla="*/ 0 w 21600"/>
              <a:gd name="T3" fmla="*/ 0 h 21600"/>
              <a:gd name="T4" fmla="*/ 0 w 21600"/>
              <a:gd name="T5" fmla="*/ 0 h 21600"/>
              <a:gd name="T6" fmla="*/ 0 60000 65536"/>
              <a:gd name="T7" fmla="*/ 0 60000 65536"/>
              <a:gd name="T8" fmla="*/ 0 60000 65536"/>
              <a:gd name="T9" fmla="*/ 0 w 21600"/>
              <a:gd name="T10" fmla="*/ 0 h 21600"/>
              <a:gd name="T11" fmla="*/ 21600 w 21600"/>
              <a:gd name="T12" fmla="*/ 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346275" name="Line 3">
            <a:extLst>
              <a:ext uri="{FF2B5EF4-FFF2-40B4-BE49-F238E27FC236}">
                <a16:creationId xmlns:a16="http://schemas.microsoft.com/office/drawing/2014/main" id="{F69ED946-AEF7-7161-B1FD-815241762007}"/>
              </a:ext>
            </a:extLst>
          </xdr:cNvPr>
          <xdr:cNvSpPr>
            <a:spLocks noChangeShapeType="1"/>
          </xdr:cNvSpPr>
        </xdr:nvSpPr>
        <xdr:spPr bwMode="auto">
          <a:xfrm>
            <a:off x="-4875" y="-2029"/>
            <a:ext cx="108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346276" name="Arc 4">
            <a:extLst>
              <a:ext uri="{FF2B5EF4-FFF2-40B4-BE49-F238E27FC236}">
                <a16:creationId xmlns:a16="http://schemas.microsoft.com/office/drawing/2014/main" id="{888BA063-4C7F-5B14-3E4A-A77F7A5D54A2}"/>
              </a:ext>
            </a:extLst>
          </xdr:cNvPr>
          <xdr:cNvSpPr>
            <a:spLocks/>
          </xdr:cNvSpPr>
        </xdr:nvSpPr>
        <xdr:spPr bwMode="auto">
          <a:xfrm>
            <a:off x="6000" y="-2029"/>
            <a:ext cx="1000" cy="0"/>
          </a:xfrm>
          <a:custGeom>
            <a:avLst/>
            <a:gdLst>
              <a:gd name="T0" fmla="*/ 0 w 21600"/>
              <a:gd name="T1" fmla="*/ 0 h 21600"/>
              <a:gd name="T2" fmla="*/ 0 w 21600"/>
              <a:gd name="T3" fmla="*/ 0 h 21600"/>
              <a:gd name="T4" fmla="*/ 0 w 21600"/>
              <a:gd name="T5" fmla="*/ 0 h 21600"/>
              <a:gd name="T6" fmla="*/ 0 60000 65536"/>
              <a:gd name="T7" fmla="*/ 0 60000 65536"/>
              <a:gd name="T8" fmla="*/ 0 60000 65536"/>
              <a:gd name="T9" fmla="*/ 0 w 21600"/>
              <a:gd name="T10" fmla="*/ 0 h 21600"/>
              <a:gd name="T11" fmla="*/ 21600 w 21600"/>
              <a:gd name="T12" fmla="*/ 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346277" name="Arc 5">
            <a:extLst>
              <a:ext uri="{FF2B5EF4-FFF2-40B4-BE49-F238E27FC236}">
                <a16:creationId xmlns:a16="http://schemas.microsoft.com/office/drawing/2014/main" id="{5A94BD16-1979-D838-E00B-EF761EE35AD0}"/>
              </a:ext>
            </a:extLst>
          </xdr:cNvPr>
          <xdr:cNvSpPr>
            <a:spLocks/>
          </xdr:cNvSpPr>
        </xdr:nvSpPr>
        <xdr:spPr bwMode="auto">
          <a:xfrm flipH="1">
            <a:off x="7000" y="-2029"/>
            <a:ext cx="1000" cy="0"/>
          </a:xfrm>
          <a:custGeom>
            <a:avLst/>
            <a:gdLst>
              <a:gd name="T0" fmla="*/ 0 w 21600"/>
              <a:gd name="T1" fmla="*/ 0 h 21600"/>
              <a:gd name="T2" fmla="*/ 0 w 21600"/>
              <a:gd name="T3" fmla="*/ 0 h 21600"/>
              <a:gd name="T4" fmla="*/ 0 w 21600"/>
              <a:gd name="T5" fmla="*/ 0 h 21600"/>
              <a:gd name="T6" fmla="*/ 0 60000 65536"/>
              <a:gd name="T7" fmla="*/ 0 60000 65536"/>
              <a:gd name="T8" fmla="*/ 0 60000 65536"/>
              <a:gd name="T9" fmla="*/ 0 w 21600"/>
              <a:gd name="T10" fmla="*/ 0 h 21600"/>
              <a:gd name="T11" fmla="*/ 21600 w 21600"/>
              <a:gd name="T12" fmla="*/ 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346278" name="Line 6">
            <a:extLst>
              <a:ext uri="{FF2B5EF4-FFF2-40B4-BE49-F238E27FC236}">
                <a16:creationId xmlns:a16="http://schemas.microsoft.com/office/drawing/2014/main" id="{AF8A7062-83C5-7B8D-63E9-6E558D5ED378}"/>
              </a:ext>
            </a:extLst>
          </xdr:cNvPr>
          <xdr:cNvSpPr>
            <a:spLocks noChangeShapeType="1"/>
          </xdr:cNvSpPr>
        </xdr:nvSpPr>
        <xdr:spPr bwMode="auto">
          <a:xfrm>
            <a:off x="8000" y="-2029"/>
            <a:ext cx="107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346279" name="Arc 7">
            <a:extLst>
              <a:ext uri="{FF2B5EF4-FFF2-40B4-BE49-F238E27FC236}">
                <a16:creationId xmlns:a16="http://schemas.microsoft.com/office/drawing/2014/main" id="{2CC3AA6D-90E1-C054-E12D-00FB1EEE0C0E}"/>
              </a:ext>
            </a:extLst>
          </xdr:cNvPr>
          <xdr:cNvSpPr>
            <a:spLocks/>
          </xdr:cNvSpPr>
        </xdr:nvSpPr>
        <xdr:spPr bwMode="auto">
          <a:xfrm flipV="1">
            <a:off x="18750" y="-2029"/>
            <a:ext cx="1000" cy="0"/>
          </a:xfrm>
          <a:custGeom>
            <a:avLst/>
            <a:gdLst>
              <a:gd name="T0" fmla="*/ 0 w 21600"/>
              <a:gd name="T1" fmla="*/ 0 h 21600"/>
              <a:gd name="T2" fmla="*/ 0 w 21600"/>
              <a:gd name="T3" fmla="*/ 0 h 21600"/>
              <a:gd name="T4" fmla="*/ 0 w 21600"/>
              <a:gd name="T5" fmla="*/ 0 h 21600"/>
              <a:gd name="T6" fmla="*/ 0 60000 65536"/>
              <a:gd name="T7" fmla="*/ 0 60000 65536"/>
              <a:gd name="T8" fmla="*/ 0 60000 65536"/>
              <a:gd name="T9" fmla="*/ 0 w 21600"/>
              <a:gd name="T10" fmla="*/ 0 h 21600"/>
              <a:gd name="T11" fmla="*/ 21600 w 21600"/>
              <a:gd name="T12" fmla="*/ 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8</xdr:col>
      <xdr:colOff>28575</xdr:colOff>
      <xdr:row>11</xdr:row>
      <xdr:rowOff>28575</xdr:rowOff>
    </xdr:from>
    <xdr:to>
      <xdr:col>10</xdr:col>
      <xdr:colOff>647700</xdr:colOff>
      <xdr:row>11</xdr:row>
      <xdr:rowOff>133350</xdr:rowOff>
    </xdr:to>
    <xdr:grpSp>
      <xdr:nvGrpSpPr>
        <xdr:cNvPr id="4346253" name="Group 8">
          <a:extLst>
            <a:ext uri="{FF2B5EF4-FFF2-40B4-BE49-F238E27FC236}">
              <a16:creationId xmlns:a16="http://schemas.microsoft.com/office/drawing/2014/main" id="{7CCA2F91-2CFA-E0D5-3B6B-19434974501B}"/>
            </a:ext>
          </a:extLst>
        </xdr:cNvPr>
        <xdr:cNvGrpSpPr>
          <a:grpSpLocks/>
        </xdr:cNvGrpSpPr>
      </xdr:nvGrpSpPr>
      <xdr:grpSpPr bwMode="auto">
        <a:xfrm>
          <a:off x="6289675" y="2530475"/>
          <a:ext cx="1914525" cy="104775"/>
          <a:chOff x="-5875" y="-25425000"/>
          <a:chExt cx="25625" cy="27500"/>
        </a:xfrm>
      </xdr:grpSpPr>
      <xdr:sp macro="" textlink="">
        <xdr:nvSpPr>
          <xdr:cNvPr id="4346268" name="Arc 9">
            <a:extLst>
              <a:ext uri="{FF2B5EF4-FFF2-40B4-BE49-F238E27FC236}">
                <a16:creationId xmlns:a16="http://schemas.microsoft.com/office/drawing/2014/main" id="{258B5B2F-266A-F16E-BA79-DAEBAEB0A9BD}"/>
              </a:ext>
            </a:extLst>
          </xdr:cNvPr>
          <xdr:cNvSpPr>
            <a:spLocks/>
          </xdr:cNvSpPr>
        </xdr:nvSpPr>
        <xdr:spPr bwMode="auto">
          <a:xfrm flipH="1" flipV="1">
            <a:off x="-5875" y="-25425000"/>
            <a:ext cx="1000" cy="15000"/>
          </a:xfrm>
          <a:custGeom>
            <a:avLst/>
            <a:gdLst>
              <a:gd name="T0" fmla="*/ 0 w 21600"/>
              <a:gd name="T1" fmla="*/ 0 h 21600"/>
              <a:gd name="T2" fmla="*/ 0 w 21600"/>
              <a:gd name="T3" fmla="*/ 1 h 21600"/>
              <a:gd name="T4" fmla="*/ 0 w 21600"/>
              <a:gd name="T5" fmla="*/ 1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346269" name="Line 10">
            <a:extLst>
              <a:ext uri="{FF2B5EF4-FFF2-40B4-BE49-F238E27FC236}">
                <a16:creationId xmlns:a16="http://schemas.microsoft.com/office/drawing/2014/main" id="{E5F7C026-C1BB-9979-C9F4-54F2D212C266}"/>
              </a:ext>
            </a:extLst>
          </xdr:cNvPr>
          <xdr:cNvSpPr>
            <a:spLocks noChangeShapeType="1"/>
          </xdr:cNvSpPr>
        </xdr:nvSpPr>
        <xdr:spPr bwMode="auto">
          <a:xfrm>
            <a:off x="-4875" y="-25410000"/>
            <a:ext cx="108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346270" name="Arc 11">
            <a:extLst>
              <a:ext uri="{FF2B5EF4-FFF2-40B4-BE49-F238E27FC236}">
                <a16:creationId xmlns:a16="http://schemas.microsoft.com/office/drawing/2014/main" id="{8D20DF78-C7E1-1F81-CBDB-4D17FBDDE97D}"/>
              </a:ext>
            </a:extLst>
          </xdr:cNvPr>
          <xdr:cNvSpPr>
            <a:spLocks/>
          </xdr:cNvSpPr>
        </xdr:nvSpPr>
        <xdr:spPr bwMode="auto">
          <a:xfrm>
            <a:off x="6000" y="-25410000"/>
            <a:ext cx="1000" cy="12500"/>
          </a:xfrm>
          <a:custGeom>
            <a:avLst/>
            <a:gdLst>
              <a:gd name="T0" fmla="*/ 0 w 21600"/>
              <a:gd name="T1" fmla="*/ 0 h 21600"/>
              <a:gd name="T2" fmla="*/ 0 w 21600"/>
              <a:gd name="T3" fmla="*/ 1 h 21600"/>
              <a:gd name="T4" fmla="*/ 0 w 21600"/>
              <a:gd name="T5" fmla="*/ 1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346271" name="Arc 12">
            <a:extLst>
              <a:ext uri="{FF2B5EF4-FFF2-40B4-BE49-F238E27FC236}">
                <a16:creationId xmlns:a16="http://schemas.microsoft.com/office/drawing/2014/main" id="{B5731F8C-B42B-7634-D14F-D059FC50FD87}"/>
              </a:ext>
            </a:extLst>
          </xdr:cNvPr>
          <xdr:cNvSpPr>
            <a:spLocks/>
          </xdr:cNvSpPr>
        </xdr:nvSpPr>
        <xdr:spPr bwMode="auto">
          <a:xfrm flipH="1">
            <a:off x="7000" y="-25410000"/>
            <a:ext cx="1000" cy="12500"/>
          </a:xfrm>
          <a:custGeom>
            <a:avLst/>
            <a:gdLst>
              <a:gd name="T0" fmla="*/ 0 w 21600"/>
              <a:gd name="T1" fmla="*/ 0 h 21600"/>
              <a:gd name="T2" fmla="*/ 0 w 21600"/>
              <a:gd name="T3" fmla="*/ 1 h 21600"/>
              <a:gd name="T4" fmla="*/ 0 w 21600"/>
              <a:gd name="T5" fmla="*/ 1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346272" name="Line 13">
            <a:extLst>
              <a:ext uri="{FF2B5EF4-FFF2-40B4-BE49-F238E27FC236}">
                <a16:creationId xmlns:a16="http://schemas.microsoft.com/office/drawing/2014/main" id="{3662D79B-AEFC-F582-CF6A-726FE08F8AD4}"/>
              </a:ext>
            </a:extLst>
          </xdr:cNvPr>
          <xdr:cNvSpPr>
            <a:spLocks noChangeShapeType="1"/>
          </xdr:cNvSpPr>
        </xdr:nvSpPr>
        <xdr:spPr bwMode="auto">
          <a:xfrm>
            <a:off x="8000" y="-25410000"/>
            <a:ext cx="107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346273" name="Arc 14">
            <a:extLst>
              <a:ext uri="{FF2B5EF4-FFF2-40B4-BE49-F238E27FC236}">
                <a16:creationId xmlns:a16="http://schemas.microsoft.com/office/drawing/2014/main" id="{0E410D3E-8150-990F-9D70-30D6970EE5A6}"/>
              </a:ext>
            </a:extLst>
          </xdr:cNvPr>
          <xdr:cNvSpPr>
            <a:spLocks/>
          </xdr:cNvSpPr>
        </xdr:nvSpPr>
        <xdr:spPr bwMode="auto">
          <a:xfrm flipV="1">
            <a:off x="18750" y="-25425000"/>
            <a:ext cx="1000" cy="15000"/>
          </a:xfrm>
          <a:custGeom>
            <a:avLst/>
            <a:gdLst>
              <a:gd name="T0" fmla="*/ 0 w 21600"/>
              <a:gd name="T1" fmla="*/ 0 h 21600"/>
              <a:gd name="T2" fmla="*/ 0 w 21600"/>
              <a:gd name="T3" fmla="*/ 1 h 21600"/>
              <a:gd name="T4" fmla="*/ 0 w 21600"/>
              <a:gd name="T5" fmla="*/ 1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8</xdr:col>
      <xdr:colOff>28575</xdr:colOff>
      <xdr:row>0</xdr:row>
      <xdr:rowOff>0</xdr:rowOff>
    </xdr:from>
    <xdr:to>
      <xdr:col>10</xdr:col>
      <xdr:colOff>647700</xdr:colOff>
      <xdr:row>0</xdr:row>
      <xdr:rowOff>0</xdr:rowOff>
    </xdr:to>
    <xdr:grpSp>
      <xdr:nvGrpSpPr>
        <xdr:cNvPr id="4346254" name="Group 1">
          <a:extLst>
            <a:ext uri="{FF2B5EF4-FFF2-40B4-BE49-F238E27FC236}">
              <a16:creationId xmlns:a16="http://schemas.microsoft.com/office/drawing/2014/main" id="{3742A09F-5EFE-064C-22DD-28F0B56ED998}"/>
            </a:ext>
          </a:extLst>
        </xdr:cNvPr>
        <xdr:cNvGrpSpPr>
          <a:grpSpLocks/>
        </xdr:cNvGrpSpPr>
      </xdr:nvGrpSpPr>
      <xdr:grpSpPr bwMode="auto">
        <a:xfrm>
          <a:off x="6289675" y="0"/>
          <a:ext cx="1914525" cy="0"/>
          <a:chOff x="-5875" y="-2029"/>
          <a:chExt cx="25625" cy="0"/>
        </a:xfrm>
      </xdr:grpSpPr>
      <xdr:sp macro="" textlink="">
        <xdr:nvSpPr>
          <xdr:cNvPr id="4346262" name="Arc 2">
            <a:extLst>
              <a:ext uri="{FF2B5EF4-FFF2-40B4-BE49-F238E27FC236}">
                <a16:creationId xmlns:a16="http://schemas.microsoft.com/office/drawing/2014/main" id="{C14EA4C0-3612-0433-2FDD-EBBA5667142C}"/>
              </a:ext>
            </a:extLst>
          </xdr:cNvPr>
          <xdr:cNvSpPr>
            <a:spLocks/>
          </xdr:cNvSpPr>
        </xdr:nvSpPr>
        <xdr:spPr bwMode="auto">
          <a:xfrm flipH="1" flipV="1">
            <a:off x="-5875" y="-2029"/>
            <a:ext cx="1000" cy="0"/>
          </a:xfrm>
          <a:custGeom>
            <a:avLst/>
            <a:gdLst>
              <a:gd name="T0" fmla="*/ 0 w 21600"/>
              <a:gd name="T1" fmla="*/ 0 h 21600"/>
              <a:gd name="T2" fmla="*/ 0 w 21600"/>
              <a:gd name="T3" fmla="*/ 0 h 21600"/>
              <a:gd name="T4" fmla="*/ 0 w 21600"/>
              <a:gd name="T5" fmla="*/ 0 h 21600"/>
              <a:gd name="T6" fmla="*/ 0 60000 65536"/>
              <a:gd name="T7" fmla="*/ 0 60000 65536"/>
              <a:gd name="T8" fmla="*/ 0 60000 65536"/>
              <a:gd name="T9" fmla="*/ 0 w 21600"/>
              <a:gd name="T10" fmla="*/ 0 h 21600"/>
              <a:gd name="T11" fmla="*/ 21600 w 21600"/>
              <a:gd name="T12" fmla="*/ 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346263" name="Line 3">
            <a:extLst>
              <a:ext uri="{FF2B5EF4-FFF2-40B4-BE49-F238E27FC236}">
                <a16:creationId xmlns:a16="http://schemas.microsoft.com/office/drawing/2014/main" id="{FDC1ED38-1C9B-A305-CAEF-41DB9A68201F}"/>
              </a:ext>
            </a:extLst>
          </xdr:cNvPr>
          <xdr:cNvSpPr>
            <a:spLocks noChangeShapeType="1"/>
          </xdr:cNvSpPr>
        </xdr:nvSpPr>
        <xdr:spPr bwMode="auto">
          <a:xfrm>
            <a:off x="-4875" y="-2029"/>
            <a:ext cx="108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346264" name="Arc 4">
            <a:extLst>
              <a:ext uri="{FF2B5EF4-FFF2-40B4-BE49-F238E27FC236}">
                <a16:creationId xmlns:a16="http://schemas.microsoft.com/office/drawing/2014/main" id="{039C2E84-2DC9-D681-E972-292AA4B41369}"/>
              </a:ext>
            </a:extLst>
          </xdr:cNvPr>
          <xdr:cNvSpPr>
            <a:spLocks/>
          </xdr:cNvSpPr>
        </xdr:nvSpPr>
        <xdr:spPr bwMode="auto">
          <a:xfrm>
            <a:off x="6000" y="-2029"/>
            <a:ext cx="1000" cy="0"/>
          </a:xfrm>
          <a:custGeom>
            <a:avLst/>
            <a:gdLst>
              <a:gd name="T0" fmla="*/ 0 w 21600"/>
              <a:gd name="T1" fmla="*/ 0 h 21600"/>
              <a:gd name="T2" fmla="*/ 0 w 21600"/>
              <a:gd name="T3" fmla="*/ 0 h 21600"/>
              <a:gd name="T4" fmla="*/ 0 w 21600"/>
              <a:gd name="T5" fmla="*/ 0 h 21600"/>
              <a:gd name="T6" fmla="*/ 0 60000 65536"/>
              <a:gd name="T7" fmla="*/ 0 60000 65536"/>
              <a:gd name="T8" fmla="*/ 0 60000 65536"/>
              <a:gd name="T9" fmla="*/ 0 w 21600"/>
              <a:gd name="T10" fmla="*/ 0 h 21600"/>
              <a:gd name="T11" fmla="*/ 21600 w 21600"/>
              <a:gd name="T12" fmla="*/ 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346265" name="Arc 5">
            <a:extLst>
              <a:ext uri="{FF2B5EF4-FFF2-40B4-BE49-F238E27FC236}">
                <a16:creationId xmlns:a16="http://schemas.microsoft.com/office/drawing/2014/main" id="{74A1AFF1-8F1B-DE70-E666-3568FB53BFC9}"/>
              </a:ext>
            </a:extLst>
          </xdr:cNvPr>
          <xdr:cNvSpPr>
            <a:spLocks/>
          </xdr:cNvSpPr>
        </xdr:nvSpPr>
        <xdr:spPr bwMode="auto">
          <a:xfrm flipH="1">
            <a:off x="7000" y="-2029"/>
            <a:ext cx="1000" cy="0"/>
          </a:xfrm>
          <a:custGeom>
            <a:avLst/>
            <a:gdLst>
              <a:gd name="T0" fmla="*/ 0 w 21600"/>
              <a:gd name="T1" fmla="*/ 0 h 21600"/>
              <a:gd name="T2" fmla="*/ 0 w 21600"/>
              <a:gd name="T3" fmla="*/ 0 h 21600"/>
              <a:gd name="T4" fmla="*/ 0 w 21600"/>
              <a:gd name="T5" fmla="*/ 0 h 21600"/>
              <a:gd name="T6" fmla="*/ 0 60000 65536"/>
              <a:gd name="T7" fmla="*/ 0 60000 65536"/>
              <a:gd name="T8" fmla="*/ 0 60000 65536"/>
              <a:gd name="T9" fmla="*/ 0 w 21600"/>
              <a:gd name="T10" fmla="*/ 0 h 21600"/>
              <a:gd name="T11" fmla="*/ 21600 w 21600"/>
              <a:gd name="T12" fmla="*/ 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346266" name="Line 6">
            <a:extLst>
              <a:ext uri="{FF2B5EF4-FFF2-40B4-BE49-F238E27FC236}">
                <a16:creationId xmlns:a16="http://schemas.microsoft.com/office/drawing/2014/main" id="{162C5A37-8837-8BAF-1EDA-2E5BBDE7BE2B}"/>
              </a:ext>
            </a:extLst>
          </xdr:cNvPr>
          <xdr:cNvSpPr>
            <a:spLocks noChangeShapeType="1"/>
          </xdr:cNvSpPr>
        </xdr:nvSpPr>
        <xdr:spPr bwMode="auto">
          <a:xfrm>
            <a:off x="8000" y="-2029"/>
            <a:ext cx="107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346267" name="Arc 7">
            <a:extLst>
              <a:ext uri="{FF2B5EF4-FFF2-40B4-BE49-F238E27FC236}">
                <a16:creationId xmlns:a16="http://schemas.microsoft.com/office/drawing/2014/main" id="{D1B956C4-0D3E-8BF2-0A00-A242E17E1EC1}"/>
              </a:ext>
            </a:extLst>
          </xdr:cNvPr>
          <xdr:cNvSpPr>
            <a:spLocks/>
          </xdr:cNvSpPr>
        </xdr:nvSpPr>
        <xdr:spPr bwMode="auto">
          <a:xfrm flipV="1">
            <a:off x="18750" y="-2029"/>
            <a:ext cx="1000" cy="0"/>
          </a:xfrm>
          <a:custGeom>
            <a:avLst/>
            <a:gdLst>
              <a:gd name="T0" fmla="*/ 0 w 21600"/>
              <a:gd name="T1" fmla="*/ 0 h 21600"/>
              <a:gd name="T2" fmla="*/ 0 w 21600"/>
              <a:gd name="T3" fmla="*/ 0 h 21600"/>
              <a:gd name="T4" fmla="*/ 0 w 21600"/>
              <a:gd name="T5" fmla="*/ 0 h 21600"/>
              <a:gd name="T6" fmla="*/ 0 60000 65536"/>
              <a:gd name="T7" fmla="*/ 0 60000 65536"/>
              <a:gd name="T8" fmla="*/ 0 60000 65536"/>
              <a:gd name="T9" fmla="*/ 0 w 21600"/>
              <a:gd name="T10" fmla="*/ 0 h 21600"/>
              <a:gd name="T11" fmla="*/ 21600 w 21600"/>
              <a:gd name="T12" fmla="*/ 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8</xdr:col>
      <xdr:colOff>28575</xdr:colOff>
      <xdr:row>11</xdr:row>
      <xdr:rowOff>28575</xdr:rowOff>
    </xdr:from>
    <xdr:to>
      <xdr:col>10</xdr:col>
      <xdr:colOff>647700</xdr:colOff>
      <xdr:row>11</xdr:row>
      <xdr:rowOff>133350</xdr:rowOff>
    </xdr:to>
    <xdr:grpSp>
      <xdr:nvGrpSpPr>
        <xdr:cNvPr id="4346255" name="Group 8">
          <a:extLst>
            <a:ext uri="{FF2B5EF4-FFF2-40B4-BE49-F238E27FC236}">
              <a16:creationId xmlns:a16="http://schemas.microsoft.com/office/drawing/2014/main" id="{C43AB099-2AA3-911F-5F93-7A26B59DBAEE}"/>
            </a:ext>
          </a:extLst>
        </xdr:cNvPr>
        <xdr:cNvGrpSpPr>
          <a:grpSpLocks/>
        </xdr:cNvGrpSpPr>
      </xdr:nvGrpSpPr>
      <xdr:grpSpPr bwMode="auto">
        <a:xfrm>
          <a:off x="6289675" y="2530475"/>
          <a:ext cx="1914525" cy="104775"/>
          <a:chOff x="-5875" y="-25425000"/>
          <a:chExt cx="25625" cy="27500"/>
        </a:xfrm>
      </xdr:grpSpPr>
      <xdr:sp macro="" textlink="">
        <xdr:nvSpPr>
          <xdr:cNvPr id="4346256" name="Arc 9">
            <a:extLst>
              <a:ext uri="{FF2B5EF4-FFF2-40B4-BE49-F238E27FC236}">
                <a16:creationId xmlns:a16="http://schemas.microsoft.com/office/drawing/2014/main" id="{61906ECC-4E64-648C-402C-AB9167E9B988}"/>
              </a:ext>
            </a:extLst>
          </xdr:cNvPr>
          <xdr:cNvSpPr>
            <a:spLocks/>
          </xdr:cNvSpPr>
        </xdr:nvSpPr>
        <xdr:spPr bwMode="auto">
          <a:xfrm flipH="1" flipV="1">
            <a:off x="-5875" y="-25425000"/>
            <a:ext cx="1000" cy="15000"/>
          </a:xfrm>
          <a:custGeom>
            <a:avLst/>
            <a:gdLst>
              <a:gd name="T0" fmla="*/ 0 w 21600"/>
              <a:gd name="T1" fmla="*/ 0 h 21600"/>
              <a:gd name="T2" fmla="*/ 0 w 21600"/>
              <a:gd name="T3" fmla="*/ 1 h 21600"/>
              <a:gd name="T4" fmla="*/ 0 w 21600"/>
              <a:gd name="T5" fmla="*/ 1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346257" name="Line 10">
            <a:extLst>
              <a:ext uri="{FF2B5EF4-FFF2-40B4-BE49-F238E27FC236}">
                <a16:creationId xmlns:a16="http://schemas.microsoft.com/office/drawing/2014/main" id="{CDB24203-308A-CCC7-18EB-F7055F6499F4}"/>
              </a:ext>
            </a:extLst>
          </xdr:cNvPr>
          <xdr:cNvSpPr>
            <a:spLocks noChangeShapeType="1"/>
          </xdr:cNvSpPr>
        </xdr:nvSpPr>
        <xdr:spPr bwMode="auto">
          <a:xfrm>
            <a:off x="-4875" y="-25410000"/>
            <a:ext cx="108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346258" name="Arc 11">
            <a:extLst>
              <a:ext uri="{FF2B5EF4-FFF2-40B4-BE49-F238E27FC236}">
                <a16:creationId xmlns:a16="http://schemas.microsoft.com/office/drawing/2014/main" id="{330AD444-DEB6-E827-EEDF-272A065E7399}"/>
              </a:ext>
            </a:extLst>
          </xdr:cNvPr>
          <xdr:cNvSpPr>
            <a:spLocks/>
          </xdr:cNvSpPr>
        </xdr:nvSpPr>
        <xdr:spPr bwMode="auto">
          <a:xfrm>
            <a:off x="6000" y="-25410000"/>
            <a:ext cx="1000" cy="12500"/>
          </a:xfrm>
          <a:custGeom>
            <a:avLst/>
            <a:gdLst>
              <a:gd name="T0" fmla="*/ 0 w 21600"/>
              <a:gd name="T1" fmla="*/ 0 h 21600"/>
              <a:gd name="T2" fmla="*/ 0 w 21600"/>
              <a:gd name="T3" fmla="*/ 1 h 21600"/>
              <a:gd name="T4" fmla="*/ 0 w 21600"/>
              <a:gd name="T5" fmla="*/ 1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346259" name="Arc 12">
            <a:extLst>
              <a:ext uri="{FF2B5EF4-FFF2-40B4-BE49-F238E27FC236}">
                <a16:creationId xmlns:a16="http://schemas.microsoft.com/office/drawing/2014/main" id="{7715709D-A4D8-7FAC-020D-1E810DBF0DF6}"/>
              </a:ext>
            </a:extLst>
          </xdr:cNvPr>
          <xdr:cNvSpPr>
            <a:spLocks/>
          </xdr:cNvSpPr>
        </xdr:nvSpPr>
        <xdr:spPr bwMode="auto">
          <a:xfrm flipH="1">
            <a:off x="7000" y="-25410000"/>
            <a:ext cx="1000" cy="12500"/>
          </a:xfrm>
          <a:custGeom>
            <a:avLst/>
            <a:gdLst>
              <a:gd name="T0" fmla="*/ 0 w 21600"/>
              <a:gd name="T1" fmla="*/ 0 h 21600"/>
              <a:gd name="T2" fmla="*/ 0 w 21600"/>
              <a:gd name="T3" fmla="*/ 1 h 21600"/>
              <a:gd name="T4" fmla="*/ 0 w 21600"/>
              <a:gd name="T5" fmla="*/ 1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346260" name="Line 13">
            <a:extLst>
              <a:ext uri="{FF2B5EF4-FFF2-40B4-BE49-F238E27FC236}">
                <a16:creationId xmlns:a16="http://schemas.microsoft.com/office/drawing/2014/main" id="{C33D92A7-ACA6-6A4A-0FBF-266FA5601DCA}"/>
              </a:ext>
            </a:extLst>
          </xdr:cNvPr>
          <xdr:cNvSpPr>
            <a:spLocks noChangeShapeType="1"/>
          </xdr:cNvSpPr>
        </xdr:nvSpPr>
        <xdr:spPr bwMode="auto">
          <a:xfrm>
            <a:off x="8000" y="-25410000"/>
            <a:ext cx="107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346261" name="Arc 14">
            <a:extLst>
              <a:ext uri="{FF2B5EF4-FFF2-40B4-BE49-F238E27FC236}">
                <a16:creationId xmlns:a16="http://schemas.microsoft.com/office/drawing/2014/main" id="{770A3834-93EE-764E-9469-5F0D4456AB31}"/>
              </a:ext>
            </a:extLst>
          </xdr:cNvPr>
          <xdr:cNvSpPr>
            <a:spLocks/>
          </xdr:cNvSpPr>
        </xdr:nvSpPr>
        <xdr:spPr bwMode="auto">
          <a:xfrm flipV="1">
            <a:off x="18750" y="-25425000"/>
            <a:ext cx="1000" cy="15000"/>
          </a:xfrm>
          <a:custGeom>
            <a:avLst/>
            <a:gdLst>
              <a:gd name="T0" fmla="*/ 0 w 21600"/>
              <a:gd name="T1" fmla="*/ 0 h 21600"/>
              <a:gd name="T2" fmla="*/ 0 w 21600"/>
              <a:gd name="T3" fmla="*/ 1 h 21600"/>
              <a:gd name="T4" fmla="*/ 0 w 21600"/>
              <a:gd name="T5" fmla="*/ 1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51</xdr:row>
      <xdr:rowOff>0</xdr:rowOff>
    </xdr:from>
    <xdr:to>
      <xdr:col>1</xdr:col>
      <xdr:colOff>713837</xdr:colOff>
      <xdr:row>51</xdr:row>
      <xdr:rowOff>0</xdr:rowOff>
    </xdr:to>
    <xdr:sp macro="" textlink="">
      <xdr:nvSpPr>
        <xdr:cNvPr id="9" name="Text Box 15">
          <a:extLst>
            <a:ext uri="{FF2B5EF4-FFF2-40B4-BE49-F238E27FC236}">
              <a16:creationId xmlns:a16="http://schemas.microsoft.com/office/drawing/2014/main" id="{93B9EC86-0426-2848-DA5B-C88972B63673}"/>
            </a:ext>
          </a:extLst>
        </xdr:cNvPr>
        <xdr:cNvSpPr txBox="1">
          <a:spLocks noChangeArrowheads="1"/>
        </xdr:cNvSpPr>
      </xdr:nvSpPr>
      <xdr:spPr bwMode="auto">
        <a:xfrm>
          <a:off x="228600" y="13544550"/>
          <a:ext cx="714375"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200" b="0" i="0" u="none" strike="noStrike" baseline="0">
              <a:solidFill>
                <a:srgbClr val="000000"/>
              </a:solidFill>
              <a:latin typeface="明朝"/>
            </a:rPr>
            <a:t>通信制</a:t>
          </a:r>
        </a:p>
      </xdr:txBody>
    </xdr:sp>
    <xdr:clientData/>
  </xdr:twoCellAnchor>
  <xdr:twoCellAnchor>
    <xdr:from>
      <xdr:col>1</xdr:col>
      <xdr:colOff>38100</xdr:colOff>
      <xdr:row>43</xdr:row>
      <xdr:rowOff>66675</xdr:rowOff>
    </xdr:from>
    <xdr:to>
      <xdr:col>1</xdr:col>
      <xdr:colOff>123825</xdr:colOff>
      <xdr:row>51</xdr:row>
      <xdr:rowOff>0</xdr:rowOff>
    </xdr:to>
    <xdr:sp macro="" textlink="">
      <xdr:nvSpPr>
        <xdr:cNvPr id="3912469" name="AutoShape 35">
          <a:extLst>
            <a:ext uri="{FF2B5EF4-FFF2-40B4-BE49-F238E27FC236}">
              <a16:creationId xmlns:a16="http://schemas.microsoft.com/office/drawing/2014/main" id="{DE03274D-9C4A-7A68-1D6A-5008EDA66925}"/>
            </a:ext>
          </a:extLst>
        </xdr:cNvPr>
        <xdr:cNvSpPr>
          <a:spLocks/>
        </xdr:cNvSpPr>
      </xdr:nvSpPr>
      <xdr:spPr bwMode="auto">
        <a:xfrm>
          <a:off x="104775" y="11363325"/>
          <a:ext cx="85725" cy="2181225"/>
        </a:xfrm>
        <a:prstGeom prst="leftBracket">
          <a:avLst>
            <a:gd name="adj" fmla="val 21203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51</xdr:row>
      <xdr:rowOff>0</xdr:rowOff>
    </xdr:from>
    <xdr:to>
      <xdr:col>1</xdr:col>
      <xdr:colOff>713837</xdr:colOff>
      <xdr:row>51</xdr:row>
      <xdr:rowOff>0</xdr:rowOff>
    </xdr:to>
    <xdr:sp macro="" textlink="">
      <xdr:nvSpPr>
        <xdr:cNvPr id="2" name="Text Box 15">
          <a:extLst>
            <a:ext uri="{FF2B5EF4-FFF2-40B4-BE49-F238E27FC236}">
              <a16:creationId xmlns:a16="http://schemas.microsoft.com/office/drawing/2014/main" id="{7E9F454E-193F-ACC6-939D-71AC6FDC44C7}"/>
            </a:ext>
          </a:extLst>
        </xdr:cNvPr>
        <xdr:cNvSpPr txBox="1">
          <a:spLocks noChangeArrowheads="1"/>
        </xdr:cNvSpPr>
      </xdr:nvSpPr>
      <xdr:spPr bwMode="auto">
        <a:xfrm>
          <a:off x="228600" y="13544550"/>
          <a:ext cx="714375"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200" b="0" i="0" u="none" strike="noStrike" baseline="0">
              <a:solidFill>
                <a:srgbClr val="000000"/>
              </a:solidFill>
              <a:latin typeface="明朝"/>
            </a:rPr>
            <a:t>通信制</a:t>
          </a:r>
        </a:p>
      </xdr:txBody>
    </xdr:sp>
    <xdr:clientData/>
  </xdr:twoCellAnchor>
  <xdr:twoCellAnchor>
    <xdr:from>
      <xdr:col>1</xdr:col>
      <xdr:colOff>38100</xdr:colOff>
      <xdr:row>43</xdr:row>
      <xdr:rowOff>66675</xdr:rowOff>
    </xdr:from>
    <xdr:to>
      <xdr:col>1</xdr:col>
      <xdr:colOff>123825</xdr:colOff>
      <xdr:row>51</xdr:row>
      <xdr:rowOff>0</xdr:rowOff>
    </xdr:to>
    <xdr:sp macro="" textlink="">
      <xdr:nvSpPr>
        <xdr:cNvPr id="3912471" name="AutoShape 35">
          <a:extLst>
            <a:ext uri="{FF2B5EF4-FFF2-40B4-BE49-F238E27FC236}">
              <a16:creationId xmlns:a16="http://schemas.microsoft.com/office/drawing/2014/main" id="{A84607B3-4985-6BE5-1951-EB53F48FE25B}"/>
            </a:ext>
          </a:extLst>
        </xdr:cNvPr>
        <xdr:cNvSpPr>
          <a:spLocks/>
        </xdr:cNvSpPr>
      </xdr:nvSpPr>
      <xdr:spPr bwMode="auto">
        <a:xfrm>
          <a:off x="104775" y="11363325"/>
          <a:ext cx="85725" cy="2181225"/>
        </a:xfrm>
        <a:prstGeom prst="leftBracket">
          <a:avLst>
            <a:gd name="adj" fmla="val 21203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51</xdr:row>
      <xdr:rowOff>0</xdr:rowOff>
    </xdr:from>
    <xdr:to>
      <xdr:col>1</xdr:col>
      <xdr:colOff>743627</xdr:colOff>
      <xdr:row>51</xdr:row>
      <xdr:rowOff>0</xdr:rowOff>
    </xdr:to>
    <xdr:sp macro="" textlink="">
      <xdr:nvSpPr>
        <xdr:cNvPr id="2" name="Text Box 8">
          <a:extLst>
            <a:ext uri="{FF2B5EF4-FFF2-40B4-BE49-F238E27FC236}">
              <a16:creationId xmlns:a16="http://schemas.microsoft.com/office/drawing/2014/main" id="{7476AD26-2731-E16C-2A72-70C32272D794}"/>
            </a:ext>
          </a:extLst>
        </xdr:cNvPr>
        <xdr:cNvSpPr txBox="1">
          <a:spLocks noChangeArrowheads="1"/>
        </xdr:cNvSpPr>
      </xdr:nvSpPr>
      <xdr:spPr bwMode="auto">
        <a:xfrm>
          <a:off x="228600" y="13515975"/>
          <a:ext cx="714375"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200" b="0" i="0" u="none" strike="noStrike" baseline="0">
              <a:solidFill>
                <a:srgbClr val="000000"/>
              </a:solidFill>
              <a:latin typeface="明朝"/>
            </a:rPr>
            <a:t>通信制</a:t>
          </a:r>
        </a:p>
      </xdr:txBody>
    </xdr:sp>
    <xdr:clientData/>
  </xdr:twoCellAnchor>
  <xdr:twoCellAnchor>
    <xdr:from>
      <xdr:col>17</xdr:col>
      <xdr:colOff>736600</xdr:colOff>
      <xdr:row>51</xdr:row>
      <xdr:rowOff>0</xdr:rowOff>
    </xdr:from>
    <xdr:to>
      <xdr:col>17</xdr:col>
      <xdr:colOff>738664</xdr:colOff>
      <xdr:row>51</xdr:row>
      <xdr:rowOff>0</xdr:rowOff>
    </xdr:to>
    <xdr:sp macro="" textlink="">
      <xdr:nvSpPr>
        <xdr:cNvPr id="3" name="Text Box 9">
          <a:extLst>
            <a:ext uri="{FF2B5EF4-FFF2-40B4-BE49-F238E27FC236}">
              <a16:creationId xmlns:a16="http://schemas.microsoft.com/office/drawing/2014/main" id="{FB29EB91-488F-7959-22AB-26C7050F481E}"/>
            </a:ext>
          </a:extLst>
        </xdr:cNvPr>
        <xdr:cNvSpPr txBox="1">
          <a:spLocks noChangeArrowheads="1"/>
        </xdr:cNvSpPr>
      </xdr:nvSpPr>
      <xdr:spPr bwMode="auto">
        <a:xfrm>
          <a:off x="15373350" y="13515975"/>
          <a:ext cx="714375"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200" b="0" i="0" u="none" strike="noStrike" baseline="0">
              <a:solidFill>
                <a:srgbClr val="000000"/>
              </a:solidFill>
              <a:latin typeface="明朝"/>
            </a:rPr>
            <a:t>通信制</a:t>
          </a:r>
        </a:p>
      </xdr:txBody>
    </xdr:sp>
    <xdr:clientData/>
  </xdr:twoCellAnchor>
  <xdr:twoCellAnchor>
    <xdr:from>
      <xdr:col>1</xdr:col>
      <xdr:colOff>0</xdr:colOff>
      <xdr:row>43</xdr:row>
      <xdr:rowOff>38100</xdr:rowOff>
    </xdr:from>
    <xdr:to>
      <xdr:col>1</xdr:col>
      <xdr:colOff>76200</xdr:colOff>
      <xdr:row>51</xdr:row>
      <xdr:rowOff>0</xdr:rowOff>
    </xdr:to>
    <xdr:sp macro="" textlink="">
      <xdr:nvSpPr>
        <xdr:cNvPr id="4114080" name="AutoShape 22">
          <a:extLst>
            <a:ext uri="{FF2B5EF4-FFF2-40B4-BE49-F238E27FC236}">
              <a16:creationId xmlns:a16="http://schemas.microsoft.com/office/drawing/2014/main" id="{082F0B65-8FB9-5F14-D38A-C0D18A970C02}"/>
            </a:ext>
          </a:extLst>
        </xdr:cNvPr>
        <xdr:cNvSpPr>
          <a:spLocks/>
        </xdr:cNvSpPr>
      </xdr:nvSpPr>
      <xdr:spPr bwMode="auto">
        <a:xfrm>
          <a:off x="66675" y="11306175"/>
          <a:ext cx="76200" cy="2209800"/>
        </a:xfrm>
        <a:prstGeom prst="leftBracket">
          <a:avLst>
            <a:gd name="adj" fmla="val 241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51</xdr:row>
      <xdr:rowOff>0</xdr:rowOff>
    </xdr:from>
    <xdr:to>
      <xdr:col>1</xdr:col>
      <xdr:colOff>743627</xdr:colOff>
      <xdr:row>51</xdr:row>
      <xdr:rowOff>0</xdr:rowOff>
    </xdr:to>
    <xdr:sp macro="" textlink="">
      <xdr:nvSpPr>
        <xdr:cNvPr id="4" name="Text Box 8">
          <a:extLst>
            <a:ext uri="{FF2B5EF4-FFF2-40B4-BE49-F238E27FC236}">
              <a16:creationId xmlns:a16="http://schemas.microsoft.com/office/drawing/2014/main" id="{E2195969-A65B-B8DD-E681-9F5472D007A7}"/>
            </a:ext>
          </a:extLst>
        </xdr:cNvPr>
        <xdr:cNvSpPr txBox="1">
          <a:spLocks noChangeArrowheads="1"/>
        </xdr:cNvSpPr>
      </xdr:nvSpPr>
      <xdr:spPr bwMode="auto">
        <a:xfrm>
          <a:off x="228600" y="13515975"/>
          <a:ext cx="714375"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200" b="0" i="0" u="none" strike="noStrike" baseline="0">
              <a:solidFill>
                <a:srgbClr val="000000"/>
              </a:solidFill>
              <a:latin typeface="明朝"/>
            </a:rPr>
            <a:t>通信制</a:t>
          </a:r>
        </a:p>
      </xdr:txBody>
    </xdr:sp>
    <xdr:clientData/>
  </xdr:twoCellAnchor>
  <xdr:twoCellAnchor>
    <xdr:from>
      <xdr:col>17</xdr:col>
      <xdr:colOff>736600</xdr:colOff>
      <xdr:row>51</xdr:row>
      <xdr:rowOff>0</xdr:rowOff>
    </xdr:from>
    <xdr:to>
      <xdr:col>17</xdr:col>
      <xdr:colOff>738664</xdr:colOff>
      <xdr:row>51</xdr:row>
      <xdr:rowOff>0</xdr:rowOff>
    </xdr:to>
    <xdr:sp macro="" textlink="">
      <xdr:nvSpPr>
        <xdr:cNvPr id="5" name="Text Box 9">
          <a:extLst>
            <a:ext uri="{FF2B5EF4-FFF2-40B4-BE49-F238E27FC236}">
              <a16:creationId xmlns:a16="http://schemas.microsoft.com/office/drawing/2014/main" id="{56200996-50E0-2B86-DD4C-26EDC7FD7653}"/>
            </a:ext>
          </a:extLst>
        </xdr:cNvPr>
        <xdr:cNvSpPr txBox="1">
          <a:spLocks noChangeArrowheads="1"/>
        </xdr:cNvSpPr>
      </xdr:nvSpPr>
      <xdr:spPr bwMode="auto">
        <a:xfrm>
          <a:off x="15373350" y="13515975"/>
          <a:ext cx="714375"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200" b="0" i="0" u="none" strike="noStrike" baseline="0">
              <a:solidFill>
                <a:srgbClr val="000000"/>
              </a:solidFill>
              <a:latin typeface="明朝"/>
            </a:rPr>
            <a:t>通信制</a:t>
          </a:r>
        </a:p>
      </xdr:txBody>
    </xdr:sp>
    <xdr:clientData/>
  </xdr:twoCellAnchor>
  <xdr:twoCellAnchor>
    <xdr:from>
      <xdr:col>1</xdr:col>
      <xdr:colOff>0</xdr:colOff>
      <xdr:row>43</xdr:row>
      <xdr:rowOff>38100</xdr:rowOff>
    </xdr:from>
    <xdr:to>
      <xdr:col>1</xdr:col>
      <xdr:colOff>76200</xdr:colOff>
      <xdr:row>51</xdr:row>
      <xdr:rowOff>0</xdr:rowOff>
    </xdr:to>
    <xdr:sp macro="" textlink="">
      <xdr:nvSpPr>
        <xdr:cNvPr id="4114083" name="AutoShape 22">
          <a:extLst>
            <a:ext uri="{FF2B5EF4-FFF2-40B4-BE49-F238E27FC236}">
              <a16:creationId xmlns:a16="http://schemas.microsoft.com/office/drawing/2014/main" id="{CAC11BD2-9F39-404B-CC0D-094CF5F8D830}"/>
            </a:ext>
          </a:extLst>
        </xdr:cNvPr>
        <xdr:cNvSpPr>
          <a:spLocks/>
        </xdr:cNvSpPr>
      </xdr:nvSpPr>
      <xdr:spPr bwMode="auto">
        <a:xfrm>
          <a:off x="66675" y="11306175"/>
          <a:ext cx="76200" cy="2209800"/>
        </a:xfrm>
        <a:prstGeom prst="leftBracket">
          <a:avLst>
            <a:gd name="adj" fmla="val 241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99060</xdr:colOff>
      <xdr:row>0</xdr:row>
      <xdr:rowOff>0</xdr:rowOff>
    </xdr:from>
    <xdr:to>
      <xdr:col>13</xdr:col>
      <xdr:colOff>487680</xdr:colOff>
      <xdr:row>0</xdr:row>
      <xdr:rowOff>0</xdr:rowOff>
    </xdr:to>
    <xdr:graphicFrame macro="">
      <xdr:nvGraphicFramePr>
        <xdr:cNvPr id="2" name="Chart 1">
          <a:extLst>
            <a:ext uri="{FF2B5EF4-FFF2-40B4-BE49-F238E27FC236}">
              <a16:creationId xmlns:a16="http://schemas.microsoft.com/office/drawing/2014/main" id="{4C666EC4-069A-4C04-8222-957C91EF7EE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99060</xdr:colOff>
      <xdr:row>0</xdr:row>
      <xdr:rowOff>0</xdr:rowOff>
    </xdr:from>
    <xdr:to>
      <xdr:col>13</xdr:col>
      <xdr:colOff>487680</xdr:colOff>
      <xdr:row>0</xdr:row>
      <xdr:rowOff>0</xdr:rowOff>
    </xdr:to>
    <xdr:graphicFrame macro="">
      <xdr:nvGraphicFramePr>
        <xdr:cNvPr id="3" name="Chart 1">
          <a:extLst>
            <a:ext uri="{FF2B5EF4-FFF2-40B4-BE49-F238E27FC236}">
              <a16:creationId xmlns:a16="http://schemas.microsoft.com/office/drawing/2014/main" id="{3CE7CF2A-ABAD-4A4F-97C2-0B88420C6C7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22</xdr:col>
      <xdr:colOff>57150</xdr:colOff>
      <xdr:row>19</xdr:row>
      <xdr:rowOff>47625</xdr:rowOff>
    </xdr:from>
    <xdr:to>
      <xdr:col>22</xdr:col>
      <xdr:colOff>190500</xdr:colOff>
      <xdr:row>26</xdr:row>
      <xdr:rowOff>123825</xdr:rowOff>
    </xdr:to>
    <xdr:sp macro="" textlink="">
      <xdr:nvSpPr>
        <xdr:cNvPr id="4353215" name="AutoShape 8">
          <a:extLst>
            <a:ext uri="{FF2B5EF4-FFF2-40B4-BE49-F238E27FC236}">
              <a16:creationId xmlns:a16="http://schemas.microsoft.com/office/drawing/2014/main" id="{B71DF883-9C85-1A80-1D7F-B842FAFBAEC9}"/>
            </a:ext>
          </a:extLst>
        </xdr:cNvPr>
        <xdr:cNvSpPr>
          <a:spLocks/>
        </xdr:cNvSpPr>
      </xdr:nvSpPr>
      <xdr:spPr bwMode="auto">
        <a:xfrm>
          <a:off x="15649575" y="5829300"/>
          <a:ext cx="133350" cy="2076450"/>
        </a:xfrm>
        <a:prstGeom prst="leftBrace">
          <a:avLst>
            <a:gd name="adj1" fmla="val 12976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19</xdr:col>
      <xdr:colOff>287655</xdr:colOff>
      <xdr:row>5</xdr:row>
      <xdr:rowOff>657225</xdr:rowOff>
    </xdr:from>
    <xdr:to>
      <xdr:col>20</xdr:col>
      <xdr:colOff>2936</xdr:colOff>
      <xdr:row>5</xdr:row>
      <xdr:rowOff>797560</xdr:rowOff>
    </xdr:to>
    <xdr:sp macro="" textlink="">
      <xdr:nvSpPr>
        <xdr:cNvPr id="3157201" name="Text Box 9">
          <a:extLst>
            <a:ext uri="{FF2B5EF4-FFF2-40B4-BE49-F238E27FC236}">
              <a16:creationId xmlns:a16="http://schemas.microsoft.com/office/drawing/2014/main" id="{BD8E0C40-F288-37F4-1888-8D4F25F9F776}"/>
            </a:ext>
          </a:extLst>
        </xdr:cNvPr>
        <xdr:cNvSpPr txBox="1">
          <a:spLocks noChangeArrowheads="1"/>
        </xdr:cNvSpPr>
      </xdr:nvSpPr>
      <xdr:spPr bwMode="auto">
        <a:xfrm>
          <a:off x="12801600" y="1760220"/>
          <a:ext cx="137160" cy="121920"/>
        </a:xfrm>
        <a:prstGeom prst="rect">
          <a:avLst/>
        </a:prstGeom>
        <a:noFill/>
        <a:ln>
          <a:noFill/>
        </a:ln>
      </xdr:spPr>
      <xdr:txBody>
        <a:bodyPr vertOverflow="clip" wrap="square" lIns="18288" tIns="18288" rIns="0" bIns="0" anchor="t" upright="1"/>
        <a:lstStyle/>
        <a:p>
          <a:pPr algn="l" rtl="0">
            <a:defRPr sz="1000"/>
          </a:pPr>
          <a:r>
            <a:rPr lang="ja-JP" altLang="en-US" sz="800" b="0" i="0" u="none" strike="noStrike" baseline="0">
              <a:solidFill>
                <a:srgbClr val="000000"/>
              </a:solidFill>
              <a:latin typeface="明朝"/>
            </a:rPr>
            <a:t>(1)</a:t>
          </a:r>
        </a:p>
      </xdr:txBody>
    </xdr:sp>
    <xdr:clientData/>
  </xdr:twoCellAnchor>
  <xdr:oneCellAnchor>
    <xdr:from>
      <xdr:col>17</xdr:col>
      <xdr:colOff>230029</xdr:colOff>
      <xdr:row>5</xdr:row>
      <xdr:rowOff>620300</xdr:rowOff>
    </xdr:from>
    <xdr:ext cx="336295" cy="181508"/>
    <xdr:sp macro="" textlink="">
      <xdr:nvSpPr>
        <xdr:cNvPr id="4" name="Text Box 10">
          <a:extLst>
            <a:ext uri="{FF2B5EF4-FFF2-40B4-BE49-F238E27FC236}">
              <a16:creationId xmlns:a16="http://schemas.microsoft.com/office/drawing/2014/main" id="{FF6FD844-ED83-EBDA-3D17-C94714AF7158}"/>
            </a:ext>
          </a:extLst>
        </xdr:cNvPr>
        <xdr:cNvSpPr txBox="1">
          <a:spLocks noChangeArrowheads="1"/>
        </xdr:cNvSpPr>
      </xdr:nvSpPr>
      <xdr:spPr bwMode="auto">
        <a:xfrm flipV="1">
          <a:off x="11882279" y="1603280"/>
          <a:ext cx="347458" cy="143694"/>
        </a:xfrm>
        <a:prstGeom prst="rect">
          <a:avLst/>
        </a:prstGeom>
        <a:noFill/>
        <a:ln w="9525">
          <a:noFill/>
          <a:miter lim="800000"/>
          <a:headEnd/>
          <a:tailEnd/>
        </a:ln>
      </xdr:spPr>
      <xdr:txBody>
        <a:bodyPr wrap="square" lIns="18288" tIns="18288" rIns="0" bIns="0" anchor="t" upright="1">
          <a:spAutoFit/>
        </a:bodyPr>
        <a:lstStyle/>
        <a:p>
          <a:pPr algn="l" rtl="0">
            <a:defRPr sz="1000"/>
          </a:pPr>
          <a:r>
            <a:rPr lang="en-US" altLang="ja-JP" sz="800" b="0" i="0" u="none" strike="noStrike" baseline="0">
              <a:solidFill>
                <a:srgbClr val="000000"/>
              </a:solidFill>
              <a:latin typeface="明朝"/>
            </a:rPr>
            <a:t>(2)</a:t>
          </a:r>
        </a:p>
      </xdr:txBody>
    </xdr:sp>
    <xdr:clientData/>
  </xdr:oneCellAnchor>
  <xdr:twoCellAnchor editAs="oneCell">
    <xdr:from>
      <xdr:col>20</xdr:col>
      <xdr:colOff>513304</xdr:colOff>
      <xdr:row>5</xdr:row>
      <xdr:rowOff>648307</xdr:rowOff>
    </xdr:from>
    <xdr:to>
      <xdr:col>20</xdr:col>
      <xdr:colOff>734819</xdr:colOff>
      <xdr:row>5</xdr:row>
      <xdr:rowOff>841188</xdr:rowOff>
    </xdr:to>
    <xdr:sp macro="" textlink="">
      <xdr:nvSpPr>
        <xdr:cNvPr id="5" name="Text Box 11">
          <a:extLst>
            <a:ext uri="{FF2B5EF4-FFF2-40B4-BE49-F238E27FC236}">
              <a16:creationId xmlns:a16="http://schemas.microsoft.com/office/drawing/2014/main" id="{3B5937CC-4A35-28E1-F07B-FE02A812D658}"/>
            </a:ext>
          </a:extLst>
        </xdr:cNvPr>
        <xdr:cNvSpPr txBox="1">
          <a:spLocks noChangeArrowheads="1"/>
        </xdr:cNvSpPr>
      </xdr:nvSpPr>
      <xdr:spPr bwMode="auto">
        <a:xfrm>
          <a:off x="14762069" y="1756382"/>
          <a:ext cx="230981" cy="2095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800" b="0" i="0" u="none" strike="noStrike" baseline="0">
              <a:solidFill>
                <a:srgbClr val="000000"/>
              </a:solidFill>
              <a:latin typeface="明朝"/>
            </a:rPr>
            <a:t>(3)</a:t>
          </a:r>
          <a:endParaRPr lang="en-US" altLang="ja-JP" sz="600" b="0" i="0" u="none" strike="noStrike" baseline="0">
            <a:solidFill>
              <a:srgbClr val="000000"/>
            </a:solidFill>
            <a:latin typeface="明朝"/>
          </a:endParaRPr>
        </a:p>
        <a:p>
          <a:pPr algn="l" rtl="0">
            <a:defRPr sz="1000"/>
          </a:pPr>
          <a:endParaRPr lang="en-US" altLang="ja-JP" sz="600" b="0" i="0" u="none" strike="noStrike" baseline="0">
            <a:solidFill>
              <a:srgbClr val="000000"/>
            </a:solidFill>
            <a:latin typeface="明朝"/>
          </a:endParaRPr>
        </a:p>
      </xdr:txBody>
    </xdr:sp>
    <xdr:clientData/>
  </xdr:twoCellAnchor>
  <xdr:oneCellAnchor>
    <xdr:from>
      <xdr:col>21</xdr:col>
      <xdr:colOff>77470</xdr:colOff>
      <xdr:row>27</xdr:row>
      <xdr:rowOff>35560</xdr:rowOff>
    </xdr:from>
    <xdr:ext cx="132665" cy="237629"/>
    <xdr:sp macro="" textlink="">
      <xdr:nvSpPr>
        <xdr:cNvPr id="6" name="Text Box 17">
          <a:extLst>
            <a:ext uri="{FF2B5EF4-FFF2-40B4-BE49-F238E27FC236}">
              <a16:creationId xmlns:a16="http://schemas.microsoft.com/office/drawing/2014/main" id="{6224B146-9AC6-356D-2671-47AEADFD7E2A}"/>
            </a:ext>
          </a:extLst>
        </xdr:cNvPr>
        <xdr:cNvSpPr txBox="1">
          <a:spLocks noChangeArrowheads="1"/>
        </xdr:cNvSpPr>
      </xdr:nvSpPr>
      <xdr:spPr bwMode="auto">
        <a:xfrm>
          <a:off x="15507970" y="8227060"/>
          <a:ext cx="132665" cy="237629"/>
        </a:xfrm>
        <a:prstGeom prst="rect">
          <a:avLst/>
        </a:prstGeom>
        <a:noFill/>
        <a:ln w="9525">
          <a:noFill/>
          <a:miter lim="800000"/>
          <a:headEnd/>
          <a:tailEnd/>
        </a:ln>
      </xdr:spPr>
      <xdr:txBody>
        <a:bodyPr wrap="none" lIns="18288" tIns="18288" rIns="0" bIns="0" anchor="t" upright="1">
          <a:spAutoFit/>
        </a:bodyPr>
        <a:lstStyle/>
        <a:p>
          <a:pPr algn="l" rtl="0">
            <a:defRPr sz="1000"/>
          </a:pPr>
          <a:r>
            <a:rPr lang="en-US" altLang="ja-JP" sz="800" b="0" i="0" u="none" strike="noStrike" baseline="0">
              <a:solidFill>
                <a:srgbClr val="000000"/>
              </a:solidFill>
              <a:latin typeface="明朝"/>
            </a:rPr>
            <a:t>(4)</a:t>
          </a:r>
          <a:endParaRPr lang="en-US" altLang="ja-JP" sz="600" b="0" i="0" u="none" strike="noStrike" baseline="0">
            <a:solidFill>
              <a:srgbClr val="000000"/>
            </a:solidFill>
            <a:latin typeface="明朝"/>
          </a:endParaRPr>
        </a:p>
        <a:p>
          <a:pPr algn="l" rtl="0">
            <a:defRPr sz="1000"/>
          </a:pPr>
          <a:endParaRPr lang="en-US" altLang="ja-JP" sz="600" b="0" i="0" u="none" strike="noStrike" baseline="0">
            <a:solidFill>
              <a:srgbClr val="000000"/>
            </a:solidFill>
            <a:latin typeface="明朝"/>
          </a:endParaRPr>
        </a:p>
      </xdr:txBody>
    </xdr:sp>
    <xdr:clientData/>
  </xdr:oneCellAnchor>
  <xdr:oneCellAnchor>
    <xdr:from>
      <xdr:col>19</xdr:col>
      <xdr:colOff>333533</xdr:colOff>
      <xdr:row>52</xdr:row>
      <xdr:rowOff>603184</xdr:rowOff>
    </xdr:from>
    <xdr:ext cx="132665" cy="143694"/>
    <xdr:sp macro="" textlink="">
      <xdr:nvSpPr>
        <xdr:cNvPr id="7" name="Text Box 9">
          <a:extLst>
            <a:ext uri="{FF2B5EF4-FFF2-40B4-BE49-F238E27FC236}">
              <a16:creationId xmlns:a16="http://schemas.microsoft.com/office/drawing/2014/main" id="{3717C9A9-C143-6086-E1B5-76DD53E6EEF2}"/>
            </a:ext>
          </a:extLst>
        </xdr:cNvPr>
        <xdr:cNvSpPr txBox="1">
          <a:spLocks noChangeArrowheads="1"/>
        </xdr:cNvSpPr>
      </xdr:nvSpPr>
      <xdr:spPr bwMode="auto">
        <a:xfrm>
          <a:off x="14341633" y="15741584"/>
          <a:ext cx="132665" cy="143694"/>
        </a:xfrm>
        <a:prstGeom prst="rect">
          <a:avLst/>
        </a:prstGeom>
        <a:noFill/>
        <a:ln w="9525">
          <a:noFill/>
          <a:miter lim="800000"/>
          <a:headEnd/>
          <a:tailEnd/>
        </a:ln>
      </xdr:spPr>
      <xdr:txBody>
        <a:bodyPr wrap="none" lIns="18288" tIns="18288" rIns="0" bIns="0" anchor="t" upright="1">
          <a:spAutoFit/>
        </a:bodyPr>
        <a:lstStyle/>
        <a:p>
          <a:pPr algn="l" rtl="0">
            <a:defRPr sz="1000"/>
          </a:pPr>
          <a:r>
            <a:rPr lang="en-US" altLang="ja-JP" sz="800" b="0" i="0" u="none" strike="noStrike" baseline="0">
              <a:solidFill>
                <a:srgbClr val="000000"/>
              </a:solidFill>
              <a:latin typeface="明朝"/>
            </a:rPr>
            <a:t>(1)</a:t>
          </a:r>
        </a:p>
      </xdr:txBody>
    </xdr:sp>
    <xdr:clientData/>
  </xdr:oneCellAnchor>
  <xdr:oneCellAnchor>
    <xdr:from>
      <xdr:col>17</xdr:col>
      <xdr:colOff>345188</xdr:colOff>
      <xdr:row>52</xdr:row>
      <xdr:rowOff>634365</xdr:rowOff>
    </xdr:from>
    <xdr:ext cx="132665" cy="143694"/>
    <xdr:sp macro="" textlink="">
      <xdr:nvSpPr>
        <xdr:cNvPr id="8" name="Text Box 10">
          <a:extLst>
            <a:ext uri="{FF2B5EF4-FFF2-40B4-BE49-F238E27FC236}">
              <a16:creationId xmlns:a16="http://schemas.microsoft.com/office/drawing/2014/main" id="{8B200A71-494D-4DD3-9A96-FDB236E01422}"/>
            </a:ext>
          </a:extLst>
        </xdr:cNvPr>
        <xdr:cNvSpPr txBox="1">
          <a:spLocks noChangeArrowheads="1"/>
        </xdr:cNvSpPr>
      </xdr:nvSpPr>
      <xdr:spPr bwMode="auto">
        <a:xfrm>
          <a:off x="13388088" y="15772765"/>
          <a:ext cx="132665" cy="143694"/>
        </a:xfrm>
        <a:prstGeom prst="rect">
          <a:avLst/>
        </a:prstGeom>
        <a:noFill/>
        <a:ln w="9525">
          <a:noFill/>
          <a:miter lim="800000"/>
          <a:headEnd/>
          <a:tailEnd/>
        </a:ln>
      </xdr:spPr>
      <xdr:txBody>
        <a:bodyPr wrap="none" lIns="18288" tIns="18288" rIns="0" bIns="0" anchor="t" upright="1">
          <a:spAutoFit/>
        </a:bodyPr>
        <a:lstStyle/>
        <a:p>
          <a:pPr algn="l" rtl="0">
            <a:defRPr sz="1000"/>
          </a:pPr>
          <a:r>
            <a:rPr lang="en-US" altLang="ja-JP" sz="800" b="0" i="0" u="none" strike="noStrike" baseline="0">
              <a:solidFill>
                <a:srgbClr val="000000"/>
              </a:solidFill>
              <a:latin typeface="明朝"/>
            </a:rPr>
            <a:t>(2)</a:t>
          </a:r>
        </a:p>
      </xdr:txBody>
    </xdr:sp>
    <xdr:clientData/>
  </xdr:oneCellAnchor>
  <xdr:oneCellAnchor>
    <xdr:from>
      <xdr:col>20</xdr:col>
      <xdr:colOff>513304</xdr:colOff>
      <xdr:row>52</xdr:row>
      <xdr:rowOff>591148</xdr:rowOff>
    </xdr:from>
    <xdr:ext cx="259570" cy="209838"/>
    <xdr:sp macro="" textlink="">
      <xdr:nvSpPr>
        <xdr:cNvPr id="9" name="Text Box 11">
          <a:extLst>
            <a:ext uri="{FF2B5EF4-FFF2-40B4-BE49-F238E27FC236}">
              <a16:creationId xmlns:a16="http://schemas.microsoft.com/office/drawing/2014/main" id="{A3DE392D-C045-0B6B-E7D4-AB8793EB5610}"/>
            </a:ext>
          </a:extLst>
        </xdr:cNvPr>
        <xdr:cNvSpPr txBox="1">
          <a:spLocks noChangeArrowheads="1"/>
        </xdr:cNvSpPr>
      </xdr:nvSpPr>
      <xdr:spPr bwMode="auto">
        <a:xfrm>
          <a:off x="14762069" y="15511743"/>
          <a:ext cx="225878" cy="2095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800" b="0" i="0" u="none" strike="noStrike" baseline="0">
              <a:solidFill>
                <a:srgbClr val="000000"/>
              </a:solidFill>
              <a:latin typeface="明朝"/>
            </a:rPr>
            <a:t>(3)</a:t>
          </a:r>
          <a:endParaRPr lang="en-US" altLang="ja-JP" sz="600" b="0" i="0" u="none" strike="noStrike" baseline="0">
            <a:solidFill>
              <a:srgbClr val="000000"/>
            </a:solidFill>
            <a:latin typeface="明朝"/>
          </a:endParaRPr>
        </a:p>
        <a:p>
          <a:pPr algn="l" rtl="0">
            <a:defRPr sz="1000"/>
          </a:pPr>
          <a:endParaRPr lang="en-US" altLang="ja-JP" sz="600" b="0" i="0" u="none" strike="noStrike" baseline="0">
            <a:solidFill>
              <a:srgbClr val="000000"/>
            </a:solidFill>
            <a:latin typeface="明朝"/>
          </a:endParaRPr>
        </a:p>
      </xdr:txBody>
    </xdr:sp>
    <xdr:clientData/>
  </xdr:oneCellAnchor>
  <xdr:twoCellAnchor>
    <xdr:from>
      <xdr:col>22</xdr:col>
      <xdr:colOff>57150</xdr:colOff>
      <xdr:row>19</xdr:row>
      <xdr:rowOff>47625</xdr:rowOff>
    </xdr:from>
    <xdr:to>
      <xdr:col>22</xdr:col>
      <xdr:colOff>190500</xdr:colOff>
      <xdr:row>26</xdr:row>
      <xdr:rowOff>123825</xdr:rowOff>
    </xdr:to>
    <xdr:sp macro="" textlink="">
      <xdr:nvSpPr>
        <xdr:cNvPr id="4353223" name="AutoShape 8">
          <a:extLst>
            <a:ext uri="{FF2B5EF4-FFF2-40B4-BE49-F238E27FC236}">
              <a16:creationId xmlns:a16="http://schemas.microsoft.com/office/drawing/2014/main" id="{95C12FC7-E4A2-6077-7630-55BC099C75F2}"/>
            </a:ext>
          </a:extLst>
        </xdr:cNvPr>
        <xdr:cNvSpPr>
          <a:spLocks/>
        </xdr:cNvSpPr>
      </xdr:nvSpPr>
      <xdr:spPr bwMode="auto">
        <a:xfrm>
          <a:off x="15649575" y="5829300"/>
          <a:ext cx="133350" cy="2076450"/>
        </a:xfrm>
        <a:prstGeom prst="leftBrace">
          <a:avLst>
            <a:gd name="adj1" fmla="val 12976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oneCellAnchor>
    <xdr:from>
      <xdr:col>19</xdr:col>
      <xdr:colOff>334327</xdr:colOff>
      <xdr:row>5</xdr:row>
      <xdr:rowOff>674978</xdr:rowOff>
    </xdr:from>
    <xdr:ext cx="132665" cy="143694"/>
    <xdr:sp macro="" textlink="">
      <xdr:nvSpPr>
        <xdr:cNvPr id="3" name="Text Box 9">
          <a:extLst>
            <a:ext uri="{FF2B5EF4-FFF2-40B4-BE49-F238E27FC236}">
              <a16:creationId xmlns:a16="http://schemas.microsoft.com/office/drawing/2014/main" id="{28904AC4-D181-3731-3974-D0512F7C3CF3}"/>
            </a:ext>
          </a:extLst>
        </xdr:cNvPr>
        <xdr:cNvSpPr txBox="1">
          <a:spLocks noChangeArrowheads="1"/>
        </xdr:cNvSpPr>
      </xdr:nvSpPr>
      <xdr:spPr bwMode="auto">
        <a:xfrm>
          <a:off x="14342427" y="1779878"/>
          <a:ext cx="132665" cy="143694"/>
        </a:xfrm>
        <a:prstGeom prst="rect">
          <a:avLst/>
        </a:prstGeom>
        <a:noFill/>
        <a:ln w="9525">
          <a:noFill/>
          <a:miter lim="800000"/>
          <a:headEnd/>
          <a:tailEnd/>
        </a:ln>
      </xdr:spPr>
      <xdr:txBody>
        <a:bodyPr wrap="none" lIns="18288" tIns="18288" rIns="0" bIns="0" anchor="t" upright="1">
          <a:spAutoFit/>
        </a:bodyPr>
        <a:lstStyle/>
        <a:p>
          <a:pPr algn="l" rtl="0">
            <a:defRPr sz="1000"/>
          </a:pPr>
          <a:r>
            <a:rPr lang="en-US" altLang="ja-JP" sz="800" b="0" i="0" u="none" strike="noStrike" baseline="0">
              <a:solidFill>
                <a:srgbClr val="000000"/>
              </a:solidFill>
              <a:latin typeface="明朝"/>
            </a:rPr>
            <a:t>(1)</a:t>
          </a:r>
        </a:p>
      </xdr:txBody>
    </xdr:sp>
    <xdr:clientData/>
  </xdr:oneCellAnchor>
  <xdr:oneCellAnchor>
    <xdr:from>
      <xdr:col>17</xdr:col>
      <xdr:colOff>230029</xdr:colOff>
      <xdr:row>5</xdr:row>
      <xdr:rowOff>620300</xdr:rowOff>
    </xdr:from>
    <xdr:ext cx="336295" cy="181508"/>
    <xdr:sp macro="" textlink="">
      <xdr:nvSpPr>
        <xdr:cNvPr id="2" name="Text Box 10">
          <a:extLst>
            <a:ext uri="{FF2B5EF4-FFF2-40B4-BE49-F238E27FC236}">
              <a16:creationId xmlns:a16="http://schemas.microsoft.com/office/drawing/2014/main" id="{3EE8BA6F-978C-CC30-1ADE-83736E29D36B}"/>
            </a:ext>
          </a:extLst>
        </xdr:cNvPr>
        <xdr:cNvSpPr txBox="1">
          <a:spLocks noChangeArrowheads="1"/>
        </xdr:cNvSpPr>
      </xdr:nvSpPr>
      <xdr:spPr bwMode="auto">
        <a:xfrm flipV="1">
          <a:off x="11882279" y="1603280"/>
          <a:ext cx="347458" cy="143694"/>
        </a:xfrm>
        <a:prstGeom prst="rect">
          <a:avLst/>
        </a:prstGeom>
        <a:noFill/>
        <a:ln w="9525">
          <a:noFill/>
          <a:miter lim="800000"/>
          <a:headEnd/>
          <a:tailEnd/>
        </a:ln>
      </xdr:spPr>
      <xdr:txBody>
        <a:bodyPr wrap="square" lIns="18288" tIns="18288" rIns="0" bIns="0" anchor="t" upright="1">
          <a:spAutoFit/>
        </a:bodyPr>
        <a:lstStyle/>
        <a:p>
          <a:pPr algn="l" rtl="0">
            <a:defRPr sz="1000"/>
          </a:pPr>
          <a:r>
            <a:rPr lang="en-US" altLang="ja-JP" sz="800" b="0" i="0" u="none" strike="noStrike" baseline="0">
              <a:solidFill>
                <a:srgbClr val="000000"/>
              </a:solidFill>
              <a:latin typeface="明朝"/>
            </a:rPr>
            <a:t>(2)</a:t>
          </a:r>
        </a:p>
      </xdr:txBody>
    </xdr:sp>
    <xdr:clientData/>
  </xdr:oneCellAnchor>
  <xdr:twoCellAnchor editAs="oneCell">
    <xdr:from>
      <xdr:col>20</xdr:col>
      <xdr:colOff>513304</xdr:colOff>
      <xdr:row>5</xdr:row>
      <xdr:rowOff>648307</xdr:rowOff>
    </xdr:from>
    <xdr:to>
      <xdr:col>20</xdr:col>
      <xdr:colOff>734819</xdr:colOff>
      <xdr:row>5</xdr:row>
      <xdr:rowOff>841188</xdr:rowOff>
    </xdr:to>
    <xdr:sp macro="" textlink="">
      <xdr:nvSpPr>
        <xdr:cNvPr id="10" name="Text Box 11">
          <a:extLst>
            <a:ext uri="{FF2B5EF4-FFF2-40B4-BE49-F238E27FC236}">
              <a16:creationId xmlns:a16="http://schemas.microsoft.com/office/drawing/2014/main" id="{500C3DCE-2EDE-6F51-6D5A-8BD4709D386C}"/>
            </a:ext>
          </a:extLst>
        </xdr:cNvPr>
        <xdr:cNvSpPr txBox="1">
          <a:spLocks noChangeArrowheads="1"/>
        </xdr:cNvSpPr>
      </xdr:nvSpPr>
      <xdr:spPr bwMode="auto">
        <a:xfrm>
          <a:off x="14762069" y="1756382"/>
          <a:ext cx="230981" cy="2095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800" b="0" i="0" u="none" strike="noStrike" baseline="0">
              <a:solidFill>
                <a:srgbClr val="000000"/>
              </a:solidFill>
              <a:latin typeface="明朝"/>
            </a:rPr>
            <a:t>(3)</a:t>
          </a:r>
          <a:endParaRPr lang="en-US" altLang="ja-JP" sz="600" b="0" i="0" u="none" strike="noStrike" baseline="0">
            <a:solidFill>
              <a:srgbClr val="000000"/>
            </a:solidFill>
            <a:latin typeface="明朝"/>
          </a:endParaRPr>
        </a:p>
        <a:p>
          <a:pPr algn="l" rtl="0">
            <a:defRPr sz="1000"/>
          </a:pPr>
          <a:endParaRPr lang="en-US" altLang="ja-JP" sz="600" b="0" i="0" u="none" strike="noStrike" baseline="0">
            <a:solidFill>
              <a:srgbClr val="000000"/>
            </a:solidFill>
            <a:latin typeface="明朝"/>
          </a:endParaRPr>
        </a:p>
      </xdr:txBody>
    </xdr:sp>
    <xdr:clientData/>
  </xdr:twoCellAnchor>
  <xdr:oneCellAnchor>
    <xdr:from>
      <xdr:col>21</xdr:col>
      <xdr:colOff>77470</xdr:colOff>
      <xdr:row>27</xdr:row>
      <xdr:rowOff>35560</xdr:rowOff>
    </xdr:from>
    <xdr:ext cx="132665" cy="237629"/>
    <xdr:sp macro="" textlink="">
      <xdr:nvSpPr>
        <xdr:cNvPr id="11" name="Text Box 17">
          <a:extLst>
            <a:ext uri="{FF2B5EF4-FFF2-40B4-BE49-F238E27FC236}">
              <a16:creationId xmlns:a16="http://schemas.microsoft.com/office/drawing/2014/main" id="{3F86D64A-B717-1BE5-C709-489902174C17}"/>
            </a:ext>
          </a:extLst>
        </xdr:cNvPr>
        <xdr:cNvSpPr txBox="1">
          <a:spLocks noChangeArrowheads="1"/>
        </xdr:cNvSpPr>
      </xdr:nvSpPr>
      <xdr:spPr bwMode="auto">
        <a:xfrm>
          <a:off x="15507970" y="8227060"/>
          <a:ext cx="132665" cy="237629"/>
        </a:xfrm>
        <a:prstGeom prst="rect">
          <a:avLst/>
        </a:prstGeom>
        <a:noFill/>
        <a:ln w="9525">
          <a:noFill/>
          <a:miter lim="800000"/>
          <a:headEnd/>
          <a:tailEnd/>
        </a:ln>
      </xdr:spPr>
      <xdr:txBody>
        <a:bodyPr wrap="none" lIns="18288" tIns="18288" rIns="0" bIns="0" anchor="t" upright="1">
          <a:spAutoFit/>
        </a:bodyPr>
        <a:lstStyle/>
        <a:p>
          <a:pPr algn="l" rtl="0">
            <a:defRPr sz="1000"/>
          </a:pPr>
          <a:r>
            <a:rPr lang="en-US" altLang="ja-JP" sz="800" b="0" i="0" u="none" strike="noStrike" baseline="0">
              <a:solidFill>
                <a:srgbClr val="000000"/>
              </a:solidFill>
              <a:latin typeface="明朝"/>
            </a:rPr>
            <a:t>(4)</a:t>
          </a:r>
          <a:endParaRPr lang="en-US" altLang="ja-JP" sz="600" b="0" i="0" u="none" strike="noStrike" baseline="0">
            <a:solidFill>
              <a:srgbClr val="000000"/>
            </a:solidFill>
            <a:latin typeface="明朝"/>
          </a:endParaRPr>
        </a:p>
        <a:p>
          <a:pPr algn="l" rtl="0">
            <a:defRPr sz="1000"/>
          </a:pPr>
          <a:endParaRPr lang="en-US" altLang="ja-JP" sz="600" b="0" i="0" u="none" strike="noStrike" baseline="0">
            <a:solidFill>
              <a:srgbClr val="000000"/>
            </a:solidFill>
            <a:latin typeface="明朝"/>
          </a:endParaRPr>
        </a:p>
      </xdr:txBody>
    </xdr:sp>
    <xdr:clientData/>
  </xdr:oneCellAnchor>
  <xdr:oneCellAnchor>
    <xdr:from>
      <xdr:col>19</xdr:col>
      <xdr:colOff>333533</xdr:colOff>
      <xdr:row>52</xdr:row>
      <xdr:rowOff>603184</xdr:rowOff>
    </xdr:from>
    <xdr:ext cx="132665" cy="143694"/>
    <xdr:sp macro="" textlink="">
      <xdr:nvSpPr>
        <xdr:cNvPr id="12" name="Text Box 9">
          <a:extLst>
            <a:ext uri="{FF2B5EF4-FFF2-40B4-BE49-F238E27FC236}">
              <a16:creationId xmlns:a16="http://schemas.microsoft.com/office/drawing/2014/main" id="{56FE349C-521F-8CC5-7C7A-E3344C321C0E}"/>
            </a:ext>
          </a:extLst>
        </xdr:cNvPr>
        <xdr:cNvSpPr txBox="1">
          <a:spLocks noChangeArrowheads="1"/>
        </xdr:cNvSpPr>
      </xdr:nvSpPr>
      <xdr:spPr bwMode="auto">
        <a:xfrm>
          <a:off x="14341633" y="15741584"/>
          <a:ext cx="132665" cy="143694"/>
        </a:xfrm>
        <a:prstGeom prst="rect">
          <a:avLst/>
        </a:prstGeom>
        <a:noFill/>
        <a:ln w="9525">
          <a:noFill/>
          <a:miter lim="800000"/>
          <a:headEnd/>
          <a:tailEnd/>
        </a:ln>
      </xdr:spPr>
      <xdr:txBody>
        <a:bodyPr wrap="none" lIns="18288" tIns="18288" rIns="0" bIns="0" anchor="t" upright="1">
          <a:spAutoFit/>
        </a:bodyPr>
        <a:lstStyle/>
        <a:p>
          <a:pPr algn="l" rtl="0">
            <a:defRPr sz="1000"/>
          </a:pPr>
          <a:r>
            <a:rPr lang="en-US" altLang="ja-JP" sz="800" b="0" i="0" u="none" strike="noStrike" baseline="0">
              <a:solidFill>
                <a:srgbClr val="000000"/>
              </a:solidFill>
              <a:latin typeface="明朝"/>
            </a:rPr>
            <a:t>(1)</a:t>
          </a:r>
        </a:p>
      </xdr:txBody>
    </xdr:sp>
    <xdr:clientData/>
  </xdr:oneCellAnchor>
  <xdr:oneCellAnchor>
    <xdr:from>
      <xdr:col>17</xdr:col>
      <xdr:colOff>345188</xdr:colOff>
      <xdr:row>52</xdr:row>
      <xdr:rowOff>634365</xdr:rowOff>
    </xdr:from>
    <xdr:ext cx="132665" cy="143694"/>
    <xdr:sp macro="" textlink="">
      <xdr:nvSpPr>
        <xdr:cNvPr id="13" name="Text Box 10">
          <a:extLst>
            <a:ext uri="{FF2B5EF4-FFF2-40B4-BE49-F238E27FC236}">
              <a16:creationId xmlns:a16="http://schemas.microsoft.com/office/drawing/2014/main" id="{FF83EB66-1122-B26A-D432-51C83340A2E4}"/>
            </a:ext>
          </a:extLst>
        </xdr:cNvPr>
        <xdr:cNvSpPr txBox="1">
          <a:spLocks noChangeArrowheads="1"/>
        </xdr:cNvSpPr>
      </xdr:nvSpPr>
      <xdr:spPr bwMode="auto">
        <a:xfrm>
          <a:off x="13388088" y="15772765"/>
          <a:ext cx="132665" cy="143694"/>
        </a:xfrm>
        <a:prstGeom prst="rect">
          <a:avLst/>
        </a:prstGeom>
        <a:noFill/>
        <a:ln w="9525">
          <a:noFill/>
          <a:miter lim="800000"/>
          <a:headEnd/>
          <a:tailEnd/>
        </a:ln>
      </xdr:spPr>
      <xdr:txBody>
        <a:bodyPr wrap="none" lIns="18288" tIns="18288" rIns="0" bIns="0" anchor="t" upright="1">
          <a:spAutoFit/>
        </a:bodyPr>
        <a:lstStyle/>
        <a:p>
          <a:pPr algn="l" rtl="0">
            <a:defRPr sz="1000"/>
          </a:pPr>
          <a:r>
            <a:rPr lang="en-US" altLang="ja-JP" sz="800" b="0" i="0" u="none" strike="noStrike" baseline="0">
              <a:solidFill>
                <a:srgbClr val="000000"/>
              </a:solidFill>
              <a:latin typeface="明朝"/>
            </a:rPr>
            <a:t>(2)</a:t>
          </a:r>
        </a:p>
      </xdr:txBody>
    </xdr:sp>
    <xdr:clientData/>
  </xdr:oneCellAnchor>
  <xdr:oneCellAnchor>
    <xdr:from>
      <xdr:col>20</xdr:col>
      <xdr:colOff>513304</xdr:colOff>
      <xdr:row>52</xdr:row>
      <xdr:rowOff>591148</xdr:rowOff>
    </xdr:from>
    <xdr:ext cx="259570" cy="209838"/>
    <xdr:sp macro="" textlink="">
      <xdr:nvSpPr>
        <xdr:cNvPr id="14" name="Text Box 11">
          <a:extLst>
            <a:ext uri="{FF2B5EF4-FFF2-40B4-BE49-F238E27FC236}">
              <a16:creationId xmlns:a16="http://schemas.microsoft.com/office/drawing/2014/main" id="{A92AC100-1469-09BA-2A8C-00C8809D5961}"/>
            </a:ext>
          </a:extLst>
        </xdr:cNvPr>
        <xdr:cNvSpPr txBox="1">
          <a:spLocks noChangeArrowheads="1"/>
        </xdr:cNvSpPr>
      </xdr:nvSpPr>
      <xdr:spPr bwMode="auto">
        <a:xfrm>
          <a:off x="14762069" y="15511743"/>
          <a:ext cx="225878" cy="2095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800" b="0" i="0" u="none" strike="noStrike" baseline="0">
              <a:solidFill>
                <a:srgbClr val="000000"/>
              </a:solidFill>
              <a:latin typeface="明朝"/>
            </a:rPr>
            <a:t>(3)</a:t>
          </a:r>
          <a:endParaRPr lang="en-US" altLang="ja-JP" sz="600" b="0" i="0" u="none" strike="noStrike" baseline="0">
            <a:solidFill>
              <a:srgbClr val="000000"/>
            </a:solidFill>
            <a:latin typeface="明朝"/>
          </a:endParaRPr>
        </a:p>
        <a:p>
          <a:pPr algn="l" rtl="0">
            <a:defRPr sz="1000"/>
          </a:pPr>
          <a:endParaRPr lang="en-US" altLang="ja-JP" sz="600" b="0" i="0" u="none" strike="noStrike" baseline="0">
            <a:solidFill>
              <a:srgbClr val="000000"/>
            </a:solidFill>
            <a:latin typeface="明朝"/>
          </a:endParaRPr>
        </a:p>
      </xdr:txBody>
    </xdr:sp>
    <xdr:clientData/>
  </xdr:oneCellAnchor>
</xdr:wsDr>
</file>

<file path=xl/drawings/drawing7.xml><?xml version="1.0" encoding="utf-8"?>
<xdr:wsDr xmlns:xdr="http://schemas.openxmlformats.org/drawingml/2006/spreadsheetDrawing" xmlns:a="http://schemas.openxmlformats.org/drawingml/2006/main">
  <xdr:twoCellAnchor>
    <xdr:from>
      <xdr:col>21</xdr:col>
      <xdr:colOff>0</xdr:colOff>
      <xdr:row>19</xdr:row>
      <xdr:rowOff>47625</xdr:rowOff>
    </xdr:from>
    <xdr:to>
      <xdr:col>21</xdr:col>
      <xdr:colOff>114300</xdr:colOff>
      <xdr:row>26</xdr:row>
      <xdr:rowOff>142875</xdr:rowOff>
    </xdr:to>
    <xdr:grpSp>
      <xdr:nvGrpSpPr>
        <xdr:cNvPr id="4277078" name="Group 1">
          <a:extLst>
            <a:ext uri="{FF2B5EF4-FFF2-40B4-BE49-F238E27FC236}">
              <a16:creationId xmlns:a16="http://schemas.microsoft.com/office/drawing/2014/main" id="{D5A71D09-629F-0ED6-5813-2EF04604BF33}"/>
            </a:ext>
          </a:extLst>
        </xdr:cNvPr>
        <xdr:cNvGrpSpPr>
          <a:grpSpLocks/>
        </xdr:cNvGrpSpPr>
      </xdr:nvGrpSpPr>
      <xdr:grpSpPr bwMode="auto">
        <a:xfrm>
          <a:off x="24336375" y="5286375"/>
          <a:ext cx="114300" cy="2095500"/>
          <a:chOff x="482" y="-39090"/>
          <a:chExt cx="3876" cy="272"/>
        </a:xfrm>
      </xdr:grpSpPr>
      <xdr:sp macro="" textlink="">
        <xdr:nvSpPr>
          <xdr:cNvPr id="4277090" name="Arc 2">
            <a:extLst>
              <a:ext uri="{FF2B5EF4-FFF2-40B4-BE49-F238E27FC236}">
                <a16:creationId xmlns:a16="http://schemas.microsoft.com/office/drawing/2014/main" id="{2259BB7F-06EA-C71B-7C6D-5629A7B3EAA6}"/>
              </a:ext>
            </a:extLst>
          </xdr:cNvPr>
          <xdr:cNvSpPr>
            <a:spLocks/>
          </xdr:cNvSpPr>
        </xdr:nvSpPr>
        <xdr:spPr bwMode="auto">
          <a:xfrm flipH="1">
            <a:off x="2420" y="-39090"/>
            <a:ext cx="1938" cy="10"/>
          </a:xfrm>
          <a:custGeom>
            <a:avLst/>
            <a:gdLst>
              <a:gd name="T0" fmla="*/ 0 w 21600"/>
              <a:gd name="T1" fmla="*/ 0 h 21600"/>
              <a:gd name="T2" fmla="*/ 0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277091" name="Line 3">
            <a:extLst>
              <a:ext uri="{FF2B5EF4-FFF2-40B4-BE49-F238E27FC236}">
                <a16:creationId xmlns:a16="http://schemas.microsoft.com/office/drawing/2014/main" id="{FA44F0EB-E0CF-82EA-FC35-5BEC0FE4D4C5}"/>
              </a:ext>
            </a:extLst>
          </xdr:cNvPr>
          <xdr:cNvSpPr>
            <a:spLocks noChangeShapeType="1"/>
          </xdr:cNvSpPr>
        </xdr:nvSpPr>
        <xdr:spPr bwMode="auto">
          <a:xfrm>
            <a:off x="2420" y="-39080"/>
            <a:ext cx="0" cy="1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277092" name="Arc 4">
            <a:extLst>
              <a:ext uri="{FF2B5EF4-FFF2-40B4-BE49-F238E27FC236}">
                <a16:creationId xmlns:a16="http://schemas.microsoft.com/office/drawing/2014/main" id="{1A3BEEAA-364F-D417-5D6E-4E33231271F6}"/>
              </a:ext>
            </a:extLst>
          </xdr:cNvPr>
          <xdr:cNvSpPr>
            <a:spLocks/>
          </xdr:cNvSpPr>
        </xdr:nvSpPr>
        <xdr:spPr bwMode="auto">
          <a:xfrm flipV="1">
            <a:off x="482" y="-38964"/>
            <a:ext cx="1938" cy="10"/>
          </a:xfrm>
          <a:custGeom>
            <a:avLst/>
            <a:gdLst>
              <a:gd name="T0" fmla="*/ 0 w 21600"/>
              <a:gd name="T1" fmla="*/ 0 h 21600"/>
              <a:gd name="T2" fmla="*/ 0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277093" name="Arc 5">
            <a:extLst>
              <a:ext uri="{FF2B5EF4-FFF2-40B4-BE49-F238E27FC236}">
                <a16:creationId xmlns:a16="http://schemas.microsoft.com/office/drawing/2014/main" id="{DE3BAA3A-BC17-C1F8-3BE1-8093182D6150}"/>
              </a:ext>
            </a:extLst>
          </xdr:cNvPr>
          <xdr:cNvSpPr>
            <a:spLocks/>
          </xdr:cNvSpPr>
        </xdr:nvSpPr>
        <xdr:spPr bwMode="auto">
          <a:xfrm>
            <a:off x="482" y="-38954"/>
            <a:ext cx="1938" cy="10"/>
          </a:xfrm>
          <a:custGeom>
            <a:avLst/>
            <a:gdLst>
              <a:gd name="T0" fmla="*/ 0 w 21600"/>
              <a:gd name="T1" fmla="*/ 0 h 21600"/>
              <a:gd name="T2" fmla="*/ 0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277094" name="Line 6">
            <a:extLst>
              <a:ext uri="{FF2B5EF4-FFF2-40B4-BE49-F238E27FC236}">
                <a16:creationId xmlns:a16="http://schemas.microsoft.com/office/drawing/2014/main" id="{8FB7F3EE-0E33-F22E-0922-9AD370750BBC}"/>
              </a:ext>
            </a:extLst>
          </xdr:cNvPr>
          <xdr:cNvSpPr>
            <a:spLocks noChangeShapeType="1"/>
          </xdr:cNvSpPr>
        </xdr:nvSpPr>
        <xdr:spPr bwMode="auto">
          <a:xfrm>
            <a:off x="2420" y="-38944"/>
            <a:ext cx="0" cy="1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277095" name="Arc 7">
            <a:extLst>
              <a:ext uri="{FF2B5EF4-FFF2-40B4-BE49-F238E27FC236}">
                <a16:creationId xmlns:a16="http://schemas.microsoft.com/office/drawing/2014/main" id="{9ACC53BD-17EE-80CA-EB04-7B8DC022EACB}"/>
              </a:ext>
            </a:extLst>
          </xdr:cNvPr>
          <xdr:cNvSpPr>
            <a:spLocks/>
          </xdr:cNvSpPr>
        </xdr:nvSpPr>
        <xdr:spPr bwMode="auto">
          <a:xfrm flipH="1" flipV="1">
            <a:off x="2420" y="-38828"/>
            <a:ext cx="1938" cy="10"/>
          </a:xfrm>
          <a:custGeom>
            <a:avLst/>
            <a:gdLst>
              <a:gd name="T0" fmla="*/ 0 w 21600"/>
              <a:gd name="T1" fmla="*/ 0 h 21600"/>
              <a:gd name="T2" fmla="*/ 0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editAs="oneCell">
    <xdr:from>
      <xdr:col>19</xdr:col>
      <xdr:colOff>1141095</xdr:colOff>
      <xdr:row>5</xdr:row>
      <xdr:rowOff>11430</xdr:rowOff>
    </xdr:from>
    <xdr:to>
      <xdr:col>19</xdr:col>
      <xdr:colOff>1234074</xdr:colOff>
      <xdr:row>5</xdr:row>
      <xdr:rowOff>184704</xdr:rowOff>
    </xdr:to>
    <xdr:sp macro="" textlink="">
      <xdr:nvSpPr>
        <xdr:cNvPr id="3158277" name="Text Box 18">
          <a:extLst>
            <a:ext uri="{FF2B5EF4-FFF2-40B4-BE49-F238E27FC236}">
              <a16:creationId xmlns:a16="http://schemas.microsoft.com/office/drawing/2014/main" id="{BAF03FEC-F049-5ED6-EA5C-DDDB6795A296}"/>
            </a:ext>
          </a:extLst>
        </xdr:cNvPr>
        <xdr:cNvSpPr txBox="1">
          <a:spLocks noChangeArrowheads="1"/>
        </xdr:cNvSpPr>
      </xdr:nvSpPr>
      <xdr:spPr bwMode="auto">
        <a:xfrm>
          <a:off x="21404580" y="1089660"/>
          <a:ext cx="144780" cy="144780"/>
        </a:xfrm>
        <a:prstGeom prst="rect">
          <a:avLst/>
        </a:prstGeom>
        <a:noFill/>
        <a:ln>
          <a:noFill/>
        </a:ln>
      </xdr:spPr>
      <xdr:txBody>
        <a:bodyPr vertOverflow="clip" wrap="square" lIns="9144" tIns="18288" rIns="0" bIns="0" anchor="t" upright="1"/>
        <a:lstStyle/>
        <a:p>
          <a:pPr algn="l" rtl="0">
            <a:defRPr sz="1000"/>
          </a:pPr>
          <a:r>
            <a:rPr lang="ja-JP" altLang="en-US" sz="800" b="0" i="0" u="none" strike="noStrike" baseline="0">
              <a:solidFill>
                <a:srgbClr val="000000"/>
              </a:solidFill>
              <a:latin typeface="明朝"/>
            </a:rPr>
            <a:t>(1)</a:t>
          </a:r>
        </a:p>
      </xdr:txBody>
    </xdr:sp>
    <xdr:clientData/>
  </xdr:twoCellAnchor>
  <xdr:twoCellAnchor editAs="oneCell">
    <xdr:from>
      <xdr:col>20</xdr:col>
      <xdr:colOff>100330</xdr:colOff>
      <xdr:row>27</xdr:row>
      <xdr:rowOff>68579</xdr:rowOff>
    </xdr:from>
    <xdr:to>
      <xdr:col>21</xdr:col>
      <xdr:colOff>676409</xdr:colOff>
      <xdr:row>28</xdr:row>
      <xdr:rowOff>34864</xdr:rowOff>
    </xdr:to>
    <xdr:sp macro="" textlink="">
      <xdr:nvSpPr>
        <xdr:cNvPr id="13" name="Text Box 19">
          <a:extLst>
            <a:ext uri="{FF2B5EF4-FFF2-40B4-BE49-F238E27FC236}">
              <a16:creationId xmlns:a16="http://schemas.microsoft.com/office/drawing/2014/main" id="{97A9186E-F58B-F408-3B50-B8781EA8A671}"/>
            </a:ext>
          </a:extLst>
        </xdr:cNvPr>
        <xdr:cNvSpPr txBox="1">
          <a:spLocks noChangeArrowheads="1"/>
        </xdr:cNvSpPr>
      </xdr:nvSpPr>
      <xdr:spPr bwMode="auto">
        <a:xfrm>
          <a:off x="24117300" y="7600949"/>
          <a:ext cx="933450" cy="233364"/>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800" b="0" i="0" u="none" strike="noStrike" baseline="0">
              <a:solidFill>
                <a:srgbClr val="000000"/>
              </a:solidFill>
              <a:latin typeface="明朝"/>
            </a:rPr>
            <a:t>(2)</a:t>
          </a:r>
        </a:p>
      </xdr:txBody>
    </xdr:sp>
    <xdr:clientData/>
  </xdr:twoCellAnchor>
  <xdr:twoCellAnchor editAs="oneCell">
    <xdr:from>
      <xdr:col>19</xdr:col>
      <xdr:colOff>1141095</xdr:colOff>
      <xdr:row>52</xdr:row>
      <xdr:rowOff>74295</xdr:rowOff>
    </xdr:from>
    <xdr:to>
      <xdr:col>19</xdr:col>
      <xdr:colOff>1234074</xdr:colOff>
      <xdr:row>52</xdr:row>
      <xdr:rowOff>224676</xdr:rowOff>
    </xdr:to>
    <xdr:sp macro="" textlink="">
      <xdr:nvSpPr>
        <xdr:cNvPr id="3158279" name="Text Box 18">
          <a:extLst>
            <a:ext uri="{FF2B5EF4-FFF2-40B4-BE49-F238E27FC236}">
              <a16:creationId xmlns:a16="http://schemas.microsoft.com/office/drawing/2014/main" id="{E3AE270D-5714-C7BE-9E3B-41DDA91C02DD}"/>
            </a:ext>
          </a:extLst>
        </xdr:cNvPr>
        <xdr:cNvSpPr txBox="1">
          <a:spLocks noChangeArrowheads="1"/>
        </xdr:cNvSpPr>
      </xdr:nvSpPr>
      <xdr:spPr bwMode="auto">
        <a:xfrm>
          <a:off x="21404580" y="14165580"/>
          <a:ext cx="144780" cy="144780"/>
        </a:xfrm>
        <a:prstGeom prst="rect">
          <a:avLst/>
        </a:prstGeom>
        <a:noFill/>
        <a:ln>
          <a:noFill/>
        </a:ln>
      </xdr:spPr>
      <xdr:txBody>
        <a:bodyPr vertOverflow="clip" wrap="square" lIns="9144" tIns="18288" rIns="0" bIns="0" anchor="t" upright="1"/>
        <a:lstStyle/>
        <a:p>
          <a:pPr algn="l" rtl="0">
            <a:defRPr sz="1000"/>
          </a:pPr>
          <a:r>
            <a:rPr lang="ja-JP" altLang="en-US" sz="800" b="0" i="0" u="none" strike="noStrike" baseline="0">
              <a:solidFill>
                <a:srgbClr val="000000"/>
              </a:solidFill>
              <a:latin typeface="明朝"/>
            </a:rPr>
            <a:t>(1)</a:t>
          </a:r>
        </a:p>
      </xdr:txBody>
    </xdr:sp>
    <xdr:clientData/>
  </xdr:twoCellAnchor>
  <xdr:twoCellAnchor>
    <xdr:from>
      <xdr:col>21</xdr:col>
      <xdr:colOff>0</xdr:colOff>
      <xdr:row>19</xdr:row>
      <xdr:rowOff>47625</xdr:rowOff>
    </xdr:from>
    <xdr:to>
      <xdr:col>21</xdr:col>
      <xdr:colOff>114300</xdr:colOff>
      <xdr:row>26</xdr:row>
      <xdr:rowOff>142875</xdr:rowOff>
    </xdr:to>
    <xdr:grpSp>
      <xdr:nvGrpSpPr>
        <xdr:cNvPr id="4277082" name="Group 1">
          <a:extLst>
            <a:ext uri="{FF2B5EF4-FFF2-40B4-BE49-F238E27FC236}">
              <a16:creationId xmlns:a16="http://schemas.microsoft.com/office/drawing/2014/main" id="{9828B5A6-8045-A4D6-B6B2-0AF6C0607C22}"/>
            </a:ext>
          </a:extLst>
        </xdr:cNvPr>
        <xdr:cNvGrpSpPr>
          <a:grpSpLocks/>
        </xdr:cNvGrpSpPr>
      </xdr:nvGrpSpPr>
      <xdr:grpSpPr bwMode="auto">
        <a:xfrm>
          <a:off x="24336375" y="5286375"/>
          <a:ext cx="114300" cy="2095500"/>
          <a:chOff x="482" y="-39090"/>
          <a:chExt cx="3876" cy="272"/>
        </a:xfrm>
      </xdr:grpSpPr>
      <xdr:sp macro="" textlink="">
        <xdr:nvSpPr>
          <xdr:cNvPr id="4277084" name="Arc 2">
            <a:extLst>
              <a:ext uri="{FF2B5EF4-FFF2-40B4-BE49-F238E27FC236}">
                <a16:creationId xmlns:a16="http://schemas.microsoft.com/office/drawing/2014/main" id="{27A51D90-3C11-065C-BE63-DB6C7A2C5C0B}"/>
              </a:ext>
            </a:extLst>
          </xdr:cNvPr>
          <xdr:cNvSpPr>
            <a:spLocks/>
          </xdr:cNvSpPr>
        </xdr:nvSpPr>
        <xdr:spPr bwMode="auto">
          <a:xfrm flipH="1">
            <a:off x="2420" y="-39090"/>
            <a:ext cx="1938" cy="10"/>
          </a:xfrm>
          <a:custGeom>
            <a:avLst/>
            <a:gdLst>
              <a:gd name="T0" fmla="*/ 0 w 21600"/>
              <a:gd name="T1" fmla="*/ 0 h 21600"/>
              <a:gd name="T2" fmla="*/ 0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277085" name="Line 3">
            <a:extLst>
              <a:ext uri="{FF2B5EF4-FFF2-40B4-BE49-F238E27FC236}">
                <a16:creationId xmlns:a16="http://schemas.microsoft.com/office/drawing/2014/main" id="{5000F9BB-1DA1-4B8B-B55C-713C902325F8}"/>
              </a:ext>
            </a:extLst>
          </xdr:cNvPr>
          <xdr:cNvSpPr>
            <a:spLocks noChangeShapeType="1"/>
          </xdr:cNvSpPr>
        </xdr:nvSpPr>
        <xdr:spPr bwMode="auto">
          <a:xfrm>
            <a:off x="2420" y="-39080"/>
            <a:ext cx="0" cy="1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277086" name="Arc 4">
            <a:extLst>
              <a:ext uri="{FF2B5EF4-FFF2-40B4-BE49-F238E27FC236}">
                <a16:creationId xmlns:a16="http://schemas.microsoft.com/office/drawing/2014/main" id="{5E86052A-5E1C-2547-F53F-EB8AEDE67E43}"/>
              </a:ext>
            </a:extLst>
          </xdr:cNvPr>
          <xdr:cNvSpPr>
            <a:spLocks/>
          </xdr:cNvSpPr>
        </xdr:nvSpPr>
        <xdr:spPr bwMode="auto">
          <a:xfrm flipV="1">
            <a:off x="482" y="-38964"/>
            <a:ext cx="1938" cy="10"/>
          </a:xfrm>
          <a:custGeom>
            <a:avLst/>
            <a:gdLst>
              <a:gd name="T0" fmla="*/ 0 w 21600"/>
              <a:gd name="T1" fmla="*/ 0 h 21600"/>
              <a:gd name="T2" fmla="*/ 0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277087" name="Arc 5">
            <a:extLst>
              <a:ext uri="{FF2B5EF4-FFF2-40B4-BE49-F238E27FC236}">
                <a16:creationId xmlns:a16="http://schemas.microsoft.com/office/drawing/2014/main" id="{7EE74EDF-AE03-E44A-7362-F406BE4597F9}"/>
              </a:ext>
            </a:extLst>
          </xdr:cNvPr>
          <xdr:cNvSpPr>
            <a:spLocks/>
          </xdr:cNvSpPr>
        </xdr:nvSpPr>
        <xdr:spPr bwMode="auto">
          <a:xfrm>
            <a:off x="482" y="-38954"/>
            <a:ext cx="1938" cy="10"/>
          </a:xfrm>
          <a:custGeom>
            <a:avLst/>
            <a:gdLst>
              <a:gd name="T0" fmla="*/ 0 w 21600"/>
              <a:gd name="T1" fmla="*/ 0 h 21600"/>
              <a:gd name="T2" fmla="*/ 0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277088" name="Line 6">
            <a:extLst>
              <a:ext uri="{FF2B5EF4-FFF2-40B4-BE49-F238E27FC236}">
                <a16:creationId xmlns:a16="http://schemas.microsoft.com/office/drawing/2014/main" id="{0D882055-7CB1-5762-41DC-A74AC02EB332}"/>
              </a:ext>
            </a:extLst>
          </xdr:cNvPr>
          <xdr:cNvSpPr>
            <a:spLocks noChangeShapeType="1"/>
          </xdr:cNvSpPr>
        </xdr:nvSpPr>
        <xdr:spPr bwMode="auto">
          <a:xfrm>
            <a:off x="2420" y="-38944"/>
            <a:ext cx="0" cy="1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277089" name="Arc 7">
            <a:extLst>
              <a:ext uri="{FF2B5EF4-FFF2-40B4-BE49-F238E27FC236}">
                <a16:creationId xmlns:a16="http://schemas.microsoft.com/office/drawing/2014/main" id="{309FC5EC-63F8-A601-307C-2D5D4A045A3A}"/>
              </a:ext>
            </a:extLst>
          </xdr:cNvPr>
          <xdr:cNvSpPr>
            <a:spLocks/>
          </xdr:cNvSpPr>
        </xdr:nvSpPr>
        <xdr:spPr bwMode="auto">
          <a:xfrm flipH="1" flipV="1">
            <a:off x="2420" y="-38828"/>
            <a:ext cx="1938" cy="10"/>
          </a:xfrm>
          <a:custGeom>
            <a:avLst/>
            <a:gdLst>
              <a:gd name="T0" fmla="*/ 0 w 21600"/>
              <a:gd name="T1" fmla="*/ 0 h 21600"/>
              <a:gd name="T2" fmla="*/ 0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editAs="oneCell">
    <xdr:from>
      <xdr:col>20</xdr:col>
      <xdr:colOff>100330</xdr:colOff>
      <xdr:row>27</xdr:row>
      <xdr:rowOff>68579</xdr:rowOff>
    </xdr:from>
    <xdr:to>
      <xdr:col>21</xdr:col>
      <xdr:colOff>676409</xdr:colOff>
      <xdr:row>28</xdr:row>
      <xdr:rowOff>34864</xdr:rowOff>
    </xdr:to>
    <xdr:sp macro="" textlink="">
      <xdr:nvSpPr>
        <xdr:cNvPr id="2" name="Text Box 19">
          <a:extLst>
            <a:ext uri="{FF2B5EF4-FFF2-40B4-BE49-F238E27FC236}">
              <a16:creationId xmlns:a16="http://schemas.microsoft.com/office/drawing/2014/main" id="{0BB62AC3-5F5D-9EDB-C4B9-C9E7BEC16BE4}"/>
            </a:ext>
          </a:extLst>
        </xdr:cNvPr>
        <xdr:cNvSpPr txBox="1">
          <a:spLocks noChangeArrowheads="1"/>
        </xdr:cNvSpPr>
      </xdr:nvSpPr>
      <xdr:spPr bwMode="auto">
        <a:xfrm>
          <a:off x="24117300" y="7600949"/>
          <a:ext cx="933450" cy="233364"/>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800" b="0" i="0" u="none" strike="noStrike" baseline="0">
              <a:solidFill>
                <a:srgbClr val="000000"/>
              </a:solidFill>
              <a:latin typeface="明朝"/>
            </a:rPr>
            <a:t>(2)</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19</xdr:col>
      <xdr:colOff>76200</xdr:colOff>
      <xdr:row>19</xdr:row>
      <xdr:rowOff>38100</xdr:rowOff>
    </xdr:from>
    <xdr:to>
      <xdr:col>19</xdr:col>
      <xdr:colOff>180975</xdr:colOff>
      <xdr:row>26</xdr:row>
      <xdr:rowOff>123825</xdr:rowOff>
    </xdr:to>
    <xdr:sp macro="" textlink="">
      <xdr:nvSpPr>
        <xdr:cNvPr id="4220456" name="AutoShape 8">
          <a:extLst>
            <a:ext uri="{FF2B5EF4-FFF2-40B4-BE49-F238E27FC236}">
              <a16:creationId xmlns:a16="http://schemas.microsoft.com/office/drawing/2014/main" id="{18EAD42E-5BAF-D50C-B68A-119E54F27C4D}"/>
            </a:ext>
          </a:extLst>
        </xdr:cNvPr>
        <xdr:cNvSpPr>
          <a:spLocks/>
        </xdr:cNvSpPr>
      </xdr:nvSpPr>
      <xdr:spPr bwMode="auto">
        <a:xfrm>
          <a:off x="13782675" y="5705475"/>
          <a:ext cx="104775" cy="2085975"/>
        </a:xfrm>
        <a:prstGeom prst="leftBrace">
          <a:avLst>
            <a:gd name="adj1" fmla="val 165909"/>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oneCellAnchor>
    <xdr:from>
      <xdr:col>18</xdr:col>
      <xdr:colOff>91440</xdr:colOff>
      <xdr:row>27</xdr:row>
      <xdr:rowOff>36830</xdr:rowOff>
    </xdr:from>
    <xdr:ext cx="123432" cy="151677"/>
    <xdr:sp macro="" textlink="">
      <xdr:nvSpPr>
        <xdr:cNvPr id="3" name="Text Box 10">
          <a:extLst>
            <a:ext uri="{FF2B5EF4-FFF2-40B4-BE49-F238E27FC236}">
              <a16:creationId xmlns:a16="http://schemas.microsoft.com/office/drawing/2014/main" id="{42E7284E-8207-E9A0-6D3C-ED2CCB60CFB7}"/>
            </a:ext>
          </a:extLst>
        </xdr:cNvPr>
        <xdr:cNvSpPr txBox="1">
          <a:spLocks noChangeArrowheads="1"/>
        </xdr:cNvSpPr>
      </xdr:nvSpPr>
      <xdr:spPr bwMode="auto">
        <a:xfrm>
          <a:off x="13538835" y="8139430"/>
          <a:ext cx="123432" cy="143694"/>
        </a:xfrm>
        <a:prstGeom prst="rect">
          <a:avLst/>
        </a:prstGeom>
        <a:noFill/>
        <a:ln w="9525">
          <a:noFill/>
          <a:miter lim="800000"/>
          <a:headEnd/>
          <a:tailEnd/>
        </a:ln>
      </xdr:spPr>
      <xdr:txBody>
        <a:bodyPr wrap="none" lIns="9144" tIns="18288" rIns="0" bIns="0" anchor="t" upright="1">
          <a:spAutoFit/>
        </a:bodyPr>
        <a:lstStyle/>
        <a:p>
          <a:pPr algn="l" rtl="0">
            <a:defRPr sz="1000"/>
          </a:pPr>
          <a:r>
            <a:rPr lang="en-US" altLang="ja-JP" sz="800" b="0" i="0" u="none" strike="noStrike" baseline="0">
              <a:solidFill>
                <a:srgbClr val="000000"/>
              </a:solidFill>
              <a:latin typeface="明朝"/>
            </a:rPr>
            <a:t>(2)</a:t>
          </a:r>
        </a:p>
      </xdr:txBody>
    </xdr:sp>
    <xdr:clientData/>
  </xdr:oneCellAnchor>
  <xdr:oneCellAnchor>
    <xdr:from>
      <xdr:col>17</xdr:col>
      <xdr:colOff>337185</xdr:colOff>
      <xdr:row>5</xdr:row>
      <xdr:rowOff>574040</xdr:rowOff>
    </xdr:from>
    <xdr:ext cx="123432" cy="143694"/>
    <xdr:sp macro="" textlink="">
      <xdr:nvSpPr>
        <xdr:cNvPr id="4" name="Text Box 11">
          <a:extLst>
            <a:ext uri="{FF2B5EF4-FFF2-40B4-BE49-F238E27FC236}">
              <a16:creationId xmlns:a16="http://schemas.microsoft.com/office/drawing/2014/main" id="{3FA27FA5-17CA-2A6A-83F0-81473CEFB599}"/>
            </a:ext>
          </a:extLst>
        </xdr:cNvPr>
        <xdr:cNvSpPr txBox="1">
          <a:spLocks noChangeArrowheads="1"/>
        </xdr:cNvSpPr>
      </xdr:nvSpPr>
      <xdr:spPr bwMode="auto">
        <a:xfrm>
          <a:off x="12960985" y="1780540"/>
          <a:ext cx="123432" cy="143694"/>
        </a:xfrm>
        <a:prstGeom prst="rect">
          <a:avLst/>
        </a:prstGeom>
        <a:noFill/>
        <a:ln w="9525">
          <a:noFill/>
          <a:miter lim="800000"/>
          <a:headEnd/>
          <a:tailEnd/>
        </a:ln>
      </xdr:spPr>
      <xdr:txBody>
        <a:bodyPr wrap="none" lIns="9144" tIns="18288" rIns="0" bIns="0" anchor="t" upright="1">
          <a:spAutoFit/>
        </a:bodyPr>
        <a:lstStyle/>
        <a:p>
          <a:pPr algn="l" rtl="0">
            <a:defRPr sz="1000"/>
          </a:pPr>
          <a:r>
            <a:rPr lang="en-US" altLang="ja-JP" sz="800" b="0" i="0" u="none" strike="noStrike" baseline="0">
              <a:solidFill>
                <a:srgbClr val="000000"/>
              </a:solidFill>
              <a:latin typeface="明朝"/>
            </a:rPr>
            <a:t>(1)</a:t>
          </a:r>
        </a:p>
      </xdr:txBody>
    </xdr:sp>
    <xdr:clientData/>
  </xdr:oneCellAnchor>
  <xdr:oneCellAnchor>
    <xdr:from>
      <xdr:col>17</xdr:col>
      <xdr:colOff>344805</xdr:colOff>
      <xdr:row>52</xdr:row>
      <xdr:rowOff>496093</xdr:rowOff>
    </xdr:from>
    <xdr:ext cx="123432" cy="143694"/>
    <xdr:sp macro="" textlink="">
      <xdr:nvSpPr>
        <xdr:cNvPr id="5" name="Text Box 11">
          <a:extLst>
            <a:ext uri="{FF2B5EF4-FFF2-40B4-BE49-F238E27FC236}">
              <a16:creationId xmlns:a16="http://schemas.microsoft.com/office/drawing/2014/main" id="{081F108E-3F6C-94E8-9399-6635246355EE}"/>
            </a:ext>
          </a:extLst>
        </xdr:cNvPr>
        <xdr:cNvSpPr txBox="1">
          <a:spLocks noChangeArrowheads="1"/>
        </xdr:cNvSpPr>
      </xdr:nvSpPr>
      <xdr:spPr bwMode="auto">
        <a:xfrm>
          <a:off x="12968605" y="15647193"/>
          <a:ext cx="123432" cy="143694"/>
        </a:xfrm>
        <a:prstGeom prst="rect">
          <a:avLst/>
        </a:prstGeom>
        <a:noFill/>
        <a:ln w="9525">
          <a:noFill/>
          <a:miter lim="800000"/>
          <a:headEnd/>
          <a:tailEnd/>
        </a:ln>
      </xdr:spPr>
      <xdr:txBody>
        <a:bodyPr wrap="none" lIns="9144" tIns="18288" rIns="0" bIns="0" anchor="t" upright="1">
          <a:spAutoFit/>
        </a:bodyPr>
        <a:lstStyle/>
        <a:p>
          <a:pPr algn="l" rtl="0">
            <a:defRPr sz="1000"/>
          </a:pPr>
          <a:r>
            <a:rPr lang="en-US" altLang="ja-JP" sz="800" b="0" i="0" u="none" strike="noStrike" baseline="0">
              <a:solidFill>
                <a:srgbClr val="000000"/>
              </a:solidFill>
              <a:latin typeface="明朝"/>
            </a:rPr>
            <a:t>(1)</a:t>
          </a:r>
        </a:p>
      </xdr:txBody>
    </xdr:sp>
    <xdr:clientData/>
  </xdr:oneCellAnchor>
  <xdr:twoCellAnchor>
    <xdr:from>
      <xdr:col>19</xdr:col>
      <xdr:colOff>76200</xdr:colOff>
      <xdr:row>19</xdr:row>
      <xdr:rowOff>38100</xdr:rowOff>
    </xdr:from>
    <xdr:to>
      <xdr:col>19</xdr:col>
      <xdr:colOff>180975</xdr:colOff>
      <xdr:row>26</xdr:row>
      <xdr:rowOff>123825</xdr:rowOff>
    </xdr:to>
    <xdr:sp macro="" textlink="">
      <xdr:nvSpPr>
        <xdr:cNvPr id="4220460" name="AutoShape 8">
          <a:extLst>
            <a:ext uri="{FF2B5EF4-FFF2-40B4-BE49-F238E27FC236}">
              <a16:creationId xmlns:a16="http://schemas.microsoft.com/office/drawing/2014/main" id="{97B768A8-1268-4689-D95A-6E4A014C44E9}"/>
            </a:ext>
          </a:extLst>
        </xdr:cNvPr>
        <xdr:cNvSpPr>
          <a:spLocks/>
        </xdr:cNvSpPr>
      </xdr:nvSpPr>
      <xdr:spPr bwMode="auto">
        <a:xfrm>
          <a:off x="13782675" y="5705475"/>
          <a:ext cx="104775" cy="2085975"/>
        </a:xfrm>
        <a:prstGeom prst="leftBrace">
          <a:avLst>
            <a:gd name="adj1" fmla="val 165909"/>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oneCellAnchor>
    <xdr:from>
      <xdr:col>18</xdr:col>
      <xdr:colOff>91440</xdr:colOff>
      <xdr:row>27</xdr:row>
      <xdr:rowOff>36830</xdr:rowOff>
    </xdr:from>
    <xdr:ext cx="123432" cy="151677"/>
    <xdr:sp macro="" textlink="">
      <xdr:nvSpPr>
        <xdr:cNvPr id="2" name="Text Box 10">
          <a:extLst>
            <a:ext uri="{FF2B5EF4-FFF2-40B4-BE49-F238E27FC236}">
              <a16:creationId xmlns:a16="http://schemas.microsoft.com/office/drawing/2014/main" id="{D104A28B-DEAE-62BC-F1AD-5191FF134561}"/>
            </a:ext>
          </a:extLst>
        </xdr:cNvPr>
        <xdr:cNvSpPr txBox="1">
          <a:spLocks noChangeArrowheads="1"/>
        </xdr:cNvSpPr>
      </xdr:nvSpPr>
      <xdr:spPr bwMode="auto">
        <a:xfrm>
          <a:off x="13538835" y="8139430"/>
          <a:ext cx="123432" cy="143694"/>
        </a:xfrm>
        <a:prstGeom prst="rect">
          <a:avLst/>
        </a:prstGeom>
        <a:noFill/>
        <a:ln w="9525">
          <a:noFill/>
          <a:miter lim="800000"/>
          <a:headEnd/>
          <a:tailEnd/>
        </a:ln>
      </xdr:spPr>
      <xdr:txBody>
        <a:bodyPr wrap="none" lIns="9144" tIns="18288" rIns="0" bIns="0" anchor="t" upright="1">
          <a:spAutoFit/>
        </a:bodyPr>
        <a:lstStyle/>
        <a:p>
          <a:pPr algn="l" rtl="0">
            <a:defRPr sz="1000"/>
          </a:pPr>
          <a:r>
            <a:rPr lang="en-US" altLang="ja-JP" sz="800" b="0" i="0" u="none" strike="noStrike" baseline="0">
              <a:solidFill>
                <a:srgbClr val="000000"/>
              </a:solidFill>
              <a:latin typeface="明朝"/>
            </a:rPr>
            <a:t>(2)</a:t>
          </a:r>
        </a:p>
      </xdr:txBody>
    </xdr:sp>
    <xdr:clientData/>
  </xdr:oneCellAnchor>
  <xdr:oneCellAnchor>
    <xdr:from>
      <xdr:col>17</xdr:col>
      <xdr:colOff>337185</xdr:colOff>
      <xdr:row>5</xdr:row>
      <xdr:rowOff>574040</xdr:rowOff>
    </xdr:from>
    <xdr:ext cx="123432" cy="143694"/>
    <xdr:sp macro="" textlink="">
      <xdr:nvSpPr>
        <xdr:cNvPr id="6" name="Text Box 11">
          <a:extLst>
            <a:ext uri="{FF2B5EF4-FFF2-40B4-BE49-F238E27FC236}">
              <a16:creationId xmlns:a16="http://schemas.microsoft.com/office/drawing/2014/main" id="{C38CDE61-1900-DC4F-A36D-B3C1A98E422B}"/>
            </a:ext>
          </a:extLst>
        </xdr:cNvPr>
        <xdr:cNvSpPr txBox="1">
          <a:spLocks noChangeArrowheads="1"/>
        </xdr:cNvSpPr>
      </xdr:nvSpPr>
      <xdr:spPr bwMode="auto">
        <a:xfrm>
          <a:off x="12960985" y="1780540"/>
          <a:ext cx="123432" cy="143694"/>
        </a:xfrm>
        <a:prstGeom prst="rect">
          <a:avLst/>
        </a:prstGeom>
        <a:noFill/>
        <a:ln w="9525">
          <a:noFill/>
          <a:miter lim="800000"/>
          <a:headEnd/>
          <a:tailEnd/>
        </a:ln>
      </xdr:spPr>
      <xdr:txBody>
        <a:bodyPr wrap="none" lIns="9144" tIns="18288" rIns="0" bIns="0" anchor="t" upright="1">
          <a:spAutoFit/>
        </a:bodyPr>
        <a:lstStyle/>
        <a:p>
          <a:pPr algn="l" rtl="0">
            <a:defRPr sz="1000"/>
          </a:pPr>
          <a:r>
            <a:rPr lang="en-US" altLang="ja-JP" sz="800" b="0" i="0" u="none" strike="noStrike" baseline="0">
              <a:solidFill>
                <a:srgbClr val="000000"/>
              </a:solidFill>
              <a:latin typeface="明朝"/>
            </a:rPr>
            <a:t>(1)</a:t>
          </a:r>
        </a:p>
      </xdr:txBody>
    </xdr:sp>
    <xdr:clientData/>
  </xdr:oneCellAnchor>
  <xdr:oneCellAnchor>
    <xdr:from>
      <xdr:col>17</xdr:col>
      <xdr:colOff>344805</xdr:colOff>
      <xdr:row>52</xdr:row>
      <xdr:rowOff>496093</xdr:rowOff>
    </xdr:from>
    <xdr:ext cx="123432" cy="143694"/>
    <xdr:sp macro="" textlink="">
      <xdr:nvSpPr>
        <xdr:cNvPr id="7" name="Text Box 11">
          <a:extLst>
            <a:ext uri="{FF2B5EF4-FFF2-40B4-BE49-F238E27FC236}">
              <a16:creationId xmlns:a16="http://schemas.microsoft.com/office/drawing/2014/main" id="{22DB53FB-65E9-0B28-871E-50AE80FEB5BD}"/>
            </a:ext>
          </a:extLst>
        </xdr:cNvPr>
        <xdr:cNvSpPr txBox="1">
          <a:spLocks noChangeArrowheads="1"/>
        </xdr:cNvSpPr>
      </xdr:nvSpPr>
      <xdr:spPr bwMode="auto">
        <a:xfrm>
          <a:off x="12968605" y="15647193"/>
          <a:ext cx="123432" cy="143694"/>
        </a:xfrm>
        <a:prstGeom prst="rect">
          <a:avLst/>
        </a:prstGeom>
        <a:noFill/>
        <a:ln w="9525">
          <a:noFill/>
          <a:miter lim="800000"/>
          <a:headEnd/>
          <a:tailEnd/>
        </a:ln>
      </xdr:spPr>
      <xdr:txBody>
        <a:bodyPr wrap="none" lIns="9144" tIns="18288" rIns="0" bIns="0" anchor="t" upright="1">
          <a:spAutoFit/>
        </a:bodyPr>
        <a:lstStyle/>
        <a:p>
          <a:pPr algn="l" rtl="0">
            <a:defRPr sz="1000"/>
          </a:pPr>
          <a:r>
            <a:rPr lang="en-US" altLang="ja-JP" sz="800" b="0" i="0" u="none" strike="noStrike" baseline="0">
              <a:solidFill>
                <a:srgbClr val="000000"/>
              </a:solidFill>
              <a:latin typeface="明朝"/>
            </a:rPr>
            <a:t>(1)</a:t>
          </a:r>
        </a:p>
      </xdr:txBody>
    </xdr:sp>
    <xdr:clientData/>
  </xdr:oneCellAnchor>
</xdr:wsDr>
</file>

<file path=xl/drawings/drawing9.xml><?xml version="1.0" encoding="utf-8"?>
<xdr:wsDr xmlns:xdr="http://schemas.openxmlformats.org/drawingml/2006/spreadsheetDrawing" xmlns:a="http://schemas.openxmlformats.org/drawingml/2006/main">
  <xdr:twoCellAnchor>
    <xdr:from>
      <xdr:col>15</xdr:col>
      <xdr:colOff>57150</xdr:colOff>
      <xdr:row>21</xdr:row>
      <xdr:rowOff>38100</xdr:rowOff>
    </xdr:from>
    <xdr:to>
      <xdr:col>15</xdr:col>
      <xdr:colOff>180975</xdr:colOff>
      <xdr:row>26</xdr:row>
      <xdr:rowOff>142875</xdr:rowOff>
    </xdr:to>
    <xdr:grpSp>
      <xdr:nvGrpSpPr>
        <xdr:cNvPr id="4305428" name="Group 1">
          <a:extLst>
            <a:ext uri="{FF2B5EF4-FFF2-40B4-BE49-F238E27FC236}">
              <a16:creationId xmlns:a16="http://schemas.microsoft.com/office/drawing/2014/main" id="{7AB24F02-D57E-9534-8370-96CEF997D26A}"/>
            </a:ext>
          </a:extLst>
        </xdr:cNvPr>
        <xdr:cNvGrpSpPr>
          <a:grpSpLocks/>
        </xdr:cNvGrpSpPr>
      </xdr:nvGrpSpPr>
      <xdr:grpSpPr bwMode="auto">
        <a:xfrm>
          <a:off x="12830175" y="5857875"/>
          <a:ext cx="123825" cy="1533525"/>
          <a:chOff x="-56" y="-54748"/>
          <a:chExt cx="13" cy="202"/>
        </a:xfrm>
      </xdr:grpSpPr>
      <xdr:sp macro="" textlink="">
        <xdr:nvSpPr>
          <xdr:cNvPr id="4305439" name="Arc 2">
            <a:extLst>
              <a:ext uri="{FF2B5EF4-FFF2-40B4-BE49-F238E27FC236}">
                <a16:creationId xmlns:a16="http://schemas.microsoft.com/office/drawing/2014/main" id="{D9890A43-8CA4-AA91-7D41-3DE814E99AF4}"/>
              </a:ext>
            </a:extLst>
          </xdr:cNvPr>
          <xdr:cNvSpPr>
            <a:spLocks/>
          </xdr:cNvSpPr>
        </xdr:nvSpPr>
        <xdr:spPr bwMode="auto">
          <a:xfrm flipH="1">
            <a:off x="-49" y="-54748"/>
            <a:ext cx="6" cy="10"/>
          </a:xfrm>
          <a:custGeom>
            <a:avLst/>
            <a:gdLst>
              <a:gd name="T0" fmla="*/ 0 w 21600"/>
              <a:gd name="T1" fmla="*/ 0 h 21600"/>
              <a:gd name="T2" fmla="*/ 0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305440" name="Line 3">
            <a:extLst>
              <a:ext uri="{FF2B5EF4-FFF2-40B4-BE49-F238E27FC236}">
                <a16:creationId xmlns:a16="http://schemas.microsoft.com/office/drawing/2014/main" id="{525A0AC5-B305-51F6-4F72-2CE4CE060DD4}"/>
              </a:ext>
            </a:extLst>
          </xdr:cNvPr>
          <xdr:cNvSpPr>
            <a:spLocks noChangeShapeType="1"/>
          </xdr:cNvSpPr>
        </xdr:nvSpPr>
        <xdr:spPr bwMode="auto">
          <a:xfrm>
            <a:off x="-49" y="-54740"/>
            <a:ext cx="0" cy="8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305441" name="Arc 4">
            <a:extLst>
              <a:ext uri="{FF2B5EF4-FFF2-40B4-BE49-F238E27FC236}">
                <a16:creationId xmlns:a16="http://schemas.microsoft.com/office/drawing/2014/main" id="{6C36665F-4D5D-77F7-0B7A-651498703CF7}"/>
              </a:ext>
            </a:extLst>
          </xdr:cNvPr>
          <xdr:cNvSpPr>
            <a:spLocks/>
          </xdr:cNvSpPr>
        </xdr:nvSpPr>
        <xdr:spPr bwMode="auto">
          <a:xfrm flipV="1">
            <a:off x="-56" y="-54656"/>
            <a:ext cx="7" cy="8"/>
          </a:xfrm>
          <a:custGeom>
            <a:avLst/>
            <a:gdLst>
              <a:gd name="T0" fmla="*/ 0 w 21600"/>
              <a:gd name="T1" fmla="*/ 0 h 21600"/>
              <a:gd name="T2" fmla="*/ 0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305442" name="Arc 5">
            <a:extLst>
              <a:ext uri="{FF2B5EF4-FFF2-40B4-BE49-F238E27FC236}">
                <a16:creationId xmlns:a16="http://schemas.microsoft.com/office/drawing/2014/main" id="{9C2FAF33-49E7-D032-442A-0543C2549D53}"/>
              </a:ext>
            </a:extLst>
          </xdr:cNvPr>
          <xdr:cNvSpPr>
            <a:spLocks/>
          </xdr:cNvSpPr>
        </xdr:nvSpPr>
        <xdr:spPr bwMode="auto">
          <a:xfrm>
            <a:off x="-56" y="-54648"/>
            <a:ext cx="7" cy="10"/>
          </a:xfrm>
          <a:custGeom>
            <a:avLst/>
            <a:gdLst>
              <a:gd name="T0" fmla="*/ 0 w 21600"/>
              <a:gd name="T1" fmla="*/ 0 h 21600"/>
              <a:gd name="T2" fmla="*/ 0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305443" name="Line 6">
            <a:extLst>
              <a:ext uri="{FF2B5EF4-FFF2-40B4-BE49-F238E27FC236}">
                <a16:creationId xmlns:a16="http://schemas.microsoft.com/office/drawing/2014/main" id="{9F2BE88C-45F9-5925-3AE1-39F6BEB838BC}"/>
              </a:ext>
            </a:extLst>
          </xdr:cNvPr>
          <xdr:cNvSpPr>
            <a:spLocks noChangeShapeType="1"/>
          </xdr:cNvSpPr>
        </xdr:nvSpPr>
        <xdr:spPr bwMode="auto">
          <a:xfrm>
            <a:off x="-49" y="-54638"/>
            <a:ext cx="0" cy="8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305444" name="Arc 7">
            <a:extLst>
              <a:ext uri="{FF2B5EF4-FFF2-40B4-BE49-F238E27FC236}">
                <a16:creationId xmlns:a16="http://schemas.microsoft.com/office/drawing/2014/main" id="{93A87171-6EF1-2B95-C05A-0B341F1C2CC5}"/>
              </a:ext>
            </a:extLst>
          </xdr:cNvPr>
          <xdr:cNvSpPr>
            <a:spLocks/>
          </xdr:cNvSpPr>
        </xdr:nvSpPr>
        <xdr:spPr bwMode="auto">
          <a:xfrm flipH="1" flipV="1">
            <a:off x="-49" y="-54554"/>
            <a:ext cx="6" cy="8"/>
          </a:xfrm>
          <a:custGeom>
            <a:avLst/>
            <a:gdLst>
              <a:gd name="T0" fmla="*/ 0 w 21600"/>
              <a:gd name="T1" fmla="*/ 0 h 21600"/>
              <a:gd name="T2" fmla="*/ 0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editAs="oneCell">
    <xdr:from>
      <xdr:col>14</xdr:col>
      <xdr:colOff>114300</xdr:colOff>
      <xdr:row>28</xdr:row>
      <xdr:rowOff>38100</xdr:rowOff>
    </xdr:from>
    <xdr:to>
      <xdr:col>15</xdr:col>
      <xdr:colOff>34290</xdr:colOff>
      <xdr:row>28</xdr:row>
      <xdr:rowOff>228600</xdr:rowOff>
    </xdr:to>
    <xdr:sp macro="" textlink="">
      <xdr:nvSpPr>
        <xdr:cNvPr id="3002273" name="Text Box 11">
          <a:extLst>
            <a:ext uri="{FF2B5EF4-FFF2-40B4-BE49-F238E27FC236}">
              <a16:creationId xmlns:a16="http://schemas.microsoft.com/office/drawing/2014/main" id="{86DDA4B1-026D-BF74-B16C-14D6AABCF910}"/>
            </a:ext>
          </a:extLst>
        </xdr:cNvPr>
        <xdr:cNvSpPr txBox="1">
          <a:spLocks noChangeArrowheads="1"/>
        </xdr:cNvSpPr>
      </xdr:nvSpPr>
      <xdr:spPr bwMode="auto">
        <a:xfrm>
          <a:off x="11418570" y="7764780"/>
          <a:ext cx="171450" cy="190500"/>
        </a:xfrm>
        <a:prstGeom prst="rect">
          <a:avLst/>
        </a:prstGeom>
        <a:noFill/>
        <a:ln>
          <a:noFill/>
        </a:ln>
      </xdr:spPr>
      <xdr:txBody>
        <a:bodyPr vertOverflow="clip" wrap="square" lIns="9144" tIns="18288" rIns="0" bIns="0" anchor="t" upright="1"/>
        <a:lstStyle/>
        <a:p>
          <a:pPr algn="l" rtl="0">
            <a:defRPr sz="1000"/>
          </a:pPr>
          <a:r>
            <a:rPr lang="ja-JP" altLang="en-US" sz="800" b="0" i="0" u="none" strike="noStrike" baseline="0">
              <a:solidFill>
                <a:srgbClr val="000000"/>
              </a:solidFill>
              <a:latin typeface="明朝"/>
            </a:rPr>
            <a:t>(2)</a:t>
          </a:r>
        </a:p>
      </xdr:txBody>
    </xdr:sp>
    <xdr:clientData/>
  </xdr:twoCellAnchor>
  <xdr:twoCellAnchor editAs="oneCell">
    <xdr:from>
      <xdr:col>13</xdr:col>
      <xdr:colOff>421005</xdr:colOff>
      <xdr:row>56</xdr:row>
      <xdr:rowOff>302895</xdr:rowOff>
    </xdr:from>
    <xdr:to>
      <xdr:col>14</xdr:col>
      <xdr:colOff>16657</xdr:colOff>
      <xdr:row>56</xdr:row>
      <xdr:rowOff>435643</xdr:rowOff>
    </xdr:to>
    <xdr:sp macro="" textlink="">
      <xdr:nvSpPr>
        <xdr:cNvPr id="3002275" name="Text Box 12">
          <a:extLst>
            <a:ext uri="{FF2B5EF4-FFF2-40B4-BE49-F238E27FC236}">
              <a16:creationId xmlns:a16="http://schemas.microsoft.com/office/drawing/2014/main" id="{0CDA1FC0-BAD9-82D2-E35A-1728D1CD7D39}"/>
            </a:ext>
          </a:extLst>
        </xdr:cNvPr>
        <xdr:cNvSpPr txBox="1">
          <a:spLocks noChangeArrowheads="1"/>
        </xdr:cNvSpPr>
      </xdr:nvSpPr>
      <xdr:spPr bwMode="auto">
        <a:xfrm>
          <a:off x="11178540" y="15499080"/>
          <a:ext cx="121920" cy="137160"/>
        </a:xfrm>
        <a:prstGeom prst="rect">
          <a:avLst/>
        </a:prstGeom>
        <a:noFill/>
        <a:ln>
          <a:noFill/>
        </a:ln>
      </xdr:spPr>
      <xdr:txBody>
        <a:bodyPr vertOverflow="clip" wrap="square" lIns="9144" tIns="18288" rIns="0" bIns="0" anchor="t" upright="1"/>
        <a:lstStyle/>
        <a:p>
          <a:pPr algn="l" rtl="0">
            <a:defRPr sz="1000"/>
          </a:pPr>
          <a:r>
            <a:rPr lang="ja-JP" altLang="en-US" sz="800" b="0" i="0" u="none" strike="noStrike" baseline="0">
              <a:solidFill>
                <a:srgbClr val="000000"/>
              </a:solidFill>
              <a:latin typeface="明朝"/>
            </a:rPr>
            <a:t>(1)</a:t>
          </a:r>
        </a:p>
      </xdr:txBody>
    </xdr:sp>
    <xdr:clientData/>
  </xdr:twoCellAnchor>
  <xdr:twoCellAnchor>
    <xdr:from>
      <xdr:col>15</xdr:col>
      <xdr:colOff>57150</xdr:colOff>
      <xdr:row>21</xdr:row>
      <xdr:rowOff>38100</xdr:rowOff>
    </xdr:from>
    <xdr:to>
      <xdr:col>15</xdr:col>
      <xdr:colOff>180975</xdr:colOff>
      <xdr:row>26</xdr:row>
      <xdr:rowOff>142875</xdr:rowOff>
    </xdr:to>
    <xdr:grpSp>
      <xdr:nvGrpSpPr>
        <xdr:cNvPr id="4305431" name="Group 1">
          <a:extLst>
            <a:ext uri="{FF2B5EF4-FFF2-40B4-BE49-F238E27FC236}">
              <a16:creationId xmlns:a16="http://schemas.microsoft.com/office/drawing/2014/main" id="{C66BCA82-D906-E1FF-EE11-2C4922A7FD23}"/>
            </a:ext>
          </a:extLst>
        </xdr:cNvPr>
        <xdr:cNvGrpSpPr>
          <a:grpSpLocks/>
        </xdr:cNvGrpSpPr>
      </xdr:nvGrpSpPr>
      <xdr:grpSpPr bwMode="auto">
        <a:xfrm>
          <a:off x="12830175" y="5857875"/>
          <a:ext cx="123825" cy="1533525"/>
          <a:chOff x="-56" y="-54748"/>
          <a:chExt cx="13" cy="202"/>
        </a:xfrm>
      </xdr:grpSpPr>
      <xdr:sp macro="" textlink="">
        <xdr:nvSpPr>
          <xdr:cNvPr id="4305433" name="Arc 2">
            <a:extLst>
              <a:ext uri="{FF2B5EF4-FFF2-40B4-BE49-F238E27FC236}">
                <a16:creationId xmlns:a16="http://schemas.microsoft.com/office/drawing/2014/main" id="{7A2EA3F0-2D4D-5771-C475-38013D45E007}"/>
              </a:ext>
            </a:extLst>
          </xdr:cNvPr>
          <xdr:cNvSpPr>
            <a:spLocks/>
          </xdr:cNvSpPr>
        </xdr:nvSpPr>
        <xdr:spPr bwMode="auto">
          <a:xfrm flipH="1">
            <a:off x="-49" y="-54748"/>
            <a:ext cx="6" cy="10"/>
          </a:xfrm>
          <a:custGeom>
            <a:avLst/>
            <a:gdLst>
              <a:gd name="T0" fmla="*/ 0 w 21600"/>
              <a:gd name="T1" fmla="*/ 0 h 21600"/>
              <a:gd name="T2" fmla="*/ 0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305434" name="Line 3">
            <a:extLst>
              <a:ext uri="{FF2B5EF4-FFF2-40B4-BE49-F238E27FC236}">
                <a16:creationId xmlns:a16="http://schemas.microsoft.com/office/drawing/2014/main" id="{94AF1050-2AA2-833D-9BCB-35C04CCF0C43}"/>
              </a:ext>
            </a:extLst>
          </xdr:cNvPr>
          <xdr:cNvSpPr>
            <a:spLocks noChangeShapeType="1"/>
          </xdr:cNvSpPr>
        </xdr:nvSpPr>
        <xdr:spPr bwMode="auto">
          <a:xfrm>
            <a:off x="-49" y="-54740"/>
            <a:ext cx="0" cy="8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305435" name="Arc 4">
            <a:extLst>
              <a:ext uri="{FF2B5EF4-FFF2-40B4-BE49-F238E27FC236}">
                <a16:creationId xmlns:a16="http://schemas.microsoft.com/office/drawing/2014/main" id="{01C44448-7740-0B73-05EA-11EC0D93EC82}"/>
              </a:ext>
            </a:extLst>
          </xdr:cNvPr>
          <xdr:cNvSpPr>
            <a:spLocks/>
          </xdr:cNvSpPr>
        </xdr:nvSpPr>
        <xdr:spPr bwMode="auto">
          <a:xfrm flipV="1">
            <a:off x="-56" y="-54656"/>
            <a:ext cx="7" cy="8"/>
          </a:xfrm>
          <a:custGeom>
            <a:avLst/>
            <a:gdLst>
              <a:gd name="T0" fmla="*/ 0 w 21600"/>
              <a:gd name="T1" fmla="*/ 0 h 21600"/>
              <a:gd name="T2" fmla="*/ 0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305436" name="Arc 5">
            <a:extLst>
              <a:ext uri="{FF2B5EF4-FFF2-40B4-BE49-F238E27FC236}">
                <a16:creationId xmlns:a16="http://schemas.microsoft.com/office/drawing/2014/main" id="{6FD97564-8001-A14A-8AD7-E4AB15620D18}"/>
              </a:ext>
            </a:extLst>
          </xdr:cNvPr>
          <xdr:cNvSpPr>
            <a:spLocks/>
          </xdr:cNvSpPr>
        </xdr:nvSpPr>
        <xdr:spPr bwMode="auto">
          <a:xfrm>
            <a:off x="-56" y="-54648"/>
            <a:ext cx="7" cy="10"/>
          </a:xfrm>
          <a:custGeom>
            <a:avLst/>
            <a:gdLst>
              <a:gd name="T0" fmla="*/ 0 w 21600"/>
              <a:gd name="T1" fmla="*/ 0 h 21600"/>
              <a:gd name="T2" fmla="*/ 0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305437" name="Line 6">
            <a:extLst>
              <a:ext uri="{FF2B5EF4-FFF2-40B4-BE49-F238E27FC236}">
                <a16:creationId xmlns:a16="http://schemas.microsoft.com/office/drawing/2014/main" id="{DF19150C-DDD3-DAAD-BAE7-8F1A5587DBE0}"/>
              </a:ext>
            </a:extLst>
          </xdr:cNvPr>
          <xdr:cNvSpPr>
            <a:spLocks noChangeShapeType="1"/>
          </xdr:cNvSpPr>
        </xdr:nvSpPr>
        <xdr:spPr bwMode="auto">
          <a:xfrm>
            <a:off x="-49" y="-54638"/>
            <a:ext cx="0" cy="8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305438" name="Arc 7">
            <a:extLst>
              <a:ext uri="{FF2B5EF4-FFF2-40B4-BE49-F238E27FC236}">
                <a16:creationId xmlns:a16="http://schemas.microsoft.com/office/drawing/2014/main" id="{E01D9067-8211-A7DA-2549-4F0D2AE26AB7}"/>
              </a:ext>
            </a:extLst>
          </xdr:cNvPr>
          <xdr:cNvSpPr>
            <a:spLocks/>
          </xdr:cNvSpPr>
        </xdr:nvSpPr>
        <xdr:spPr bwMode="auto">
          <a:xfrm flipH="1" flipV="1">
            <a:off x="-49" y="-54554"/>
            <a:ext cx="6" cy="8"/>
          </a:xfrm>
          <a:custGeom>
            <a:avLst/>
            <a:gdLst>
              <a:gd name="T0" fmla="*/ 0 w 21600"/>
              <a:gd name="T1" fmla="*/ 0 h 21600"/>
              <a:gd name="T2" fmla="*/ 0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oneCellAnchor>
    <xdr:from>
      <xdr:col>13</xdr:col>
      <xdr:colOff>373380</xdr:colOff>
      <xdr:row>7</xdr:row>
      <xdr:rowOff>335464</xdr:rowOff>
    </xdr:from>
    <xdr:ext cx="898908" cy="181268"/>
    <xdr:sp macro="" textlink="">
      <xdr:nvSpPr>
        <xdr:cNvPr id="10" name="Text Box 12">
          <a:extLst>
            <a:ext uri="{FF2B5EF4-FFF2-40B4-BE49-F238E27FC236}">
              <a16:creationId xmlns:a16="http://schemas.microsoft.com/office/drawing/2014/main" id="{843C610E-DE20-E073-BCE4-0C2BD9EB6217}"/>
            </a:ext>
          </a:extLst>
        </xdr:cNvPr>
        <xdr:cNvSpPr txBox="1">
          <a:spLocks noChangeArrowheads="1"/>
        </xdr:cNvSpPr>
      </xdr:nvSpPr>
      <xdr:spPr bwMode="auto">
        <a:xfrm flipV="1">
          <a:off x="11165840" y="1900104"/>
          <a:ext cx="881622" cy="181268"/>
        </a:xfrm>
        <a:prstGeom prst="rect">
          <a:avLst/>
        </a:prstGeom>
        <a:noFill/>
        <a:ln w="9525">
          <a:noFill/>
          <a:miter lim="800000"/>
          <a:headEnd/>
          <a:tailEnd/>
        </a:ln>
      </xdr:spPr>
      <xdr:txBody>
        <a:bodyPr wrap="square" lIns="9144" tIns="18288" rIns="0" bIns="0" anchor="t" upright="1">
          <a:spAutoFit/>
        </a:bodyPr>
        <a:lstStyle/>
        <a:p>
          <a:pPr algn="l" rtl="0">
            <a:defRPr sz="1000"/>
          </a:pPr>
          <a:r>
            <a:rPr lang="en-US" altLang="ja-JP" sz="800" b="0" i="0" u="none" strike="noStrike" baseline="0">
              <a:solidFill>
                <a:srgbClr val="000000"/>
              </a:solidFill>
              <a:latin typeface="明朝"/>
            </a:rPr>
            <a:t>(1)</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arakia/&#12487;&#12473;&#12463;&#12488;&#12483;&#12503;/&#39131;&#12403;&#36796;&#12415;/090106&#25152;&#31649;&#20107;&#38917;&#35500;&#26126;&#29992;&#36039;&#26009;/1-2-19Fig&#12288;&#20027;&#35201;&#22269;&#31561;&#12398;&#30740;&#31350;&#32773;&#25968;&#12398;&#25512;&#3122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読むこと"/>
      <sheetName val="グラフ"/>
      <sheetName val="グラフ・データ"/>
      <sheetName val="第02-02-02図"/>
      <sheetName val="MSTI-2007"/>
      <sheetName val="日本専従換算計算"/>
      <sheetName val="A101"/>
      <sheetName val="総務省データ　研究者数・研究費（フルタイム換算値）"/>
    </sheetNames>
    <sheetDataSet>
      <sheetData sheetId="0"/>
      <sheetData sheetId="1"/>
      <sheetData sheetId="2"/>
      <sheetData sheetId="3">
        <row r="2">
          <cell r="D2">
            <v>75</v>
          </cell>
          <cell r="E2">
            <v>76</v>
          </cell>
          <cell r="F2">
            <v>77</v>
          </cell>
          <cell r="G2">
            <v>78</v>
          </cell>
          <cell r="H2">
            <v>79</v>
          </cell>
          <cell r="I2">
            <v>80</v>
          </cell>
          <cell r="J2">
            <v>81</v>
          </cell>
          <cell r="K2">
            <v>82</v>
          </cell>
          <cell r="L2">
            <v>83</v>
          </cell>
          <cell r="M2">
            <v>84</v>
          </cell>
          <cell r="N2">
            <v>85</v>
          </cell>
          <cell r="O2">
            <v>86</v>
          </cell>
          <cell r="P2">
            <v>87</v>
          </cell>
          <cell r="Q2">
            <v>88</v>
          </cell>
          <cell r="R2">
            <v>89</v>
          </cell>
          <cell r="S2">
            <v>90</v>
          </cell>
          <cell r="T2">
            <v>91</v>
          </cell>
          <cell r="U2">
            <v>92</v>
          </cell>
          <cell r="V2">
            <v>93</v>
          </cell>
          <cell r="W2">
            <v>94</v>
          </cell>
          <cell r="X2">
            <v>95</v>
          </cell>
          <cell r="Y2">
            <v>96</v>
          </cell>
          <cell r="Z2">
            <v>97</v>
          </cell>
        </row>
        <row r="3">
          <cell r="D3">
            <v>383845</v>
          </cell>
          <cell r="E3">
            <v>392761</v>
          </cell>
          <cell r="F3">
            <v>340417</v>
          </cell>
          <cell r="G3">
            <v>339070</v>
          </cell>
          <cell r="H3">
            <v>350479</v>
          </cell>
          <cell r="I3">
            <v>375750</v>
          </cell>
          <cell r="J3">
            <v>394619</v>
          </cell>
          <cell r="K3">
            <v>407197</v>
          </cell>
          <cell r="L3">
            <v>421468</v>
          </cell>
          <cell r="M3">
            <v>450083</v>
          </cell>
          <cell r="N3">
            <v>462891</v>
          </cell>
          <cell r="O3">
            <v>489100</v>
          </cell>
          <cell r="P3">
            <v>504008</v>
          </cell>
          <cell r="Q3">
            <v>530495</v>
          </cell>
          <cell r="R3">
            <v>553336</v>
          </cell>
          <cell r="S3">
            <v>579552</v>
          </cell>
          <cell r="T3">
            <v>603548</v>
          </cell>
          <cell r="U3">
            <v>620014</v>
          </cell>
          <cell r="V3">
            <v>644977</v>
          </cell>
          <cell r="W3">
            <v>664855</v>
          </cell>
          <cell r="X3">
            <v>682590</v>
          </cell>
          <cell r="Y3">
            <v>697780</v>
          </cell>
          <cell r="Z3">
            <v>720560</v>
          </cell>
        </row>
        <row r="4">
          <cell r="J4">
            <v>310993</v>
          </cell>
          <cell r="K4">
            <v>320991</v>
          </cell>
          <cell r="L4">
            <v>347420</v>
          </cell>
          <cell r="M4">
            <v>357416</v>
          </cell>
          <cell r="N4">
            <v>380761</v>
          </cell>
          <cell r="O4">
            <v>392981</v>
          </cell>
          <cell r="P4">
            <v>415553</v>
          </cell>
          <cell r="Q4">
            <v>434643</v>
          </cell>
          <cell r="R4">
            <v>457521.5</v>
          </cell>
          <cell r="S4">
            <v>477866</v>
          </cell>
          <cell r="T4">
            <v>491102</v>
          </cell>
          <cell r="U4">
            <v>511407</v>
          </cell>
          <cell r="V4">
            <v>526501</v>
          </cell>
          <cell r="W4">
            <v>541015</v>
          </cell>
          <cell r="X4">
            <v>551990</v>
          </cell>
          <cell r="Y4">
            <v>617365</v>
          </cell>
          <cell r="Z4">
            <v>625442</v>
          </cell>
        </row>
        <row r="6">
          <cell r="D6">
            <v>103736</v>
          </cell>
          <cell r="E6">
            <v>104500</v>
          </cell>
          <cell r="F6">
            <v>110972</v>
          </cell>
          <cell r="H6">
            <v>116888</v>
          </cell>
          <cell r="J6">
            <v>128200</v>
          </cell>
          <cell r="L6">
            <v>134525</v>
          </cell>
          <cell r="N6">
            <v>147419</v>
          </cell>
          <cell r="P6">
            <v>165616</v>
          </cell>
          <cell r="R6">
            <v>176402</v>
          </cell>
          <cell r="T6">
            <v>241869</v>
          </cell>
        </row>
        <row r="7">
          <cell r="D7">
            <v>65300</v>
          </cell>
          <cell r="E7">
            <v>67000</v>
          </cell>
          <cell r="F7">
            <v>67981</v>
          </cell>
          <cell r="H7">
            <v>72889</v>
          </cell>
          <cell r="J7">
            <v>85500</v>
          </cell>
          <cell r="K7">
            <v>90076</v>
          </cell>
          <cell r="L7">
            <v>92682</v>
          </cell>
          <cell r="M7">
            <v>98210</v>
          </cell>
          <cell r="N7">
            <v>102253</v>
          </cell>
          <cell r="O7">
            <v>104953</v>
          </cell>
          <cell r="P7">
            <v>109359</v>
          </cell>
          <cell r="Q7">
            <v>115163</v>
          </cell>
          <cell r="R7">
            <v>120430</v>
          </cell>
          <cell r="S7">
            <v>123938</v>
          </cell>
          <cell r="T7">
            <v>129780</v>
          </cell>
          <cell r="U7">
            <v>141710</v>
          </cell>
          <cell r="V7">
            <v>145898</v>
          </cell>
          <cell r="W7">
            <v>149193</v>
          </cell>
          <cell r="X7">
            <v>151248.85</v>
          </cell>
        </row>
        <row r="8">
          <cell r="D8">
            <v>81300</v>
          </cell>
          <cell r="G8">
            <v>87245</v>
          </cell>
          <cell r="J8">
            <v>127000</v>
          </cell>
          <cell r="K8">
            <v>128000</v>
          </cell>
          <cell r="L8">
            <v>127000</v>
          </cell>
          <cell r="M8">
            <v>129000</v>
          </cell>
          <cell r="N8">
            <v>131000</v>
          </cell>
          <cell r="O8">
            <v>134000</v>
          </cell>
          <cell r="P8">
            <v>134000</v>
          </cell>
          <cell r="Q8">
            <v>137000</v>
          </cell>
          <cell r="R8">
            <v>133000</v>
          </cell>
          <cell r="S8">
            <v>133000</v>
          </cell>
          <cell r="T8">
            <v>128000</v>
          </cell>
          <cell r="U8">
            <v>129000</v>
          </cell>
          <cell r="V8">
            <v>131000</v>
          </cell>
          <cell r="W8">
            <v>134000</v>
          </cell>
          <cell r="X8">
            <v>145673</v>
          </cell>
        </row>
      </sheetData>
      <sheetData sheetId="4"/>
      <sheetData sheetId="5"/>
      <sheetData sheetId="6"/>
      <sheetData sheetId="7"/>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AD3" dT="2024-02-11T01:33:21.83" personId="{00000000-0000-0000-0000-000000000000}" id="{5C1867DC-32AC-41FC-80AE-FC8C412060DD}">
    <text>2023？P57まで同様</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1.xml"/><Relationship Id="rId1" Type="http://schemas.openxmlformats.org/officeDocument/2006/relationships/printerSettings" Target="../printerSettings/printerSettings14.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FE134"/>
  <sheetViews>
    <sheetView tabSelected="1" showOutlineSymbols="0" zoomScaleNormal="100" zoomScaleSheetLayoutView="70" workbookViewId="0"/>
  </sheetViews>
  <sheetFormatPr defaultColWidth="10.625" defaultRowHeight="13.5"/>
  <cols>
    <col min="1" max="1" width="0.625" style="1344" customWidth="1"/>
    <col min="2" max="2" width="32.5" style="1344" customWidth="1"/>
    <col min="3" max="3" width="0.875" style="1344" customWidth="1"/>
    <col min="4" max="4" width="6.375" style="1344" customWidth="1"/>
    <col min="5" max="5" width="10.5" style="1344" customWidth="1"/>
    <col min="6" max="6" width="23.75" style="1344" customWidth="1"/>
    <col min="7" max="8" width="13.625" style="1344" customWidth="1"/>
    <col min="9" max="9" width="12.875" style="1344" customWidth="1"/>
    <col min="10" max="10" width="13.125" style="1344" customWidth="1"/>
    <col min="11" max="11" width="12.5" style="1344" customWidth="1"/>
    <col min="12" max="12" width="12.125" style="1344" customWidth="1"/>
    <col min="13" max="13" width="11.625" style="1344" customWidth="1"/>
    <col min="14" max="14" width="12.125" style="1344" customWidth="1"/>
    <col min="15" max="16" width="11.5" style="1344" customWidth="1"/>
    <col min="17" max="17" width="0.875" style="1344" customWidth="1"/>
    <col min="18" max="18" width="2.5" style="1344" customWidth="1"/>
    <col min="19" max="16384" width="10.625" style="1344"/>
  </cols>
  <sheetData>
    <row r="1" spans="1:161" s="1" customFormat="1" ht="14.25" customHeight="1">
      <c r="A1" s="2"/>
      <c r="B1" s="2" t="s">
        <v>0</v>
      </c>
      <c r="C1" s="2"/>
      <c r="D1" s="2"/>
      <c r="E1" s="1278"/>
      <c r="F1" s="1278"/>
      <c r="G1" s="1278"/>
      <c r="H1" s="1278"/>
      <c r="I1" s="1278"/>
      <c r="J1" s="1278"/>
      <c r="K1" s="1278"/>
      <c r="L1" s="1278"/>
      <c r="M1" s="1278"/>
      <c r="N1" s="1278"/>
      <c r="Q1" s="29" t="s">
        <v>1</v>
      </c>
    </row>
    <row r="2" spans="1:161" s="31" customFormat="1" ht="28.5" customHeight="1">
      <c r="A2" s="55"/>
      <c r="B2" s="55"/>
      <c r="C2" s="55"/>
      <c r="D2" s="55"/>
      <c r="E2" s="55"/>
      <c r="F2" s="55"/>
      <c r="G2" s="55"/>
      <c r="H2" s="55"/>
      <c r="I2" s="56" t="s">
        <v>2</v>
      </c>
      <c r="J2" s="55" t="s">
        <v>3</v>
      </c>
      <c r="K2" s="55"/>
      <c r="L2" s="55"/>
      <c r="M2" s="55"/>
      <c r="N2" s="55"/>
      <c r="O2" s="55"/>
      <c r="P2" s="55"/>
      <c r="Q2" s="55"/>
      <c r="R2" s="51"/>
    </row>
    <row r="3" spans="1:161" s="31" customFormat="1" ht="17.25" customHeight="1">
      <c r="B3" s="52"/>
      <c r="C3" s="51"/>
      <c r="D3" s="51"/>
      <c r="E3" s="51"/>
      <c r="F3" s="51"/>
      <c r="G3" s="52" t="s">
        <v>4</v>
      </c>
      <c r="I3" s="51"/>
      <c r="J3" s="52" t="s">
        <v>1238</v>
      </c>
      <c r="K3" s="51"/>
      <c r="L3" s="51"/>
      <c r="M3" s="51"/>
      <c r="N3" s="51"/>
      <c r="O3" s="51"/>
      <c r="P3" s="51"/>
      <c r="Q3" s="51"/>
      <c r="R3" s="51"/>
    </row>
    <row r="4" spans="1:161" s="1" customFormat="1" ht="14.25" customHeight="1">
      <c r="B4" s="2" t="s">
        <v>5</v>
      </c>
      <c r="P4" s="1352" t="s">
        <v>1237</v>
      </c>
    </row>
    <row r="5" spans="1:161" s="1" customFormat="1" ht="3.75" customHeight="1" thickBot="1"/>
    <row r="6" spans="1:161" s="1" customFormat="1" ht="21" customHeight="1">
      <c r="A6" s="3"/>
      <c r="B6" s="2136" t="s">
        <v>6</v>
      </c>
      <c r="C6" s="1259"/>
      <c r="D6" s="2139" t="s">
        <v>7</v>
      </c>
      <c r="E6" s="2140"/>
      <c r="F6" s="4" t="s">
        <v>8</v>
      </c>
      <c r="G6" s="5"/>
      <c r="H6" s="6"/>
      <c r="I6" s="4" t="s">
        <v>9</v>
      </c>
      <c r="J6" s="5"/>
      <c r="K6" s="5"/>
      <c r="L6" s="5"/>
      <c r="M6" s="6"/>
      <c r="N6" s="2143" t="s">
        <v>10</v>
      </c>
      <c r="O6" s="7" t="s">
        <v>11</v>
      </c>
      <c r="P6" s="5"/>
      <c r="Q6" s="3"/>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c r="BC6" s="8"/>
      <c r="BD6" s="8"/>
      <c r="BE6" s="8"/>
      <c r="BF6" s="8"/>
      <c r="BG6" s="8"/>
      <c r="BH6" s="8"/>
      <c r="BI6" s="8"/>
      <c r="BJ6" s="8"/>
      <c r="BK6" s="8"/>
      <c r="BL6" s="8"/>
      <c r="BM6" s="8"/>
      <c r="BN6" s="8"/>
      <c r="BO6" s="8"/>
      <c r="BP6" s="8"/>
      <c r="BQ6" s="8"/>
      <c r="BR6" s="8"/>
      <c r="BS6" s="8"/>
      <c r="BT6" s="8"/>
      <c r="BU6" s="8"/>
      <c r="BV6" s="8"/>
      <c r="BW6" s="8"/>
      <c r="BX6" s="8"/>
      <c r="BY6" s="8"/>
      <c r="BZ6" s="8"/>
      <c r="CA6" s="8"/>
      <c r="CB6" s="8"/>
      <c r="CC6" s="8"/>
      <c r="CD6" s="8"/>
      <c r="CE6" s="8"/>
      <c r="CF6" s="8"/>
      <c r="CG6" s="8"/>
      <c r="CH6" s="8"/>
      <c r="CI6" s="8"/>
      <c r="CJ6" s="8"/>
      <c r="CK6" s="8"/>
      <c r="CL6" s="8"/>
      <c r="CM6" s="8"/>
      <c r="CN6" s="8"/>
      <c r="CO6" s="8"/>
      <c r="CP6" s="8"/>
      <c r="CQ6" s="8"/>
      <c r="CR6" s="8"/>
      <c r="CS6" s="8"/>
      <c r="CT6" s="8"/>
      <c r="CU6" s="8"/>
      <c r="CV6" s="8"/>
      <c r="CW6" s="8"/>
      <c r="CX6" s="8"/>
      <c r="CY6" s="8"/>
      <c r="CZ6" s="8"/>
      <c r="DA6" s="8"/>
      <c r="DB6" s="8"/>
      <c r="DC6" s="8"/>
      <c r="DD6" s="8"/>
      <c r="DE6" s="8"/>
      <c r="DF6" s="8"/>
      <c r="DG6" s="8"/>
      <c r="DH6" s="8"/>
      <c r="DI6" s="8"/>
      <c r="DJ6" s="8"/>
      <c r="DK6" s="8"/>
      <c r="DL6" s="8"/>
      <c r="DM6" s="8"/>
      <c r="DN6" s="8"/>
      <c r="DO6" s="8"/>
      <c r="DP6" s="8"/>
      <c r="DQ6" s="8"/>
      <c r="DR6" s="8"/>
      <c r="DS6" s="8"/>
      <c r="DT6" s="8"/>
      <c r="DU6" s="8"/>
      <c r="DV6" s="8"/>
      <c r="DW6" s="8"/>
      <c r="DX6" s="8"/>
      <c r="DY6" s="8"/>
      <c r="DZ6" s="8"/>
      <c r="EA6" s="8"/>
      <c r="EB6" s="8"/>
      <c r="EC6" s="8"/>
      <c r="ED6" s="8"/>
      <c r="EE6" s="8"/>
      <c r="EF6" s="8"/>
      <c r="EG6" s="8"/>
      <c r="EH6" s="8"/>
      <c r="EI6" s="8"/>
      <c r="EJ6" s="8"/>
      <c r="EK6" s="8"/>
      <c r="EL6" s="8"/>
      <c r="EM6" s="8"/>
      <c r="EN6" s="8"/>
      <c r="EO6" s="8"/>
      <c r="EP6" s="8"/>
      <c r="EQ6" s="8"/>
      <c r="ER6" s="8"/>
      <c r="ES6" s="8"/>
      <c r="ET6" s="8"/>
      <c r="EU6" s="8"/>
      <c r="EV6" s="8"/>
      <c r="EW6" s="8"/>
      <c r="EX6" s="8"/>
      <c r="EY6" s="8"/>
      <c r="EZ6" s="8"/>
      <c r="FA6" s="8"/>
      <c r="FB6" s="8"/>
      <c r="FC6" s="8"/>
      <c r="FD6" s="8"/>
      <c r="FE6" s="8"/>
    </row>
    <row r="7" spans="1:161" s="1" customFormat="1" ht="21" customHeight="1">
      <c r="B7" s="2137"/>
      <c r="C7" s="1260"/>
      <c r="D7" s="2141"/>
      <c r="E7" s="2142"/>
      <c r="F7" s="2145" t="s">
        <v>12</v>
      </c>
      <c r="G7" s="2146"/>
      <c r="H7" s="2147"/>
      <c r="I7" s="40" t="s">
        <v>13</v>
      </c>
      <c r="J7" s="41"/>
      <c r="K7" s="41"/>
      <c r="L7" s="41"/>
      <c r="M7" s="42"/>
      <c r="N7" s="2144"/>
      <c r="O7" s="2148" t="s">
        <v>14</v>
      </c>
      <c r="P7" s="2149"/>
      <c r="Q7" s="46"/>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8"/>
      <c r="AY7" s="8"/>
      <c r="AZ7" s="8"/>
      <c r="BA7" s="8"/>
      <c r="BB7" s="8"/>
      <c r="BC7" s="8"/>
      <c r="BD7" s="8"/>
      <c r="BE7" s="8"/>
      <c r="BF7" s="8"/>
      <c r="BG7" s="8"/>
      <c r="BH7" s="8"/>
      <c r="BI7" s="8"/>
      <c r="BJ7" s="8"/>
      <c r="BK7" s="8"/>
      <c r="BL7" s="8"/>
      <c r="BM7" s="8"/>
      <c r="BN7" s="8"/>
      <c r="BO7" s="8"/>
      <c r="BP7" s="8"/>
      <c r="BQ7" s="8"/>
      <c r="BR7" s="8"/>
      <c r="BS7" s="8"/>
      <c r="BT7" s="8"/>
      <c r="BU7" s="8"/>
      <c r="BV7" s="8"/>
      <c r="BW7" s="8"/>
      <c r="BX7" s="8"/>
      <c r="BY7" s="8"/>
      <c r="BZ7" s="8"/>
      <c r="CA7" s="8"/>
      <c r="CB7" s="8"/>
      <c r="CC7" s="8"/>
      <c r="CD7" s="8"/>
      <c r="CE7" s="8"/>
      <c r="CF7" s="8"/>
      <c r="CG7" s="8"/>
      <c r="CH7" s="8"/>
      <c r="CI7" s="8"/>
      <c r="CJ7" s="8"/>
      <c r="CK7" s="8"/>
      <c r="CL7" s="8"/>
      <c r="CM7" s="8"/>
      <c r="CN7" s="8"/>
      <c r="CO7" s="8"/>
      <c r="CP7" s="8"/>
      <c r="CQ7" s="8"/>
      <c r="CR7" s="8"/>
      <c r="CS7" s="8"/>
      <c r="CT7" s="8"/>
      <c r="CU7" s="8"/>
      <c r="CV7" s="8"/>
      <c r="CW7" s="8"/>
      <c r="CX7" s="8"/>
      <c r="CY7" s="8"/>
      <c r="CZ7" s="8"/>
      <c r="DA7" s="8"/>
      <c r="DB7" s="8"/>
      <c r="DC7" s="8"/>
      <c r="DD7" s="8"/>
      <c r="DE7" s="8"/>
      <c r="DF7" s="8"/>
      <c r="DG7" s="8"/>
      <c r="DH7" s="8"/>
      <c r="DI7" s="8"/>
      <c r="DJ7" s="8"/>
      <c r="DK7" s="8"/>
      <c r="DL7" s="8"/>
      <c r="DM7" s="8"/>
      <c r="DN7" s="8"/>
      <c r="DO7" s="8"/>
      <c r="DP7" s="8"/>
      <c r="DQ7" s="8"/>
      <c r="DR7" s="8"/>
      <c r="DS7" s="8"/>
      <c r="DT7" s="8"/>
      <c r="DU7" s="8"/>
      <c r="DV7" s="8"/>
      <c r="DW7" s="8"/>
      <c r="DX7" s="8"/>
      <c r="DY7" s="8"/>
      <c r="DZ7" s="8"/>
      <c r="EA7" s="8"/>
      <c r="EB7" s="8"/>
      <c r="EC7" s="8"/>
      <c r="ED7" s="8"/>
      <c r="EE7" s="8"/>
      <c r="EF7" s="8"/>
      <c r="EG7" s="8"/>
      <c r="EH7" s="8"/>
      <c r="EI7" s="8"/>
      <c r="EJ7" s="8"/>
      <c r="EK7" s="8"/>
      <c r="EL7" s="8"/>
      <c r="EM7" s="8"/>
      <c r="EN7" s="8"/>
      <c r="EO7" s="8"/>
      <c r="EP7" s="8"/>
      <c r="EQ7" s="8"/>
      <c r="ER7" s="8"/>
      <c r="ES7" s="8"/>
      <c r="ET7" s="8"/>
      <c r="EU7" s="8"/>
      <c r="EV7" s="8"/>
      <c r="EW7" s="8"/>
      <c r="EX7" s="8"/>
      <c r="EY7" s="8"/>
      <c r="EZ7" s="8"/>
      <c r="FA7" s="8"/>
      <c r="FB7" s="8"/>
      <c r="FC7" s="8"/>
      <c r="FD7" s="8"/>
      <c r="FE7" s="8"/>
    </row>
    <row r="8" spans="1:161" s="1" customFormat="1" ht="18" customHeight="1">
      <c r="B8" s="2137"/>
      <c r="C8" s="1260"/>
      <c r="D8" s="2141"/>
      <c r="E8" s="2142"/>
      <c r="F8" s="2150" t="s">
        <v>15</v>
      </c>
      <c r="G8" s="2150" t="s">
        <v>16</v>
      </c>
      <c r="H8" s="2150" t="s">
        <v>17</v>
      </c>
      <c r="I8" s="2150" t="s">
        <v>15</v>
      </c>
      <c r="J8" s="9" t="s">
        <v>18</v>
      </c>
      <c r="K8" s="10"/>
      <c r="L8" s="11"/>
      <c r="M8" s="2150" t="s">
        <v>19</v>
      </c>
      <c r="N8" s="2153" t="s">
        <v>20</v>
      </c>
      <c r="O8" s="2154" t="s">
        <v>21</v>
      </c>
      <c r="P8" s="47" t="s">
        <v>22</v>
      </c>
      <c r="Q8" s="48"/>
      <c r="R8" s="1258"/>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8"/>
      <c r="AX8" s="8"/>
      <c r="AY8" s="8"/>
      <c r="AZ8" s="8"/>
      <c r="BA8" s="8"/>
      <c r="BB8" s="8"/>
      <c r="BC8" s="8"/>
      <c r="BD8" s="8"/>
      <c r="BE8" s="8"/>
      <c r="BF8" s="8"/>
      <c r="BG8" s="8"/>
      <c r="BH8" s="8"/>
      <c r="BI8" s="8"/>
      <c r="BJ8" s="8"/>
      <c r="BK8" s="8"/>
      <c r="BL8" s="8"/>
      <c r="BM8" s="8"/>
      <c r="BN8" s="8"/>
      <c r="BO8" s="8"/>
      <c r="BP8" s="8"/>
      <c r="BQ8" s="8"/>
      <c r="BR8" s="8"/>
      <c r="BS8" s="8"/>
      <c r="BT8" s="8"/>
      <c r="BU8" s="8"/>
      <c r="BV8" s="8"/>
      <c r="BW8" s="8"/>
      <c r="BX8" s="8"/>
      <c r="BY8" s="8"/>
      <c r="BZ8" s="8"/>
      <c r="CA8" s="8"/>
      <c r="CB8" s="8"/>
      <c r="CC8" s="8"/>
      <c r="CD8" s="8"/>
      <c r="CE8" s="8"/>
      <c r="CF8" s="8"/>
      <c r="CG8" s="8"/>
      <c r="CH8" s="8"/>
      <c r="CI8" s="8"/>
      <c r="CJ8" s="8"/>
      <c r="CK8" s="8"/>
      <c r="CL8" s="8"/>
      <c r="CM8" s="8"/>
      <c r="CN8" s="8"/>
      <c r="CO8" s="8"/>
      <c r="CP8" s="8"/>
      <c r="CQ8" s="8"/>
      <c r="CR8" s="8"/>
      <c r="CS8" s="8"/>
      <c r="CT8" s="8"/>
      <c r="CU8" s="8"/>
      <c r="CV8" s="8"/>
      <c r="CW8" s="8"/>
      <c r="CX8" s="8"/>
      <c r="CY8" s="8"/>
      <c r="CZ8" s="8"/>
      <c r="DA8" s="8"/>
      <c r="DB8" s="8"/>
      <c r="DC8" s="8"/>
      <c r="DD8" s="8"/>
      <c r="DE8" s="8"/>
      <c r="DF8" s="8"/>
      <c r="DG8" s="8"/>
      <c r="DH8" s="8"/>
      <c r="DI8" s="8"/>
      <c r="DJ8" s="8"/>
      <c r="DK8" s="8"/>
      <c r="DL8" s="8"/>
      <c r="DM8" s="8"/>
      <c r="DN8" s="8"/>
      <c r="DO8" s="8"/>
      <c r="DP8" s="8"/>
      <c r="DQ8" s="8"/>
      <c r="DR8" s="8"/>
      <c r="DS8" s="8"/>
      <c r="DT8" s="8"/>
      <c r="DU8" s="8"/>
      <c r="DV8" s="8"/>
      <c r="DW8" s="8"/>
      <c r="DX8" s="8"/>
      <c r="DY8" s="8"/>
      <c r="DZ8" s="8"/>
      <c r="EA8" s="8"/>
      <c r="EB8" s="8"/>
      <c r="EC8" s="8"/>
      <c r="ED8" s="8"/>
      <c r="EE8" s="8"/>
      <c r="EF8" s="8"/>
      <c r="EG8" s="8"/>
      <c r="EH8" s="8"/>
      <c r="EI8" s="8"/>
      <c r="EJ8" s="8"/>
      <c r="EK8" s="8"/>
      <c r="EL8" s="8"/>
      <c r="EM8" s="8"/>
      <c r="EN8" s="8"/>
      <c r="EO8" s="8"/>
      <c r="EP8" s="8"/>
      <c r="EQ8" s="8"/>
      <c r="ER8" s="8"/>
      <c r="ES8" s="8"/>
      <c r="ET8" s="8"/>
      <c r="EU8" s="8"/>
      <c r="EV8" s="8"/>
      <c r="EW8" s="8"/>
      <c r="EX8" s="8"/>
      <c r="EY8" s="8"/>
      <c r="EZ8" s="8"/>
      <c r="FA8" s="8"/>
      <c r="FB8" s="8"/>
      <c r="FC8" s="8"/>
      <c r="FD8" s="8"/>
      <c r="FE8" s="8"/>
    </row>
    <row r="9" spans="1:161" s="1" customFormat="1" ht="18" customHeight="1">
      <c r="B9" s="2137"/>
      <c r="C9" s="1260"/>
      <c r="D9" s="2141"/>
      <c r="E9" s="2142"/>
      <c r="F9" s="2151"/>
      <c r="G9" s="2151"/>
      <c r="H9" s="2151"/>
      <c r="I9" s="2151"/>
      <c r="J9" s="43" t="s">
        <v>23</v>
      </c>
      <c r="K9" s="44"/>
      <c r="L9" s="45"/>
      <c r="M9" s="2151"/>
      <c r="N9" s="2153"/>
      <c r="O9" s="2155"/>
      <c r="P9" s="12" t="s">
        <v>24</v>
      </c>
      <c r="Q9" s="48"/>
      <c r="R9" s="1258"/>
      <c r="S9" s="8"/>
      <c r="T9" s="8"/>
      <c r="U9" s="8"/>
      <c r="V9" s="8"/>
      <c r="W9" s="8"/>
      <c r="X9" s="8"/>
      <c r="Y9" s="8"/>
      <c r="Z9" s="8"/>
      <c r="AA9" s="8"/>
      <c r="AB9" s="8"/>
      <c r="AC9" s="8"/>
      <c r="AD9" s="8"/>
      <c r="AE9" s="8"/>
      <c r="AF9" s="8"/>
      <c r="AG9" s="8"/>
      <c r="AH9" s="8"/>
      <c r="AI9" s="8"/>
      <c r="AJ9" s="8"/>
      <c r="AK9" s="8"/>
      <c r="AL9" s="8"/>
      <c r="AM9" s="8"/>
      <c r="AN9" s="8"/>
      <c r="AO9" s="8"/>
      <c r="AP9" s="8"/>
      <c r="AQ9" s="8"/>
      <c r="AR9" s="8"/>
      <c r="AS9" s="8"/>
      <c r="AT9" s="8"/>
      <c r="AU9" s="8"/>
      <c r="AV9" s="8"/>
      <c r="AW9" s="8"/>
      <c r="AX9" s="8"/>
      <c r="AY9" s="8"/>
      <c r="AZ9" s="8"/>
      <c r="BA9" s="8"/>
      <c r="BB9" s="8"/>
      <c r="BC9" s="8"/>
      <c r="BD9" s="8"/>
      <c r="BE9" s="8"/>
      <c r="BF9" s="8"/>
      <c r="BG9" s="8"/>
      <c r="BH9" s="8"/>
      <c r="BI9" s="8"/>
      <c r="BJ9" s="8"/>
      <c r="BK9" s="8"/>
      <c r="BL9" s="8"/>
      <c r="BM9" s="8"/>
      <c r="BN9" s="8"/>
      <c r="BO9" s="8"/>
      <c r="BP9" s="8"/>
      <c r="BQ9" s="8"/>
      <c r="BR9" s="8"/>
      <c r="BS9" s="8"/>
      <c r="BT9" s="8"/>
      <c r="BU9" s="8"/>
      <c r="BV9" s="8"/>
      <c r="BW9" s="8"/>
      <c r="BX9" s="8"/>
      <c r="BY9" s="8"/>
      <c r="BZ9" s="8"/>
      <c r="CA9" s="8"/>
      <c r="CB9" s="8"/>
      <c r="CC9" s="8"/>
      <c r="CD9" s="8"/>
      <c r="CE9" s="8"/>
      <c r="CF9" s="8"/>
      <c r="CG9" s="8"/>
      <c r="CH9" s="8"/>
      <c r="CI9" s="8"/>
      <c r="CJ9" s="8"/>
      <c r="CK9" s="8"/>
      <c r="CL9" s="8"/>
      <c r="CM9" s="8"/>
      <c r="CN9" s="8"/>
      <c r="CO9" s="8"/>
      <c r="CP9" s="8"/>
      <c r="CQ9" s="8"/>
      <c r="CR9" s="8"/>
      <c r="CS9" s="8"/>
      <c r="CT9" s="8"/>
      <c r="CU9" s="8"/>
      <c r="CV9" s="8"/>
      <c r="CW9" s="8"/>
      <c r="CX9" s="8"/>
      <c r="CY9" s="8"/>
      <c r="CZ9" s="8"/>
      <c r="DA9" s="8"/>
      <c r="DB9" s="8"/>
      <c r="DC9" s="8"/>
      <c r="DD9" s="8"/>
      <c r="DE9" s="8"/>
      <c r="DF9" s="8"/>
      <c r="DG9" s="8"/>
      <c r="DH9" s="8"/>
      <c r="DI9" s="8"/>
      <c r="DJ9" s="8"/>
      <c r="DK9" s="8"/>
      <c r="DL9" s="8"/>
      <c r="DM9" s="8"/>
      <c r="DN9" s="8"/>
      <c r="DO9" s="8"/>
      <c r="DP9" s="8"/>
      <c r="DQ9" s="8"/>
      <c r="DR9" s="8"/>
      <c r="DS9" s="8"/>
      <c r="DT9" s="8"/>
      <c r="DU9" s="8"/>
      <c r="DV9" s="8"/>
      <c r="DW9" s="8"/>
      <c r="DX9" s="8"/>
      <c r="DY9" s="8"/>
      <c r="DZ9" s="8"/>
      <c r="EA9" s="8"/>
      <c r="EB9" s="8"/>
      <c r="EC9" s="8"/>
      <c r="ED9" s="8"/>
      <c r="EE9" s="8"/>
      <c r="EF9" s="8"/>
      <c r="EG9" s="8"/>
      <c r="EH9" s="8"/>
      <c r="EI9" s="8"/>
      <c r="EJ9" s="8"/>
      <c r="EK9" s="8"/>
      <c r="EL9" s="8"/>
      <c r="EM9" s="8"/>
      <c r="EN9" s="8"/>
      <c r="EO9" s="8"/>
      <c r="EP9" s="8"/>
      <c r="EQ9" s="8"/>
      <c r="ER9" s="8"/>
      <c r="ES9" s="8"/>
      <c r="ET9" s="8"/>
      <c r="EU9" s="8"/>
      <c r="EV9" s="8"/>
      <c r="EW9" s="8"/>
      <c r="EX9" s="8"/>
      <c r="EY9" s="8"/>
      <c r="EZ9" s="8"/>
      <c r="FA9" s="8"/>
      <c r="FB9" s="8"/>
      <c r="FC9" s="8"/>
      <c r="FD9" s="8"/>
      <c r="FE9" s="8"/>
    </row>
    <row r="10" spans="1:161" s="1" customFormat="1" ht="18" customHeight="1">
      <c r="B10" s="2137"/>
      <c r="C10" s="1260"/>
      <c r="D10" s="2141" t="s">
        <v>25</v>
      </c>
      <c r="E10" s="2142"/>
      <c r="F10" s="2151"/>
      <c r="G10" s="2151"/>
      <c r="H10" s="2151"/>
      <c r="I10" s="2151"/>
      <c r="J10" s="1262" t="s">
        <v>15</v>
      </c>
      <c r="K10" s="1262" t="s">
        <v>26</v>
      </c>
      <c r="L10" s="1262" t="s">
        <v>17</v>
      </c>
      <c r="M10" s="2152"/>
      <c r="N10" s="1331" t="s">
        <v>27</v>
      </c>
      <c r="O10" s="2156"/>
      <c r="P10" s="1332" t="s">
        <v>13</v>
      </c>
      <c r="Q10" s="48"/>
      <c r="R10" s="8"/>
      <c r="S10" s="8"/>
      <c r="T10" s="8"/>
      <c r="U10" s="8"/>
      <c r="V10" s="8"/>
      <c r="W10" s="8"/>
      <c r="X10" s="8"/>
      <c r="Y10" s="8"/>
      <c r="Z10" s="8"/>
      <c r="AA10" s="8"/>
      <c r="AB10" s="8"/>
      <c r="AC10" s="8"/>
      <c r="AD10" s="8"/>
      <c r="AE10" s="8"/>
      <c r="AF10" s="8"/>
      <c r="AG10" s="8"/>
      <c r="AH10" s="8"/>
      <c r="AI10" s="8"/>
      <c r="AJ10" s="8"/>
      <c r="AK10" s="8"/>
      <c r="AL10" s="8"/>
      <c r="AM10" s="8"/>
      <c r="AN10" s="8"/>
      <c r="AO10" s="8"/>
      <c r="AP10" s="8"/>
      <c r="AQ10" s="8"/>
      <c r="AR10" s="8"/>
      <c r="AS10" s="8"/>
      <c r="AT10" s="8"/>
      <c r="AU10" s="8"/>
      <c r="AV10" s="8"/>
      <c r="AW10" s="8"/>
      <c r="AX10" s="8"/>
      <c r="AY10" s="8"/>
      <c r="AZ10" s="8"/>
      <c r="BA10" s="8"/>
      <c r="BB10" s="8"/>
      <c r="BC10" s="8"/>
      <c r="BD10" s="8"/>
      <c r="BE10" s="8"/>
      <c r="BF10" s="8"/>
      <c r="BG10" s="8"/>
      <c r="BH10" s="8"/>
      <c r="BI10" s="8"/>
      <c r="BJ10" s="8"/>
      <c r="BK10" s="8"/>
      <c r="BL10" s="8"/>
      <c r="BM10" s="8"/>
      <c r="BN10" s="8"/>
      <c r="BO10" s="8"/>
      <c r="BP10" s="8"/>
      <c r="BQ10" s="8"/>
      <c r="BR10" s="8"/>
      <c r="BS10" s="8"/>
      <c r="BT10" s="8"/>
      <c r="BU10" s="8"/>
      <c r="BV10" s="8"/>
      <c r="BW10" s="8"/>
      <c r="BX10" s="8"/>
      <c r="BY10" s="8"/>
      <c r="BZ10" s="8"/>
      <c r="CA10" s="8"/>
      <c r="CB10" s="8"/>
      <c r="CC10" s="8"/>
      <c r="CD10" s="8"/>
      <c r="CE10" s="8"/>
      <c r="CF10" s="8"/>
      <c r="CG10" s="8"/>
      <c r="CH10" s="8"/>
      <c r="CI10" s="8"/>
      <c r="CJ10" s="8"/>
      <c r="CK10" s="8"/>
      <c r="CL10" s="8"/>
      <c r="CM10" s="8"/>
      <c r="CN10" s="8"/>
      <c r="CO10" s="8"/>
      <c r="CP10" s="8"/>
      <c r="CQ10" s="8"/>
      <c r="CR10" s="8"/>
      <c r="CS10" s="8"/>
      <c r="CT10" s="8"/>
      <c r="CU10" s="8"/>
      <c r="CV10" s="8"/>
      <c r="CW10" s="8"/>
      <c r="CX10" s="8"/>
      <c r="CY10" s="8"/>
      <c r="CZ10" s="8"/>
      <c r="DA10" s="8"/>
      <c r="DB10" s="8"/>
      <c r="DC10" s="8"/>
      <c r="DD10" s="8"/>
      <c r="DE10" s="8"/>
      <c r="DF10" s="8"/>
      <c r="DG10" s="8"/>
      <c r="DH10" s="8"/>
      <c r="DI10" s="8"/>
      <c r="DJ10" s="8"/>
      <c r="DK10" s="8"/>
      <c r="DL10" s="8"/>
      <c r="DM10" s="8"/>
      <c r="DN10" s="8"/>
      <c r="DO10" s="8"/>
      <c r="DP10" s="8"/>
      <c r="DQ10" s="8"/>
      <c r="DR10" s="8"/>
      <c r="DS10" s="8"/>
      <c r="DT10" s="8"/>
      <c r="DU10" s="8"/>
      <c r="DV10" s="8"/>
      <c r="DW10" s="8"/>
      <c r="DX10" s="8"/>
      <c r="DY10" s="8"/>
      <c r="DZ10" s="8"/>
      <c r="EA10" s="8"/>
      <c r="EB10" s="8"/>
      <c r="EC10" s="8"/>
      <c r="ED10" s="8"/>
      <c r="EE10" s="8"/>
      <c r="EF10" s="8"/>
      <c r="EG10" s="8"/>
      <c r="EH10" s="8"/>
      <c r="EI10" s="8"/>
      <c r="EJ10" s="8"/>
      <c r="EK10" s="8"/>
      <c r="EL10" s="8"/>
      <c r="EM10" s="8"/>
      <c r="EN10" s="8"/>
      <c r="EO10" s="8"/>
      <c r="EP10" s="8"/>
      <c r="EQ10" s="8"/>
      <c r="ER10" s="8"/>
      <c r="ES10" s="8"/>
      <c r="ET10" s="8"/>
      <c r="EU10" s="8"/>
      <c r="EV10" s="8"/>
      <c r="EW10" s="8"/>
      <c r="EX10" s="8"/>
      <c r="EY10" s="8"/>
      <c r="EZ10" s="8"/>
      <c r="FA10" s="8"/>
      <c r="FB10" s="8"/>
      <c r="FC10" s="8"/>
      <c r="FD10" s="8"/>
      <c r="FE10" s="8"/>
    </row>
    <row r="11" spans="1:161" s="1" customFormat="1" ht="15" customHeight="1">
      <c r="A11" s="13"/>
      <c r="B11" s="2138"/>
      <c r="C11" s="1261"/>
      <c r="D11" s="1333"/>
      <c r="E11" s="1333"/>
      <c r="F11" s="38" t="s">
        <v>28</v>
      </c>
      <c r="G11" s="38" t="s">
        <v>29</v>
      </c>
      <c r="H11" s="38" t="s">
        <v>30</v>
      </c>
      <c r="I11" s="38" t="s">
        <v>31</v>
      </c>
      <c r="J11" s="38" t="s">
        <v>31</v>
      </c>
      <c r="K11" s="38" t="s">
        <v>32</v>
      </c>
      <c r="L11" s="38" t="s">
        <v>33</v>
      </c>
      <c r="M11" s="1333" t="s">
        <v>34</v>
      </c>
      <c r="N11" s="1334" t="s">
        <v>35</v>
      </c>
      <c r="O11" s="1333" t="s">
        <v>12</v>
      </c>
      <c r="P11" s="1335" t="s">
        <v>36</v>
      </c>
      <c r="Q11" s="49"/>
      <c r="R11" s="8"/>
      <c r="S11" s="8"/>
      <c r="T11" s="8"/>
      <c r="U11" s="8"/>
      <c r="V11" s="8"/>
      <c r="W11" s="8"/>
      <c r="X11" s="8"/>
      <c r="Y11" s="8"/>
      <c r="Z11" s="8"/>
      <c r="AA11" s="8"/>
      <c r="AB11" s="8"/>
      <c r="AC11" s="8"/>
      <c r="AD11" s="8"/>
      <c r="AE11" s="8"/>
      <c r="AF11" s="8"/>
      <c r="AG11" s="8"/>
      <c r="AH11" s="8"/>
      <c r="AI11" s="8"/>
      <c r="AJ11" s="8"/>
      <c r="AK11" s="8"/>
      <c r="AL11" s="8"/>
      <c r="AM11" s="8"/>
      <c r="AN11" s="8"/>
      <c r="AO11" s="8"/>
      <c r="AP11" s="8"/>
      <c r="AQ11" s="8"/>
      <c r="AR11" s="8"/>
      <c r="AS11" s="8"/>
      <c r="AT11" s="8"/>
      <c r="AU11" s="8"/>
      <c r="AV11" s="8"/>
      <c r="AW11" s="8"/>
      <c r="AX11" s="8"/>
      <c r="AY11" s="8"/>
      <c r="AZ11" s="8"/>
      <c r="BA11" s="8"/>
      <c r="BB11" s="8"/>
      <c r="BC11" s="8"/>
      <c r="BD11" s="8"/>
      <c r="BE11" s="8"/>
      <c r="BF11" s="8"/>
      <c r="BG11" s="8"/>
      <c r="BH11" s="8"/>
      <c r="BI11" s="8"/>
      <c r="BJ11" s="8"/>
      <c r="BK11" s="8"/>
      <c r="BL11" s="8"/>
      <c r="BM11" s="8"/>
      <c r="BN11" s="8"/>
      <c r="BO11" s="8"/>
      <c r="BP11" s="8"/>
      <c r="BQ11" s="8"/>
      <c r="BR11" s="8"/>
      <c r="BS11" s="8"/>
      <c r="BT11" s="8"/>
      <c r="BU11" s="8"/>
      <c r="BV11" s="8"/>
      <c r="BW11" s="8"/>
      <c r="BX11" s="8"/>
      <c r="BY11" s="8"/>
      <c r="BZ11" s="8"/>
      <c r="CA11" s="8"/>
      <c r="CB11" s="8"/>
      <c r="CC11" s="8"/>
      <c r="CD11" s="8"/>
      <c r="CE11" s="8"/>
      <c r="CF11" s="8"/>
      <c r="CG11" s="8"/>
      <c r="CH11" s="8"/>
      <c r="CI11" s="8"/>
      <c r="CJ11" s="8"/>
      <c r="CK11" s="8"/>
      <c r="CL11" s="8"/>
      <c r="CM11" s="8"/>
      <c r="CN11" s="8"/>
      <c r="CO11" s="8"/>
      <c r="CP11" s="8"/>
      <c r="CQ11" s="8"/>
      <c r="CR11" s="8"/>
      <c r="CS11" s="8"/>
      <c r="CT11" s="8"/>
      <c r="CU11" s="8"/>
      <c r="CV11" s="8"/>
      <c r="CW11" s="8"/>
      <c r="CX11" s="8"/>
      <c r="CY11" s="8"/>
      <c r="CZ11" s="8"/>
      <c r="DA11" s="8"/>
      <c r="DB11" s="8"/>
      <c r="DC11" s="8"/>
      <c r="DD11" s="8"/>
      <c r="DE11" s="8"/>
      <c r="DF11" s="8"/>
      <c r="DG11" s="8"/>
      <c r="DH11" s="8"/>
      <c r="DI11" s="8"/>
      <c r="DJ11" s="8"/>
      <c r="DK11" s="8"/>
      <c r="DL11" s="8"/>
      <c r="DM11" s="8"/>
      <c r="DN11" s="8"/>
      <c r="DO11" s="8"/>
      <c r="DP11" s="8"/>
      <c r="DQ11" s="8"/>
      <c r="DR11" s="8"/>
      <c r="DS11" s="8"/>
      <c r="DT11" s="8"/>
      <c r="DU11" s="8"/>
      <c r="DV11" s="8"/>
      <c r="DW11" s="8"/>
      <c r="DX11" s="8"/>
      <c r="DY11" s="8"/>
      <c r="DZ11" s="8"/>
      <c r="EA11" s="8"/>
      <c r="EB11" s="8"/>
      <c r="EC11" s="8"/>
      <c r="ED11" s="8"/>
      <c r="EE11" s="8"/>
      <c r="EF11" s="8"/>
      <c r="EG11" s="8"/>
      <c r="EH11" s="8"/>
      <c r="EI11" s="8"/>
      <c r="EJ11" s="8"/>
      <c r="EK11" s="8"/>
      <c r="EL11" s="8"/>
      <c r="EM11" s="8"/>
      <c r="EN11" s="8"/>
      <c r="EO11" s="8"/>
      <c r="EP11" s="8"/>
      <c r="EQ11" s="8"/>
      <c r="ER11" s="8"/>
      <c r="ES11" s="8"/>
      <c r="ET11" s="8"/>
      <c r="EU11" s="8"/>
      <c r="EV11" s="8"/>
      <c r="EW11" s="8"/>
      <c r="EX11" s="8"/>
      <c r="EY11" s="8"/>
      <c r="EZ11" s="8"/>
      <c r="FA11" s="8"/>
      <c r="FB11" s="8"/>
      <c r="FC11" s="8"/>
      <c r="FD11" s="8"/>
      <c r="FE11" s="8"/>
    </row>
    <row r="12" spans="1:161" s="32" customFormat="1" ht="29.25" customHeight="1">
      <c r="B12" s="1215" t="s">
        <v>15</v>
      </c>
      <c r="C12" s="1216"/>
      <c r="D12" s="1217"/>
      <c r="E12" s="1240">
        <v>56182</v>
      </c>
      <c r="F12" s="1240">
        <v>17897008</v>
      </c>
      <c r="G12" s="1240">
        <v>9221328</v>
      </c>
      <c r="H12" s="1240">
        <v>8675680</v>
      </c>
      <c r="I12" s="1240">
        <v>2043374</v>
      </c>
      <c r="J12" s="1240">
        <v>1471075</v>
      </c>
      <c r="K12" s="1240">
        <v>665308</v>
      </c>
      <c r="L12" s="1240">
        <v>805767</v>
      </c>
      <c r="M12" s="1240">
        <v>572299</v>
      </c>
      <c r="N12" s="1240">
        <v>480335</v>
      </c>
      <c r="O12" s="1238">
        <v>48.475588768804265</v>
      </c>
      <c r="P12" s="1226">
        <v>54.774025797461043</v>
      </c>
      <c r="Q12" s="1015"/>
      <c r="R12" s="33"/>
    </row>
    <row r="13" spans="1:161" s="32" customFormat="1" ht="15" customHeight="1">
      <c r="B13" s="1218" t="s">
        <v>31</v>
      </c>
      <c r="C13" s="1216"/>
      <c r="D13" s="1217"/>
      <c r="E13" s="1240"/>
      <c r="F13" s="1240"/>
      <c r="G13" s="1240"/>
      <c r="H13" s="1240"/>
      <c r="I13" s="1240"/>
      <c r="J13" s="1240"/>
      <c r="K13" s="1240"/>
      <c r="L13" s="1240"/>
      <c r="M13" s="1240"/>
      <c r="N13" s="1240"/>
      <c r="O13" s="1238"/>
      <c r="P13" s="1226"/>
      <c r="Q13" s="1015"/>
      <c r="R13" s="33"/>
    </row>
    <row r="14" spans="1:161" s="1" customFormat="1" ht="29.25" customHeight="1">
      <c r="B14" s="1258" t="s">
        <v>37</v>
      </c>
      <c r="C14" s="14"/>
      <c r="D14" s="1258"/>
      <c r="E14" s="1239">
        <v>8837</v>
      </c>
      <c r="F14" s="1239">
        <v>841824</v>
      </c>
      <c r="G14" s="1239">
        <v>423781</v>
      </c>
      <c r="H14" s="1239">
        <v>418043</v>
      </c>
      <c r="I14" s="1239">
        <v>108842</v>
      </c>
      <c r="J14" s="1239">
        <v>85432</v>
      </c>
      <c r="K14" s="1239">
        <v>5627</v>
      </c>
      <c r="L14" s="1239">
        <v>79805</v>
      </c>
      <c r="M14" s="1239">
        <v>23410</v>
      </c>
      <c r="N14" s="1239">
        <v>15078</v>
      </c>
      <c r="O14" s="1249">
        <v>49.659192420268369</v>
      </c>
      <c r="P14" s="1250">
        <v>93.413475044479824</v>
      </c>
      <c r="Q14" s="1016"/>
      <c r="R14" s="1258"/>
      <c r="U14" s="1239"/>
      <c r="V14" s="1239"/>
    </row>
    <row r="15" spans="1:161" s="1" customFormat="1" ht="15" customHeight="1">
      <c r="B15" s="1" t="s">
        <v>38</v>
      </c>
      <c r="C15" s="14"/>
      <c r="D15" s="1258"/>
      <c r="E15" s="1239"/>
      <c r="F15" s="1239"/>
      <c r="G15" s="1239"/>
      <c r="H15" s="1239"/>
      <c r="I15" s="1239"/>
      <c r="J15" s="1239"/>
      <c r="K15" s="1239"/>
      <c r="L15" s="1239"/>
      <c r="M15" s="1239"/>
      <c r="N15" s="1239"/>
      <c r="O15" s="1249"/>
      <c r="P15" s="1250"/>
      <c r="Q15" s="1016"/>
      <c r="R15" s="1258"/>
      <c r="U15" s="1275"/>
    </row>
    <row r="16" spans="1:161" s="1" customFormat="1" ht="28.5" customHeight="1">
      <c r="B16" s="1258" t="s">
        <v>39</v>
      </c>
      <c r="C16" s="14"/>
      <c r="D16" s="1258"/>
      <c r="E16" s="1239">
        <v>6982</v>
      </c>
      <c r="F16" s="1239">
        <v>843280</v>
      </c>
      <c r="G16" s="1239">
        <v>431327</v>
      </c>
      <c r="H16" s="1239">
        <v>411953</v>
      </c>
      <c r="I16" s="1239">
        <v>170655</v>
      </c>
      <c r="J16" s="1239">
        <v>142281</v>
      </c>
      <c r="K16" s="1239">
        <v>7584</v>
      </c>
      <c r="L16" s="1239">
        <v>134697</v>
      </c>
      <c r="M16" s="1239">
        <v>28374</v>
      </c>
      <c r="N16" s="1239">
        <v>28606</v>
      </c>
      <c r="O16" s="1249">
        <v>48.851271226638836</v>
      </c>
      <c r="P16" s="1250">
        <v>94.669702911843473</v>
      </c>
      <c r="Q16" s="1016"/>
      <c r="R16" s="1258"/>
    </row>
    <row r="17" spans="2:18" s="1" customFormat="1" ht="21.75" customHeight="1">
      <c r="B17" s="1009" t="s">
        <v>40</v>
      </c>
      <c r="C17" s="14"/>
      <c r="D17" s="1258"/>
      <c r="E17" s="1239"/>
      <c r="F17" s="1239"/>
      <c r="G17" s="1239"/>
      <c r="H17" s="1239"/>
      <c r="I17" s="1239"/>
      <c r="J17" s="1239"/>
      <c r="K17" s="1239"/>
      <c r="L17" s="1239"/>
      <c r="M17" s="1239"/>
      <c r="N17" s="1239"/>
      <c r="O17" s="1249"/>
      <c r="P17" s="1250"/>
      <c r="Q17" s="1016"/>
      <c r="R17" s="1258"/>
    </row>
    <row r="18" spans="2:18" s="1" customFormat="1" ht="29.25" customHeight="1">
      <c r="B18" s="1258" t="s">
        <v>41</v>
      </c>
      <c r="C18" s="14"/>
      <c r="D18" s="1258"/>
      <c r="E18" s="1239">
        <v>18980</v>
      </c>
      <c r="F18" s="1239">
        <v>6049685</v>
      </c>
      <c r="G18" s="1239">
        <v>3092456</v>
      </c>
      <c r="H18" s="1239">
        <v>2957229</v>
      </c>
      <c r="I18" s="1239">
        <v>477167</v>
      </c>
      <c r="J18" s="1353">
        <v>424297</v>
      </c>
      <c r="K18" s="1353">
        <v>158775</v>
      </c>
      <c r="L18" s="1353">
        <v>265522</v>
      </c>
      <c r="M18" s="1239">
        <v>52870</v>
      </c>
      <c r="N18" s="1239">
        <v>59482</v>
      </c>
      <c r="O18" s="1249">
        <v>48.882363296601397</v>
      </c>
      <c r="P18" s="1250">
        <v>62.579278194283717</v>
      </c>
      <c r="Q18" s="1016"/>
      <c r="R18" s="1258"/>
    </row>
    <row r="19" spans="2:18" s="1" customFormat="1" ht="15" customHeight="1">
      <c r="B19" s="1" t="s">
        <v>42</v>
      </c>
      <c r="C19" s="14"/>
      <c r="D19" s="1258"/>
      <c r="E19" s="1239"/>
      <c r="F19" s="1239"/>
      <c r="G19" s="1239"/>
      <c r="H19" s="1239"/>
      <c r="I19" s="1239"/>
      <c r="J19" s="1239"/>
      <c r="K19" s="1239"/>
      <c r="L19" s="1239"/>
      <c r="M19" s="1239"/>
      <c r="N19" s="1239"/>
      <c r="O19" s="1249"/>
      <c r="P19" s="1250"/>
      <c r="Q19" s="1016"/>
      <c r="R19" s="1258"/>
    </row>
    <row r="20" spans="2:18" s="1" customFormat="1" ht="29.25" customHeight="1">
      <c r="B20" s="1258" t="s">
        <v>43</v>
      </c>
      <c r="C20" s="14"/>
      <c r="D20" s="1258"/>
      <c r="E20" s="1239">
        <v>9944</v>
      </c>
      <c r="F20" s="1353">
        <v>3177508</v>
      </c>
      <c r="G20" s="1353">
        <v>1625405</v>
      </c>
      <c r="H20" s="1353">
        <v>1552103</v>
      </c>
      <c r="I20" s="1239">
        <v>294767</v>
      </c>
      <c r="J20" s="1330">
        <v>247485</v>
      </c>
      <c r="K20" s="1330">
        <v>137205</v>
      </c>
      <c r="L20" s="1330">
        <v>110280</v>
      </c>
      <c r="M20" s="1239">
        <v>47282</v>
      </c>
      <c r="N20" s="1239">
        <v>27178</v>
      </c>
      <c r="O20" s="1249">
        <v>48.84654893079734</v>
      </c>
      <c r="P20" s="1250">
        <v>44.560276380386689</v>
      </c>
      <c r="Q20" s="1016"/>
      <c r="R20" s="1258"/>
    </row>
    <row r="21" spans="2:18" s="1" customFormat="1" ht="15" customHeight="1">
      <c r="B21" s="1" t="s">
        <v>44</v>
      </c>
      <c r="C21" s="14"/>
      <c r="D21" s="1258"/>
      <c r="E21" s="1239"/>
      <c r="F21" s="1239"/>
      <c r="G21" s="1239"/>
      <c r="H21" s="1239"/>
      <c r="I21" s="1239"/>
      <c r="J21" s="1239"/>
      <c r="K21" s="1239"/>
      <c r="L21" s="1239"/>
      <c r="M21" s="1239"/>
      <c r="N21" s="1239"/>
      <c r="O21" s="1249"/>
      <c r="P21" s="1250"/>
      <c r="Q21" s="1016"/>
      <c r="R21" s="1258"/>
    </row>
    <row r="22" spans="2:18" s="1" customFormat="1" ht="29.25" customHeight="1">
      <c r="B22" s="1258" t="s">
        <v>45</v>
      </c>
      <c r="C22" s="14"/>
      <c r="D22" s="1258"/>
      <c r="E22" s="1239">
        <v>207</v>
      </c>
      <c r="F22" s="1353">
        <v>76045</v>
      </c>
      <c r="G22" s="1353">
        <v>39038</v>
      </c>
      <c r="H22" s="1353">
        <v>37007</v>
      </c>
      <c r="I22" s="1239">
        <v>8196</v>
      </c>
      <c r="J22" s="1330">
        <v>7448</v>
      </c>
      <c r="K22" s="1330">
        <v>3413</v>
      </c>
      <c r="L22" s="1330">
        <v>4035</v>
      </c>
      <c r="M22" s="1330">
        <v>748</v>
      </c>
      <c r="N22" s="1239">
        <v>974</v>
      </c>
      <c r="O22" s="1249">
        <v>48.664606483003489</v>
      </c>
      <c r="P22" s="1250">
        <v>54.175617615467239</v>
      </c>
      <c r="Q22" s="1016"/>
      <c r="R22" s="1258"/>
    </row>
    <row r="23" spans="2:18" s="1" customFormat="1" ht="15" customHeight="1">
      <c r="B23" s="1" t="s">
        <v>46</v>
      </c>
      <c r="C23" s="14"/>
      <c r="D23" s="1258"/>
      <c r="E23" s="1239"/>
      <c r="F23" s="1239"/>
      <c r="G23" s="1239"/>
      <c r="H23" s="1239"/>
      <c r="I23" s="1239"/>
      <c r="J23" s="1239"/>
      <c r="K23" s="1239"/>
      <c r="L23" s="1239"/>
      <c r="M23" s="1239"/>
      <c r="N23" s="1239"/>
      <c r="O23" s="1249"/>
      <c r="P23" s="1250"/>
      <c r="Q23" s="1016"/>
      <c r="R23" s="1258"/>
    </row>
    <row r="24" spans="2:18" s="1" customFormat="1" ht="29.25" customHeight="1">
      <c r="B24" s="1258" t="s">
        <v>47</v>
      </c>
      <c r="C24" s="14"/>
      <c r="D24" s="1258"/>
      <c r="E24" s="1239">
        <v>4791</v>
      </c>
      <c r="F24" s="1330">
        <v>2918501</v>
      </c>
      <c r="G24" s="1330">
        <v>1485991</v>
      </c>
      <c r="H24" s="1330">
        <v>1432510</v>
      </c>
      <c r="I24" s="1239">
        <v>296288</v>
      </c>
      <c r="J24" s="1330">
        <v>223246</v>
      </c>
      <c r="K24" s="1330">
        <v>148631</v>
      </c>
      <c r="L24" s="1330">
        <v>74615</v>
      </c>
      <c r="M24" s="1330">
        <v>73042</v>
      </c>
      <c r="N24" s="1330">
        <v>43854</v>
      </c>
      <c r="O24" s="1249">
        <v>49.083759094137704</v>
      </c>
      <c r="P24" s="1250">
        <v>33.422771292654744</v>
      </c>
      <c r="Q24" s="1016"/>
      <c r="R24" s="1258"/>
    </row>
    <row r="25" spans="2:18" s="1" customFormat="1" ht="15" customHeight="1">
      <c r="B25" s="1" t="s">
        <v>48</v>
      </c>
      <c r="C25" s="14"/>
      <c r="D25" s="1258"/>
      <c r="E25" s="1239"/>
      <c r="F25" s="1239"/>
      <c r="G25" s="1239"/>
      <c r="H25" s="1239"/>
      <c r="I25" s="1239"/>
      <c r="J25" s="1239"/>
      <c r="K25" s="1239"/>
      <c r="L25" s="1239"/>
      <c r="M25" s="1239"/>
      <c r="N25" s="1239"/>
      <c r="O25" s="1249"/>
      <c r="P25" s="1250"/>
      <c r="Q25" s="1016"/>
      <c r="R25" s="1258"/>
    </row>
    <row r="26" spans="2:18" s="1" customFormat="1" ht="29.25" customHeight="1">
      <c r="B26" s="1258" t="s">
        <v>49</v>
      </c>
      <c r="C26" s="14"/>
      <c r="D26" s="1258"/>
      <c r="E26" s="1239">
        <v>57</v>
      </c>
      <c r="F26" s="1330">
        <v>33817</v>
      </c>
      <c r="G26" s="1330">
        <v>16444</v>
      </c>
      <c r="H26" s="1330">
        <v>17373</v>
      </c>
      <c r="I26" s="1239">
        <v>3670</v>
      </c>
      <c r="J26" s="1330">
        <v>2829</v>
      </c>
      <c r="K26" s="1330">
        <v>1820</v>
      </c>
      <c r="L26" s="1330">
        <v>1009</v>
      </c>
      <c r="M26" s="1330">
        <v>841</v>
      </c>
      <c r="N26" s="1330">
        <v>435</v>
      </c>
      <c r="O26" s="1249">
        <v>51.373569506461244</v>
      </c>
      <c r="P26" s="1250">
        <v>35.66631318487098</v>
      </c>
      <c r="Q26" s="1016"/>
      <c r="R26" s="1258"/>
    </row>
    <row r="27" spans="2:18" s="1" customFormat="1" ht="15" customHeight="1">
      <c r="B27" s="1" t="s">
        <v>50</v>
      </c>
      <c r="C27" s="14"/>
      <c r="D27" s="1258"/>
      <c r="E27" s="1239"/>
      <c r="F27" s="1239"/>
      <c r="G27" s="1239"/>
      <c r="H27" s="1239"/>
      <c r="I27" s="1239"/>
      <c r="J27" s="1239"/>
      <c r="K27" s="1239"/>
      <c r="L27" s="1239"/>
      <c r="M27" s="1239"/>
      <c r="N27" s="1239"/>
      <c r="O27" s="1249"/>
      <c r="P27" s="1250"/>
      <c r="Q27" s="1016"/>
      <c r="R27" s="1258"/>
    </row>
    <row r="28" spans="2:18" s="1" customFormat="1" ht="29.25" customHeight="1">
      <c r="B28" s="1258" t="s">
        <v>51</v>
      </c>
      <c r="C28" s="14"/>
      <c r="D28" s="1258"/>
      <c r="E28" s="1239">
        <v>1178</v>
      </c>
      <c r="F28" s="1330">
        <v>151362</v>
      </c>
      <c r="G28" s="1330">
        <v>100502</v>
      </c>
      <c r="H28" s="1330">
        <v>50860</v>
      </c>
      <c r="I28" s="1239">
        <v>94771</v>
      </c>
      <c r="J28" s="1330">
        <v>87869</v>
      </c>
      <c r="K28" s="1330">
        <v>32709</v>
      </c>
      <c r="L28" s="1330">
        <v>55160</v>
      </c>
      <c r="M28" s="1330">
        <v>6902</v>
      </c>
      <c r="N28" s="1330">
        <v>13966</v>
      </c>
      <c r="O28" s="1249">
        <v>33.60156446135754</v>
      </c>
      <c r="P28" s="1250">
        <v>62.77526772809523</v>
      </c>
      <c r="Q28" s="1016"/>
      <c r="R28" s="1258"/>
    </row>
    <row r="29" spans="2:18" s="1" customFormat="1" ht="15" customHeight="1">
      <c r="B29" s="54" t="s">
        <v>52</v>
      </c>
      <c r="C29" s="14"/>
      <c r="D29" s="1258"/>
      <c r="E29" s="1239"/>
      <c r="F29" s="1239"/>
      <c r="G29" s="1239"/>
      <c r="H29" s="1239"/>
      <c r="I29" s="1239"/>
      <c r="J29" s="1239"/>
      <c r="K29" s="1239"/>
      <c r="L29" s="1239"/>
      <c r="M29" s="1239"/>
      <c r="N29" s="1239"/>
      <c r="O29" s="1249"/>
      <c r="P29" s="1250"/>
      <c r="Q29" s="1016"/>
      <c r="R29" s="1258"/>
    </row>
    <row r="30" spans="2:18" s="1" customFormat="1" ht="29.25" customHeight="1">
      <c r="B30" s="1258" t="s">
        <v>53</v>
      </c>
      <c r="C30" s="14"/>
      <c r="D30" s="1258"/>
      <c r="E30" s="1239">
        <v>58</v>
      </c>
      <c r="F30" s="1336">
        <v>56576</v>
      </c>
      <c r="G30" s="1336">
        <v>43858</v>
      </c>
      <c r="H30" s="1336">
        <v>12718</v>
      </c>
      <c r="I30" s="1239">
        <v>5888</v>
      </c>
      <c r="J30" s="1336">
        <v>3984</v>
      </c>
      <c r="K30" s="1336">
        <v>3485</v>
      </c>
      <c r="L30" s="1336">
        <v>499</v>
      </c>
      <c r="M30" s="1239">
        <v>1904</v>
      </c>
      <c r="N30" s="1239">
        <v>2764</v>
      </c>
      <c r="O30" s="1249">
        <v>22.479496606334841</v>
      </c>
      <c r="P30" s="1250">
        <v>12.525100401606426</v>
      </c>
      <c r="Q30" s="1016"/>
      <c r="R30" s="1258"/>
    </row>
    <row r="31" spans="2:18" s="1" customFormat="1" ht="15" customHeight="1">
      <c r="B31" s="1" t="s">
        <v>54</v>
      </c>
      <c r="C31" s="14"/>
      <c r="D31" s="1258"/>
      <c r="E31" s="1239"/>
      <c r="F31" s="1239"/>
      <c r="G31" s="1239"/>
      <c r="H31" s="1239"/>
      <c r="I31" s="1239"/>
      <c r="J31" s="1239"/>
      <c r="K31" s="1239"/>
      <c r="L31" s="1239"/>
      <c r="M31" s="1239"/>
      <c r="N31" s="1239"/>
      <c r="O31" s="1249"/>
      <c r="P31" s="1250"/>
      <c r="Q31" s="1016"/>
      <c r="R31" s="1258"/>
    </row>
    <row r="32" spans="2:18" s="1" customFormat="1" ht="29.25" customHeight="1">
      <c r="B32" s="1258" t="s">
        <v>55</v>
      </c>
      <c r="C32" s="14"/>
      <c r="D32" s="1258"/>
      <c r="E32" s="1239">
        <v>303</v>
      </c>
      <c r="F32" s="1336">
        <v>86689</v>
      </c>
      <c r="G32" s="1336">
        <v>11224</v>
      </c>
      <c r="H32" s="1336">
        <v>75465</v>
      </c>
      <c r="I32" s="1239">
        <v>20701</v>
      </c>
      <c r="J32" s="1239">
        <v>6529</v>
      </c>
      <c r="K32" s="1336">
        <v>3023</v>
      </c>
      <c r="L32" s="1336">
        <v>3506</v>
      </c>
      <c r="M32" s="1239">
        <v>14172</v>
      </c>
      <c r="N32" s="1239">
        <v>3596</v>
      </c>
      <c r="O32" s="1249">
        <v>87.052567223061743</v>
      </c>
      <c r="P32" s="1250">
        <v>53.698881911471894</v>
      </c>
      <c r="Q32" s="1016"/>
      <c r="R32" s="1258"/>
    </row>
    <row r="33" spans="1:20" s="1" customFormat="1" ht="15" customHeight="1">
      <c r="B33" s="1" t="s">
        <v>56</v>
      </c>
      <c r="C33" s="14"/>
      <c r="D33" s="1258"/>
      <c r="E33" s="1239"/>
      <c r="F33" s="1239"/>
      <c r="G33" s="1239"/>
      <c r="H33" s="1239"/>
      <c r="I33" s="1239"/>
      <c r="J33" s="1239"/>
      <c r="K33" s="1239"/>
      <c r="L33" s="1239"/>
      <c r="M33" s="1239"/>
      <c r="N33" s="1239"/>
      <c r="O33" s="1249"/>
      <c r="P33" s="1250"/>
      <c r="Q33" s="1016"/>
      <c r="R33" s="1258"/>
    </row>
    <row r="34" spans="1:20" s="1" customFormat="1" ht="29.25" customHeight="1">
      <c r="B34" s="1258" t="s">
        <v>57</v>
      </c>
      <c r="C34" s="14"/>
      <c r="D34" s="1258"/>
      <c r="E34" s="1239">
        <v>810</v>
      </c>
      <c r="F34" s="1336">
        <v>2945599</v>
      </c>
      <c r="G34" s="1336">
        <v>1631245</v>
      </c>
      <c r="H34" s="1336">
        <v>1314354</v>
      </c>
      <c r="I34" s="1239">
        <v>393571</v>
      </c>
      <c r="J34" s="1239">
        <v>191878</v>
      </c>
      <c r="K34" s="1337">
        <v>139607</v>
      </c>
      <c r="L34" s="1337">
        <v>52271</v>
      </c>
      <c r="M34" s="1336">
        <v>201693</v>
      </c>
      <c r="N34" s="1239">
        <v>264064</v>
      </c>
      <c r="O34" s="1249">
        <v>44.620941275441766</v>
      </c>
      <c r="P34" s="1250">
        <v>27.241789053461051</v>
      </c>
      <c r="Q34" s="1016"/>
      <c r="R34" s="1258"/>
    </row>
    <row r="35" spans="1:20" s="1" customFormat="1" ht="15" customHeight="1">
      <c r="B35" s="1" t="s">
        <v>58</v>
      </c>
      <c r="C35" s="14"/>
      <c r="D35" s="1258"/>
      <c r="E35" s="1239"/>
      <c r="F35" s="1239"/>
      <c r="G35" s="1239"/>
      <c r="H35" s="1239"/>
      <c r="I35" s="1239"/>
      <c r="J35" s="1239"/>
      <c r="K35" s="1239"/>
      <c r="L35" s="1239"/>
      <c r="M35" s="1239"/>
      <c r="N35" s="1239"/>
      <c r="O35" s="1249"/>
      <c r="P35" s="1250"/>
      <c r="Q35" s="1016"/>
      <c r="R35" s="1258"/>
    </row>
    <row r="36" spans="1:20" s="1" customFormat="1" ht="29.25" customHeight="1">
      <c r="B36" s="1" t="s">
        <v>59</v>
      </c>
      <c r="C36" s="15"/>
      <c r="E36" s="1338">
        <v>661</v>
      </c>
      <c r="F36" s="1339">
        <v>265977</v>
      </c>
      <c r="G36" s="1339">
        <v>178755</v>
      </c>
      <c r="H36" s="1339">
        <v>87222</v>
      </c>
      <c r="I36" s="1340" t="s">
        <v>60</v>
      </c>
      <c r="J36" s="1339">
        <v>106669</v>
      </c>
      <c r="K36" s="1339">
        <v>84029</v>
      </c>
      <c r="L36" s="1339">
        <v>22640</v>
      </c>
      <c r="M36" s="1341" t="s">
        <v>60</v>
      </c>
      <c r="N36" s="1341" t="s">
        <v>60</v>
      </c>
      <c r="O36" s="1342">
        <v>32.793061054151302</v>
      </c>
      <c r="P36" s="1343">
        <v>21.224535713281274</v>
      </c>
      <c r="Q36" s="1018"/>
    </row>
    <row r="37" spans="1:20" s="1" customFormat="1" ht="15" customHeight="1">
      <c r="B37" s="1" t="s">
        <v>61</v>
      </c>
      <c r="C37" s="15"/>
      <c r="D37" s="39"/>
      <c r="E37" s="1239"/>
      <c r="F37" s="1239"/>
      <c r="G37" s="1239"/>
      <c r="H37" s="1239"/>
      <c r="I37" s="1239"/>
      <c r="J37" s="1239"/>
      <c r="K37" s="1239"/>
      <c r="L37" s="1239"/>
      <c r="M37" s="1239"/>
      <c r="N37" s="1239"/>
      <c r="O37" s="1249"/>
      <c r="P37" s="1250"/>
      <c r="Q37" s="1018"/>
    </row>
    <row r="38" spans="1:20" s="1" customFormat="1" ht="29.25" customHeight="1">
      <c r="B38" s="1258" t="s">
        <v>62</v>
      </c>
      <c r="C38" s="14"/>
      <c r="D38" s="1258"/>
      <c r="E38" s="1239">
        <v>3020</v>
      </c>
      <c r="F38" s="1330">
        <v>607951</v>
      </c>
      <c r="G38" s="1330">
        <v>262418</v>
      </c>
      <c r="H38" s="1330">
        <v>345533</v>
      </c>
      <c r="I38" s="1239">
        <v>152104</v>
      </c>
      <c r="J38" s="1330">
        <v>39306</v>
      </c>
      <c r="K38" s="1330">
        <v>18715</v>
      </c>
      <c r="L38" s="1330">
        <v>20591</v>
      </c>
      <c r="M38" s="1330">
        <v>112798</v>
      </c>
      <c r="N38" s="1330">
        <v>16631</v>
      </c>
      <c r="O38" s="1249">
        <v>56.835666032295364</v>
      </c>
      <c r="P38" s="1250">
        <v>52.386404111331608</v>
      </c>
      <c r="Q38" s="1016"/>
      <c r="R38" s="1258"/>
      <c r="T38" s="1354"/>
    </row>
    <row r="39" spans="1:20" s="1" customFormat="1" ht="15" customHeight="1">
      <c r="B39" s="1" t="s">
        <v>63</v>
      </c>
      <c r="C39" s="14"/>
      <c r="D39" s="1258"/>
      <c r="E39" s="1239"/>
      <c r="F39" s="1239"/>
      <c r="G39" s="1330"/>
      <c r="H39" s="1330"/>
      <c r="I39" s="1239"/>
      <c r="J39" s="1239"/>
      <c r="K39" s="1330"/>
      <c r="L39" s="1330"/>
      <c r="M39" s="1330"/>
      <c r="N39" s="1330"/>
      <c r="O39" s="1249"/>
      <c r="P39" s="1250"/>
      <c r="Q39" s="1016"/>
      <c r="R39" s="1258"/>
      <c r="T39" s="1230"/>
    </row>
    <row r="40" spans="1:20" s="1" customFormat="1" ht="29.25" customHeight="1">
      <c r="B40" s="1258" t="s">
        <v>64</v>
      </c>
      <c r="C40" s="14"/>
      <c r="D40" s="1258"/>
      <c r="E40" s="1340">
        <v>1015</v>
      </c>
      <c r="F40" s="1239">
        <v>108171</v>
      </c>
      <c r="G40" s="1330">
        <v>57639</v>
      </c>
      <c r="H40" s="1330">
        <v>50532</v>
      </c>
      <c r="I40" s="1239">
        <v>16754</v>
      </c>
      <c r="J40" s="1353">
        <v>8491</v>
      </c>
      <c r="K40" s="1330">
        <v>4714</v>
      </c>
      <c r="L40" s="1330">
        <v>3777</v>
      </c>
      <c r="M40" s="1330">
        <v>8263</v>
      </c>
      <c r="N40" s="1330">
        <v>3707</v>
      </c>
      <c r="O40" s="1249">
        <v>46.714923593199657</v>
      </c>
      <c r="P40" s="1250">
        <v>44.482393122129317</v>
      </c>
      <c r="Q40" s="1016"/>
      <c r="R40" s="1258"/>
      <c r="T40" s="1354"/>
    </row>
    <row r="41" spans="1:20" s="1" customFormat="1" ht="15" customHeight="1">
      <c r="B41" s="1" t="s">
        <v>65</v>
      </c>
      <c r="C41" s="14"/>
      <c r="D41" s="1258"/>
      <c r="E41" s="1239"/>
      <c r="F41" s="1239"/>
      <c r="G41" s="1239"/>
      <c r="H41" s="1239"/>
      <c r="I41" s="1239"/>
      <c r="J41" s="1239"/>
      <c r="K41" s="1239"/>
      <c r="L41" s="1239"/>
      <c r="M41" s="1239"/>
      <c r="N41" s="1239"/>
      <c r="O41" s="1249"/>
      <c r="P41" s="1250"/>
      <c r="Q41" s="1016"/>
      <c r="R41" s="1258"/>
      <c r="T41" s="1230"/>
    </row>
    <row r="42" spans="1:20" s="1" customFormat="1" ht="15" customHeight="1">
      <c r="A42" s="16"/>
      <c r="B42" s="16" t="s">
        <v>66</v>
      </c>
      <c r="C42" s="18"/>
      <c r="D42" s="19"/>
      <c r="E42" s="1241"/>
      <c r="F42" s="1241"/>
      <c r="G42" s="1241"/>
      <c r="H42" s="1241"/>
      <c r="I42" s="1241"/>
      <c r="J42" s="1241"/>
      <c r="K42" s="1241"/>
      <c r="L42" s="1241"/>
      <c r="M42" s="1241"/>
      <c r="N42" s="1241"/>
      <c r="O42" s="1241"/>
      <c r="P42" s="1241"/>
      <c r="Q42" s="1019"/>
      <c r="R42" s="1258"/>
      <c r="T42" s="1354"/>
    </row>
    <row r="43" spans="1:20" s="1" customFormat="1" ht="15" customHeight="1">
      <c r="B43" s="21" t="s">
        <v>67</v>
      </c>
      <c r="C43" s="14"/>
      <c r="D43" s="1012"/>
      <c r="E43" s="1242"/>
      <c r="F43" s="1239"/>
      <c r="G43" s="1239"/>
      <c r="H43" s="1239"/>
      <c r="I43" s="1239"/>
      <c r="J43" s="1239"/>
      <c r="K43" s="1239"/>
      <c r="L43" s="1239"/>
      <c r="M43" s="1239"/>
      <c r="N43" s="1239"/>
      <c r="O43" s="1249"/>
      <c r="P43" s="1250"/>
      <c r="Q43" s="1016"/>
      <c r="T43" s="1239"/>
    </row>
    <row r="44" spans="1:20" s="1" customFormat="1" ht="29.25" customHeight="1">
      <c r="B44" s="21" t="s">
        <v>68</v>
      </c>
      <c r="C44" s="20"/>
      <c r="D44" s="1020"/>
      <c r="E44" s="1239">
        <v>289</v>
      </c>
      <c r="F44" s="1355">
        <v>264974</v>
      </c>
      <c r="G44" s="1355">
        <v>127383</v>
      </c>
      <c r="H44" s="1355">
        <v>137591</v>
      </c>
      <c r="I44" s="1239">
        <v>8933</v>
      </c>
      <c r="J44" s="1355">
        <v>6231</v>
      </c>
      <c r="K44" s="1355">
        <v>3690</v>
      </c>
      <c r="L44" s="1355">
        <v>2541</v>
      </c>
      <c r="M44" s="1239">
        <v>2702</v>
      </c>
      <c r="N44" s="1239">
        <v>1465</v>
      </c>
      <c r="O44" s="1249">
        <v>51.926226724131418</v>
      </c>
      <c r="P44" s="1250">
        <v>40.77997111218103</v>
      </c>
      <c r="Q44" s="1016"/>
      <c r="R44" s="21"/>
      <c r="T44" s="1239"/>
    </row>
    <row r="45" spans="1:20" s="1" customFormat="1" ht="15" customHeight="1">
      <c r="B45" s="1" t="s">
        <v>69</v>
      </c>
      <c r="C45" s="20"/>
      <c r="D45" s="1020"/>
      <c r="E45" s="1239"/>
      <c r="F45" s="1239"/>
      <c r="G45" s="1239"/>
      <c r="H45" s="1239"/>
      <c r="I45" s="1239"/>
      <c r="J45" s="1239"/>
      <c r="K45" s="1239"/>
      <c r="L45" s="1239"/>
      <c r="M45" s="1239"/>
      <c r="N45" s="1239"/>
      <c r="O45" s="1249"/>
      <c r="P45" s="1250"/>
      <c r="Q45" s="1016"/>
      <c r="R45" s="21"/>
    </row>
    <row r="46" spans="1:20" s="1" customFormat="1" ht="29.25" customHeight="1">
      <c r="B46" s="21" t="s">
        <v>70</v>
      </c>
      <c r="C46" s="22"/>
      <c r="D46" s="1020"/>
      <c r="E46" s="1239">
        <v>11</v>
      </c>
      <c r="F46" s="1239">
        <v>21553</v>
      </c>
      <c r="G46" s="1239">
        <v>4824</v>
      </c>
      <c r="H46" s="1239">
        <v>16729</v>
      </c>
      <c r="I46" s="1239">
        <v>3069</v>
      </c>
      <c r="J46" s="1239">
        <v>198</v>
      </c>
      <c r="K46" s="1239">
        <v>67</v>
      </c>
      <c r="L46" s="1239">
        <v>131</v>
      </c>
      <c r="M46" s="1239">
        <v>2871</v>
      </c>
      <c r="N46" s="1239">
        <v>63</v>
      </c>
      <c r="O46" s="1249">
        <v>77.617965016471018</v>
      </c>
      <c r="P46" s="1250">
        <v>66.161616161616166</v>
      </c>
      <c r="Q46" s="1016"/>
      <c r="R46" s="2"/>
      <c r="S46" s="32"/>
      <c r="T46" s="32"/>
    </row>
    <row r="47" spans="1:20" s="1" customFormat="1" ht="15" customHeight="1">
      <c r="B47" s="21" t="s">
        <v>71</v>
      </c>
      <c r="C47" s="22"/>
      <c r="D47" s="1020"/>
      <c r="E47" s="1239"/>
      <c r="F47" s="1239"/>
      <c r="G47" s="1239"/>
      <c r="H47" s="1239"/>
      <c r="I47" s="1239"/>
      <c r="J47" s="1239"/>
      <c r="K47" s="1239"/>
      <c r="L47" s="1239"/>
      <c r="M47" s="1239"/>
      <c r="N47" s="1239"/>
      <c r="O47" s="1249"/>
      <c r="P47" s="1250"/>
      <c r="Q47" s="1016"/>
      <c r="R47" s="2"/>
    </row>
    <row r="48" spans="1:20" s="1" customFormat="1" ht="29.25" customHeight="1">
      <c r="B48" s="21" t="s">
        <v>72</v>
      </c>
      <c r="C48" s="22"/>
      <c r="D48" s="1020"/>
      <c r="E48" s="1239">
        <v>46</v>
      </c>
      <c r="F48" s="1336">
        <v>223792</v>
      </c>
      <c r="G48" s="1336">
        <v>100689</v>
      </c>
      <c r="H48" s="1336">
        <v>123103</v>
      </c>
      <c r="I48" s="1239">
        <v>10881</v>
      </c>
      <c r="J48" s="1239">
        <v>621</v>
      </c>
      <c r="K48" s="1239">
        <v>460</v>
      </c>
      <c r="L48" s="1239">
        <v>161</v>
      </c>
      <c r="M48" s="1239">
        <v>10260</v>
      </c>
      <c r="N48" s="1239">
        <v>1349</v>
      </c>
      <c r="O48" s="1249">
        <v>55.007775076857079</v>
      </c>
      <c r="P48" s="1250">
        <v>25.925925925925924</v>
      </c>
      <c r="Q48" s="1016"/>
      <c r="R48" s="21"/>
      <c r="S48" s="32"/>
      <c r="T48" s="32"/>
    </row>
    <row r="49" spans="1:20" s="1" customFormat="1" ht="15" customHeight="1">
      <c r="B49" s="21" t="s">
        <v>73</v>
      </c>
      <c r="C49" s="22"/>
      <c r="D49" s="1020"/>
      <c r="E49" s="1239"/>
      <c r="F49" s="1239"/>
      <c r="G49" s="1239"/>
      <c r="H49" s="1239"/>
      <c r="I49" s="1239"/>
      <c r="J49" s="1239"/>
      <c r="K49" s="1239"/>
      <c r="L49" s="1239"/>
      <c r="M49" s="1239"/>
      <c r="N49" s="1239"/>
      <c r="O49" s="1249"/>
      <c r="P49" s="1250"/>
      <c r="Q49" s="1016"/>
      <c r="R49" s="21"/>
    </row>
    <row r="50" spans="1:20" s="1" customFormat="1" ht="29.25" customHeight="1">
      <c r="B50" s="21" t="s">
        <v>74</v>
      </c>
      <c r="C50" s="22"/>
      <c r="D50" s="1020"/>
      <c r="E50" s="1239">
        <v>27</v>
      </c>
      <c r="F50" s="1239">
        <v>7058</v>
      </c>
      <c r="G50" s="1239">
        <v>4089</v>
      </c>
      <c r="H50" s="1239">
        <v>2969</v>
      </c>
      <c r="I50" s="1239">
        <v>1145</v>
      </c>
      <c r="J50" s="1239">
        <v>128</v>
      </c>
      <c r="K50" s="1239">
        <v>91</v>
      </c>
      <c r="L50" s="1239">
        <v>37</v>
      </c>
      <c r="M50" s="1239">
        <v>1017</v>
      </c>
      <c r="N50" s="1239">
        <v>44</v>
      </c>
      <c r="O50" s="1249">
        <v>42.065741003117033</v>
      </c>
      <c r="P50" s="1250">
        <v>28.90625</v>
      </c>
      <c r="Q50" s="1016"/>
      <c r="R50" s="21"/>
      <c r="S50" s="32"/>
      <c r="T50" s="32"/>
    </row>
    <row r="51" spans="1:20" s="1" customFormat="1" ht="15" customHeight="1">
      <c r="B51" s="21" t="s">
        <v>75</v>
      </c>
      <c r="C51" s="22"/>
      <c r="D51" s="1020"/>
      <c r="E51" s="1239"/>
      <c r="F51" s="1239"/>
      <c r="G51" s="1239"/>
      <c r="H51" s="1239"/>
      <c r="I51" s="1239"/>
      <c r="J51" s="1239"/>
      <c r="K51" s="1239"/>
      <c r="L51" s="1239"/>
      <c r="M51" s="1239"/>
      <c r="N51" s="1239"/>
      <c r="O51" s="1249"/>
      <c r="P51" s="1250"/>
      <c r="Q51" s="1016"/>
      <c r="R51" s="21"/>
    </row>
    <row r="52" spans="1:20" s="1" customFormat="1" ht="29.25" customHeight="1">
      <c r="A52" s="16"/>
      <c r="B52" s="17" t="s">
        <v>76</v>
      </c>
      <c r="C52" s="23"/>
      <c r="D52" s="24"/>
      <c r="E52" s="1243"/>
      <c r="F52" s="1243"/>
      <c r="G52" s="1243"/>
      <c r="H52" s="1243"/>
      <c r="I52" s="1243"/>
      <c r="J52" s="1243"/>
      <c r="K52" s="1243"/>
      <c r="L52" s="1243"/>
      <c r="M52" s="1243"/>
      <c r="N52" s="1243"/>
      <c r="O52" s="1241"/>
      <c r="P52" s="1241"/>
      <c r="Q52" s="1019"/>
      <c r="R52" s="21"/>
    </row>
    <row r="53" spans="1:20" s="1" customFormat="1" ht="29.25" customHeight="1">
      <c r="B53" s="25" t="s">
        <v>77</v>
      </c>
      <c r="C53" s="26"/>
      <c r="E53" s="1239">
        <v>1171</v>
      </c>
      <c r="F53" s="1239">
        <v>3053191</v>
      </c>
      <c r="G53" s="1239">
        <v>1658869</v>
      </c>
      <c r="H53" s="1239">
        <v>1394322</v>
      </c>
      <c r="I53" s="1239">
        <v>420160</v>
      </c>
      <c r="J53" s="1239">
        <v>202391</v>
      </c>
      <c r="K53" s="1239">
        <v>146115</v>
      </c>
      <c r="L53" s="1239">
        <v>56276</v>
      </c>
      <c r="M53" s="1239">
        <v>217769</v>
      </c>
      <c r="N53" s="1239">
        <v>270424</v>
      </c>
      <c r="O53" s="1249">
        <v>45.667696518167389</v>
      </c>
      <c r="P53" s="1250">
        <v>27.805584240405945</v>
      </c>
      <c r="Q53" s="1016"/>
      <c r="R53" s="1258"/>
      <c r="T53" s="32"/>
    </row>
    <row r="54" spans="1:20" s="1" customFormat="1" ht="15" customHeight="1" thickBot="1">
      <c r="A54" s="27"/>
      <c r="B54" s="27" t="s">
        <v>78</v>
      </c>
      <c r="C54" s="28"/>
      <c r="D54" s="53"/>
      <c r="E54" s="1021"/>
      <c r="F54" s="1021"/>
      <c r="G54" s="1021"/>
      <c r="H54" s="1021"/>
      <c r="I54" s="1021"/>
      <c r="J54" s="1021"/>
      <c r="K54" s="1021"/>
      <c r="L54" s="1021"/>
      <c r="M54" s="1021"/>
      <c r="N54" s="1251"/>
      <c r="O54" s="1252"/>
      <c r="P54" s="1252"/>
      <c r="Q54" s="1022"/>
      <c r="R54" s="1258"/>
    </row>
    <row r="55" spans="1:20" ht="3.75" customHeight="1">
      <c r="N55" s="35"/>
      <c r="O55" s="35"/>
      <c r="P55" s="35"/>
    </row>
    <row r="56" spans="1:20" s="30" customFormat="1" ht="12.75" customHeight="1">
      <c r="A56" s="34" t="s">
        <v>1239</v>
      </c>
      <c r="B56" s="34"/>
      <c r="C56" s="37"/>
      <c r="D56" s="37"/>
      <c r="E56" s="36"/>
      <c r="F56" s="36"/>
      <c r="G56" s="36"/>
      <c r="H56" s="36"/>
      <c r="I56" s="36"/>
      <c r="J56" s="36" t="s">
        <v>79</v>
      </c>
      <c r="K56" s="36"/>
      <c r="L56" s="36"/>
      <c r="M56" s="36"/>
      <c r="N56" s="36"/>
      <c r="O56" s="36"/>
      <c r="P56" s="36"/>
      <c r="Q56" s="36"/>
      <c r="R56" s="36"/>
    </row>
    <row r="57" spans="1:20" s="30" customFormat="1" ht="12.75" customHeight="1">
      <c r="A57" s="34" t="s">
        <v>80</v>
      </c>
      <c r="B57" s="34"/>
      <c r="C57" s="37"/>
      <c r="D57" s="37"/>
      <c r="E57" s="36"/>
      <c r="F57" s="36"/>
      <c r="G57" s="36"/>
      <c r="H57" s="36"/>
      <c r="I57" s="36"/>
      <c r="J57" s="36" t="s">
        <v>81</v>
      </c>
      <c r="K57" s="36"/>
      <c r="L57" s="36"/>
      <c r="M57" s="36"/>
      <c r="N57" s="36"/>
      <c r="O57" s="36"/>
      <c r="P57" s="36"/>
      <c r="Q57" s="36"/>
      <c r="R57" s="36"/>
    </row>
    <row r="58" spans="1:20" s="30" customFormat="1" ht="12.75" customHeight="1">
      <c r="A58" s="34" t="s">
        <v>82</v>
      </c>
      <c r="B58" s="34"/>
      <c r="C58" s="37"/>
      <c r="D58" s="37"/>
      <c r="E58" s="36"/>
      <c r="F58" s="36"/>
      <c r="G58" s="36"/>
      <c r="H58" s="36"/>
      <c r="I58" s="36"/>
      <c r="J58" s="36"/>
      <c r="K58" s="36"/>
      <c r="L58" s="36"/>
      <c r="M58" s="36"/>
      <c r="N58" s="36"/>
      <c r="O58" s="36"/>
      <c r="P58" s="36"/>
      <c r="Q58" s="36"/>
      <c r="R58" s="36"/>
    </row>
    <row r="59" spans="1:20" s="30" customFormat="1" ht="12.75" customHeight="1">
      <c r="A59" s="37" t="s">
        <v>83</v>
      </c>
      <c r="B59" s="34"/>
      <c r="C59" s="37"/>
      <c r="D59" s="37"/>
      <c r="E59" s="36"/>
      <c r="F59" s="36"/>
      <c r="G59" s="36"/>
      <c r="H59" s="36"/>
      <c r="I59" s="36"/>
      <c r="J59" s="50"/>
      <c r="K59" s="36"/>
      <c r="L59" s="36"/>
      <c r="M59" s="36"/>
      <c r="N59" s="36"/>
      <c r="O59" s="36"/>
      <c r="P59" s="36"/>
      <c r="Q59" s="36"/>
      <c r="R59" s="36"/>
    </row>
    <row r="60" spans="1:20" s="30" customFormat="1" ht="12.75" customHeight="1">
      <c r="A60" s="37" t="s">
        <v>84</v>
      </c>
      <c r="B60" s="34"/>
      <c r="C60" s="34"/>
      <c r="D60" s="34"/>
      <c r="E60" s="36"/>
      <c r="F60" s="36"/>
      <c r="G60" s="36"/>
      <c r="H60" s="36"/>
      <c r="I60" s="36"/>
      <c r="J60" s="36"/>
      <c r="K60" s="36"/>
      <c r="L60" s="36"/>
      <c r="M60" s="36"/>
      <c r="N60" s="36"/>
      <c r="O60" s="36"/>
      <c r="P60" s="36"/>
      <c r="Q60" s="36"/>
      <c r="R60" s="36"/>
    </row>
    <row r="61" spans="1:20" s="30" customFormat="1" ht="12.75" customHeight="1">
      <c r="A61" s="34" t="s">
        <v>85</v>
      </c>
      <c r="B61" s="34"/>
      <c r="C61" s="37"/>
      <c r="D61" s="37"/>
      <c r="E61" s="36"/>
      <c r="F61" s="36"/>
      <c r="G61" s="36"/>
      <c r="H61" s="36"/>
      <c r="I61" s="36"/>
      <c r="J61" s="36"/>
      <c r="K61" s="36"/>
      <c r="L61" s="36"/>
      <c r="M61" s="36"/>
      <c r="N61" s="36"/>
      <c r="O61" s="36"/>
      <c r="P61" s="36"/>
      <c r="Q61" s="36"/>
      <c r="R61" s="36"/>
    </row>
    <row r="62" spans="1:20" s="30" customFormat="1" ht="12.75" customHeight="1">
      <c r="A62" s="37" t="s">
        <v>86</v>
      </c>
      <c r="B62" s="34"/>
      <c r="C62" s="37"/>
      <c r="D62" s="37"/>
      <c r="E62" s="36"/>
      <c r="F62" s="36"/>
      <c r="G62" s="36"/>
      <c r="H62" s="36"/>
      <c r="I62" s="36"/>
      <c r="J62" s="36"/>
      <c r="K62" s="36"/>
      <c r="L62" s="36"/>
      <c r="M62" s="36"/>
      <c r="N62" s="36"/>
      <c r="O62" s="36"/>
      <c r="P62" s="36"/>
      <c r="Q62" s="36"/>
      <c r="R62" s="36"/>
    </row>
    <row r="63" spans="1:20" s="30" customFormat="1" ht="12.75" customHeight="1">
      <c r="A63" s="34" t="s">
        <v>87</v>
      </c>
      <c r="B63" s="34"/>
      <c r="C63" s="34"/>
      <c r="D63" s="34"/>
      <c r="E63" s="36"/>
      <c r="F63" s="36"/>
      <c r="G63" s="36"/>
      <c r="H63" s="36"/>
      <c r="I63" s="36"/>
      <c r="J63" s="36"/>
      <c r="K63" s="36"/>
      <c r="L63" s="36"/>
      <c r="M63" s="36"/>
      <c r="N63" s="36"/>
      <c r="O63" s="36"/>
      <c r="P63" s="36"/>
      <c r="Q63" s="36"/>
      <c r="R63" s="36"/>
    </row>
    <row r="64" spans="1:20" s="30" customFormat="1" ht="12.75" customHeight="1">
      <c r="A64" s="37" t="s">
        <v>88</v>
      </c>
      <c r="B64" s="34"/>
      <c r="C64" s="37"/>
      <c r="D64" s="37"/>
      <c r="E64" s="36"/>
      <c r="F64" s="36"/>
      <c r="G64" s="36"/>
      <c r="H64" s="36"/>
      <c r="I64" s="36"/>
      <c r="J64" s="36"/>
      <c r="K64" s="36"/>
      <c r="L64" s="36"/>
      <c r="M64" s="36"/>
      <c r="N64" s="36"/>
      <c r="O64" s="36"/>
      <c r="P64" s="36"/>
      <c r="Q64" s="36"/>
      <c r="R64" s="36"/>
    </row>
    <row r="65" spans="1:18" s="30" customFormat="1" ht="12.75" customHeight="1">
      <c r="A65" s="37" t="s">
        <v>89</v>
      </c>
      <c r="B65" s="34"/>
      <c r="C65" s="37"/>
      <c r="D65" s="37"/>
      <c r="E65" s="36"/>
      <c r="F65" s="36"/>
      <c r="G65" s="36"/>
      <c r="H65" s="36"/>
      <c r="I65" s="36"/>
      <c r="J65" s="36"/>
      <c r="K65" s="36"/>
      <c r="L65" s="36"/>
      <c r="M65" s="36"/>
      <c r="N65" s="36"/>
      <c r="O65" s="36"/>
      <c r="P65" s="36"/>
      <c r="Q65" s="36"/>
      <c r="R65" s="36"/>
    </row>
    <row r="66" spans="1:18">
      <c r="B66" s="35"/>
      <c r="C66" s="35"/>
      <c r="D66" s="35"/>
      <c r="E66" s="35"/>
      <c r="F66" s="35"/>
      <c r="G66" s="35"/>
      <c r="H66" s="35"/>
      <c r="I66" s="35"/>
      <c r="J66" s="35"/>
      <c r="K66" s="35"/>
      <c r="L66" s="35"/>
      <c r="M66" s="35"/>
      <c r="N66" s="35"/>
      <c r="O66" s="35"/>
      <c r="P66" s="35"/>
      <c r="Q66" s="35"/>
      <c r="R66" s="35"/>
    </row>
    <row r="67" spans="1:18">
      <c r="A67" s="36"/>
      <c r="C67" s="35"/>
      <c r="D67" s="35"/>
      <c r="E67" s="35"/>
      <c r="F67" s="1013"/>
      <c r="G67" s="35"/>
      <c r="H67" s="35"/>
      <c r="I67" s="35"/>
      <c r="K67" s="35"/>
      <c r="L67" s="35"/>
      <c r="M67" s="35"/>
      <c r="N67" s="35"/>
      <c r="O67" s="35"/>
      <c r="P67" s="35"/>
      <c r="Q67" s="35"/>
      <c r="R67" s="35"/>
    </row>
    <row r="68" spans="1:18">
      <c r="A68" s="36"/>
      <c r="C68" s="35"/>
      <c r="D68" s="35"/>
      <c r="E68" s="35"/>
      <c r="F68" s="35"/>
      <c r="G68" s="35"/>
      <c r="H68" s="35"/>
      <c r="I68" s="35"/>
      <c r="K68" s="35"/>
      <c r="L68" s="35"/>
      <c r="M68" s="35"/>
      <c r="N68" s="35"/>
      <c r="O68" s="35"/>
      <c r="P68" s="35"/>
      <c r="Q68" s="35"/>
      <c r="R68" s="35"/>
    </row>
    <row r="69" spans="1:18">
      <c r="A69" s="36"/>
      <c r="B69" s="50"/>
      <c r="C69" s="35"/>
      <c r="D69" s="35"/>
      <c r="E69" s="35"/>
      <c r="F69" s="35"/>
      <c r="G69" s="35"/>
      <c r="H69" s="35"/>
      <c r="I69" s="35"/>
      <c r="J69" s="35"/>
      <c r="K69" s="35"/>
      <c r="L69" s="35"/>
      <c r="M69" s="35"/>
      <c r="N69" s="35"/>
      <c r="O69" s="35"/>
      <c r="P69" s="35"/>
      <c r="Q69" s="35"/>
      <c r="R69" s="35"/>
    </row>
    <row r="70" spans="1:18">
      <c r="A70" s="36"/>
      <c r="B70" s="50"/>
      <c r="C70" s="35"/>
      <c r="D70" s="35"/>
      <c r="E70" s="35"/>
      <c r="F70" s="1013"/>
      <c r="G70" s="35"/>
      <c r="H70" s="35"/>
      <c r="I70" s="35"/>
      <c r="J70" s="35"/>
      <c r="K70" s="35"/>
      <c r="L70" s="35"/>
      <c r="M70" s="35"/>
      <c r="N70" s="35"/>
      <c r="O70" s="35"/>
      <c r="P70" s="35"/>
      <c r="Q70" s="35"/>
      <c r="R70" s="35"/>
    </row>
    <row r="71" spans="1:18">
      <c r="N71" s="35"/>
      <c r="O71" s="35"/>
      <c r="P71" s="35"/>
    </row>
    <row r="72" spans="1:18">
      <c r="E72" s="1346"/>
      <c r="F72" s="1346"/>
      <c r="G72" s="1346"/>
      <c r="H72" s="1346"/>
      <c r="N72" s="35"/>
      <c r="O72" s="35"/>
      <c r="P72" s="35"/>
    </row>
    <row r="73" spans="1:18">
      <c r="F73" s="1346"/>
      <c r="G73" s="1346"/>
      <c r="H73" s="1346"/>
      <c r="N73" s="35"/>
      <c r="O73" s="35"/>
      <c r="P73" s="35"/>
    </row>
    <row r="74" spans="1:18">
      <c r="E74" s="1347"/>
      <c r="F74" s="1348"/>
      <c r="G74" s="1348"/>
      <c r="H74" s="1348"/>
      <c r="N74" s="35"/>
      <c r="O74" s="35"/>
      <c r="P74" s="35"/>
    </row>
    <row r="75" spans="1:18">
      <c r="E75" s="1347"/>
      <c r="F75" s="1348"/>
      <c r="G75" s="1348"/>
      <c r="H75" s="1348"/>
      <c r="N75" s="35"/>
      <c r="O75" s="35"/>
      <c r="P75" s="35"/>
    </row>
    <row r="76" spans="1:18">
      <c r="E76" s="1346"/>
      <c r="F76" s="1348"/>
      <c r="G76" s="1348"/>
      <c r="H76" s="1348"/>
      <c r="N76" s="35"/>
      <c r="O76" s="35"/>
      <c r="P76" s="35"/>
    </row>
    <row r="77" spans="1:18">
      <c r="E77" s="1346"/>
      <c r="F77" s="1348"/>
      <c r="G77" s="1348"/>
      <c r="H77" s="1348"/>
      <c r="N77" s="35"/>
      <c r="O77" s="35"/>
      <c r="P77" s="35"/>
    </row>
    <row r="78" spans="1:18">
      <c r="E78" s="1346"/>
      <c r="F78" s="1348"/>
      <c r="G78" s="1348"/>
      <c r="H78" s="1348"/>
      <c r="N78" s="35"/>
      <c r="O78" s="35"/>
      <c r="P78" s="35"/>
    </row>
    <row r="79" spans="1:18">
      <c r="N79" s="35"/>
      <c r="O79" s="35"/>
      <c r="P79" s="35"/>
    </row>
    <row r="93" spans="2:14" ht="14.25">
      <c r="B93" s="33"/>
      <c r="E93" s="1351"/>
      <c r="F93" s="1351"/>
      <c r="G93" s="1351"/>
      <c r="H93" s="1351"/>
      <c r="I93" s="1351"/>
      <c r="J93" s="1351"/>
      <c r="K93" s="1351"/>
      <c r="L93" s="1351"/>
      <c r="M93" s="1351"/>
      <c r="N93" s="1351"/>
    </row>
    <row r="94" spans="2:14" ht="14.25">
      <c r="B94" s="32"/>
      <c r="E94" s="1351"/>
      <c r="F94" s="1351"/>
      <c r="G94" s="1351"/>
      <c r="H94" s="1351"/>
      <c r="I94" s="1351"/>
      <c r="J94" s="1351"/>
      <c r="K94" s="1351"/>
      <c r="L94" s="1351"/>
      <c r="M94" s="1351"/>
      <c r="N94" s="1351"/>
    </row>
    <row r="95" spans="2:14" ht="14.25">
      <c r="B95" s="1258"/>
      <c r="E95" s="1351"/>
      <c r="F95" s="1351"/>
      <c r="G95" s="1351"/>
      <c r="H95" s="1351"/>
      <c r="I95" s="1351"/>
      <c r="J95" s="1351"/>
      <c r="K95" s="1351"/>
      <c r="L95" s="1351"/>
      <c r="M95" s="1351"/>
      <c r="N95" s="1351"/>
    </row>
    <row r="96" spans="2:14" ht="14.25">
      <c r="B96" s="1"/>
      <c r="E96" s="1351"/>
      <c r="F96" s="1351"/>
      <c r="G96" s="1351"/>
      <c r="H96" s="1351"/>
      <c r="I96" s="1351"/>
      <c r="J96" s="1351"/>
      <c r="K96" s="1351"/>
      <c r="L96" s="1351"/>
      <c r="M96" s="1351"/>
      <c r="N96" s="1351"/>
    </row>
    <row r="97" spans="2:14" ht="14.25">
      <c r="B97" s="1258"/>
      <c r="E97" s="1351"/>
      <c r="F97" s="1351"/>
      <c r="G97" s="1351"/>
      <c r="H97" s="1351"/>
      <c r="I97" s="1351"/>
      <c r="J97" s="1351"/>
      <c r="K97" s="1351"/>
      <c r="L97" s="1351"/>
      <c r="M97" s="1351"/>
      <c r="N97" s="1351"/>
    </row>
    <row r="98" spans="2:14">
      <c r="B98" s="1009"/>
      <c r="E98" s="1351"/>
      <c r="F98" s="1351"/>
      <c r="G98" s="1351"/>
      <c r="H98" s="1351"/>
      <c r="I98" s="1351"/>
      <c r="J98" s="1351"/>
      <c r="K98" s="1351"/>
      <c r="L98" s="1351"/>
      <c r="M98" s="1351"/>
      <c r="N98" s="1351"/>
    </row>
    <row r="99" spans="2:14" ht="14.25">
      <c r="B99" s="1258"/>
      <c r="E99" s="1351"/>
      <c r="F99" s="1351"/>
      <c r="G99" s="1351"/>
      <c r="H99" s="1351"/>
      <c r="I99" s="1351"/>
      <c r="J99" s="1351"/>
      <c r="K99" s="1351"/>
      <c r="L99" s="1351"/>
      <c r="M99" s="1351"/>
      <c r="N99" s="1351"/>
    </row>
    <row r="100" spans="2:14" ht="14.25">
      <c r="B100" s="1"/>
      <c r="E100" s="1351"/>
      <c r="F100" s="1351"/>
      <c r="G100" s="1351"/>
      <c r="H100" s="1351"/>
      <c r="I100" s="1351"/>
      <c r="J100" s="1351"/>
      <c r="K100" s="1351"/>
      <c r="L100" s="1351"/>
      <c r="M100" s="1351"/>
      <c r="N100" s="1351"/>
    </row>
    <row r="101" spans="2:14" ht="14.25">
      <c r="B101" s="1258"/>
      <c r="E101" s="1351"/>
      <c r="F101" s="1351"/>
      <c r="G101" s="1351"/>
      <c r="H101" s="1351"/>
      <c r="I101" s="1351"/>
      <c r="J101" s="1351"/>
      <c r="K101" s="1351"/>
      <c r="L101" s="1351"/>
      <c r="M101" s="1351"/>
      <c r="N101" s="1351"/>
    </row>
    <row r="102" spans="2:14" ht="14.25">
      <c r="B102" s="1"/>
      <c r="E102" s="1351"/>
      <c r="F102" s="1351"/>
      <c r="G102" s="1351"/>
      <c r="H102" s="1351"/>
      <c r="I102" s="1351"/>
      <c r="J102" s="1351"/>
      <c r="K102" s="1351"/>
      <c r="L102" s="1351"/>
      <c r="M102" s="1351"/>
      <c r="N102" s="1351"/>
    </row>
    <row r="103" spans="2:14" ht="14.25">
      <c r="B103" s="1258"/>
      <c r="E103" s="1351"/>
      <c r="F103" s="1351"/>
      <c r="G103" s="1351"/>
      <c r="H103" s="1351"/>
      <c r="I103" s="1351"/>
      <c r="J103" s="1351"/>
      <c r="K103" s="1351"/>
      <c r="L103" s="1351"/>
      <c r="M103" s="1351"/>
      <c r="N103" s="1351"/>
    </row>
    <row r="104" spans="2:14" ht="14.25">
      <c r="B104" s="1"/>
      <c r="E104" s="1351"/>
      <c r="F104" s="1351"/>
      <c r="G104" s="1351"/>
      <c r="H104" s="1351"/>
      <c r="I104" s="1351"/>
      <c r="J104" s="1351"/>
      <c r="K104" s="1351"/>
      <c r="L104" s="1351"/>
      <c r="M104" s="1351"/>
      <c r="N104" s="1351"/>
    </row>
    <row r="105" spans="2:14" ht="14.25">
      <c r="B105" s="1258"/>
      <c r="E105" s="1351"/>
      <c r="F105" s="1351"/>
      <c r="G105" s="1351"/>
      <c r="H105" s="1351"/>
      <c r="I105" s="1351"/>
      <c r="J105" s="1351"/>
      <c r="K105" s="1351"/>
      <c r="L105" s="1351"/>
      <c r="M105" s="1351"/>
      <c r="N105" s="1351"/>
    </row>
    <row r="106" spans="2:14" ht="14.25">
      <c r="B106" s="1"/>
      <c r="E106" s="1351"/>
      <c r="F106" s="1351"/>
      <c r="G106" s="1351"/>
      <c r="H106" s="1351"/>
      <c r="I106" s="1351"/>
      <c r="J106" s="1351"/>
      <c r="K106" s="1351"/>
      <c r="L106" s="1351"/>
      <c r="M106" s="1351"/>
      <c r="N106" s="1351"/>
    </row>
    <row r="107" spans="2:14" ht="14.25">
      <c r="B107" s="1258"/>
      <c r="E107" s="1351"/>
      <c r="F107" s="1351"/>
      <c r="G107" s="1351"/>
      <c r="H107" s="1351"/>
      <c r="I107" s="1351"/>
      <c r="J107" s="1351"/>
      <c r="K107" s="1351"/>
      <c r="L107" s="1351"/>
      <c r="M107" s="1351"/>
      <c r="N107" s="1351"/>
    </row>
    <row r="108" spans="2:14" ht="14.25">
      <c r="B108" s="1"/>
      <c r="E108" s="1351"/>
      <c r="F108" s="1351"/>
      <c r="G108" s="1351"/>
      <c r="H108" s="1351"/>
      <c r="I108" s="1351"/>
      <c r="J108" s="1351"/>
      <c r="K108" s="1351"/>
      <c r="L108" s="1351"/>
      <c r="M108" s="1351"/>
      <c r="N108" s="1351"/>
    </row>
    <row r="109" spans="2:14" ht="14.25">
      <c r="B109" s="1258"/>
      <c r="E109" s="1351"/>
      <c r="F109" s="1351"/>
      <c r="G109" s="1351"/>
      <c r="H109" s="1351"/>
      <c r="I109" s="1351"/>
      <c r="J109" s="1351"/>
      <c r="K109" s="1351"/>
      <c r="L109" s="1351"/>
      <c r="M109" s="1351"/>
      <c r="N109" s="1351"/>
    </row>
    <row r="110" spans="2:14">
      <c r="B110" s="54"/>
      <c r="E110" s="1351"/>
      <c r="F110" s="1351"/>
      <c r="G110" s="1351"/>
      <c r="H110" s="1351"/>
      <c r="I110" s="1351"/>
      <c r="J110" s="1351"/>
      <c r="K110" s="1351"/>
      <c r="L110" s="1351"/>
      <c r="M110" s="1351"/>
      <c r="N110" s="1351"/>
    </row>
    <row r="111" spans="2:14" ht="14.25">
      <c r="B111" s="1258"/>
      <c r="E111" s="1351"/>
      <c r="F111" s="1351"/>
      <c r="G111" s="1351"/>
      <c r="H111" s="1351"/>
      <c r="I111" s="1351"/>
      <c r="J111" s="1351"/>
      <c r="K111" s="1351"/>
      <c r="L111" s="1351"/>
      <c r="M111" s="1351"/>
      <c r="N111" s="1351"/>
    </row>
    <row r="112" spans="2:14" ht="14.25">
      <c r="B112" s="1"/>
      <c r="E112" s="1351"/>
      <c r="F112" s="1351"/>
      <c r="G112" s="1351"/>
      <c r="H112" s="1351"/>
      <c r="I112" s="1351"/>
      <c r="J112" s="1351"/>
      <c r="K112" s="1351"/>
      <c r="L112" s="1351"/>
      <c r="M112" s="1351"/>
      <c r="N112" s="1351"/>
    </row>
    <row r="113" spans="2:14" ht="14.25">
      <c r="B113" s="1258"/>
      <c r="E113" s="1351"/>
      <c r="F113" s="1351"/>
      <c r="G113" s="1351"/>
      <c r="H113" s="1351"/>
      <c r="I113" s="1351"/>
      <c r="J113" s="1351"/>
      <c r="K113" s="1351"/>
      <c r="L113" s="1351"/>
      <c r="M113" s="1351"/>
      <c r="N113" s="1351"/>
    </row>
    <row r="114" spans="2:14" ht="14.25">
      <c r="B114" s="1"/>
      <c r="E114" s="1351"/>
      <c r="F114" s="1351"/>
      <c r="G114" s="1351"/>
      <c r="H114" s="1351"/>
      <c r="I114" s="1351"/>
      <c r="J114" s="1351"/>
      <c r="K114" s="1351"/>
      <c r="L114" s="1351"/>
      <c r="M114" s="1351"/>
      <c r="N114" s="1351"/>
    </row>
    <row r="115" spans="2:14" ht="14.25">
      <c r="B115" s="1258"/>
      <c r="E115" s="1351"/>
      <c r="F115" s="1351"/>
      <c r="G115" s="1351"/>
      <c r="H115" s="1351"/>
      <c r="I115" s="1351"/>
      <c r="J115" s="1351"/>
      <c r="K115" s="1351"/>
      <c r="L115" s="1351"/>
      <c r="M115" s="1351"/>
      <c r="N115" s="1351"/>
    </row>
    <row r="116" spans="2:14" ht="14.25">
      <c r="B116" s="1"/>
      <c r="E116" s="1351"/>
      <c r="F116" s="1351"/>
      <c r="G116" s="1351"/>
      <c r="H116" s="1351"/>
      <c r="I116" s="1351"/>
      <c r="J116" s="1351"/>
      <c r="K116" s="1351"/>
      <c r="L116" s="1351"/>
      <c r="M116" s="1351"/>
      <c r="N116" s="1351"/>
    </row>
    <row r="117" spans="2:14" ht="14.25">
      <c r="B117" s="1"/>
      <c r="E117" s="1351"/>
      <c r="F117" s="1351"/>
      <c r="G117" s="1351"/>
      <c r="H117" s="1351"/>
      <c r="I117" s="1351"/>
      <c r="J117" s="1351"/>
      <c r="K117" s="1351"/>
      <c r="L117" s="1351"/>
      <c r="M117" s="1351"/>
      <c r="N117" s="1351"/>
    </row>
    <row r="118" spans="2:14" ht="14.25">
      <c r="B118" s="1"/>
      <c r="E118" s="1351"/>
      <c r="F118" s="1351"/>
      <c r="G118" s="1351"/>
      <c r="H118" s="1351"/>
      <c r="I118" s="1351"/>
      <c r="J118" s="1351"/>
      <c r="K118" s="1351"/>
      <c r="L118" s="1351"/>
      <c r="M118" s="1351"/>
      <c r="N118" s="1351"/>
    </row>
    <row r="119" spans="2:14" ht="14.25">
      <c r="B119" s="1258"/>
      <c r="E119" s="1351"/>
      <c r="F119" s="1351"/>
      <c r="G119" s="1351"/>
      <c r="H119" s="1351"/>
      <c r="I119" s="1351"/>
      <c r="J119" s="1351"/>
      <c r="K119" s="1351"/>
      <c r="L119" s="1351"/>
      <c r="M119" s="1351"/>
      <c r="N119" s="1351"/>
    </row>
    <row r="120" spans="2:14" ht="14.25">
      <c r="B120" s="1"/>
      <c r="E120" s="1351"/>
      <c r="F120" s="1351"/>
      <c r="G120" s="1351"/>
      <c r="H120" s="1351"/>
      <c r="I120" s="1351"/>
      <c r="J120" s="1351"/>
      <c r="K120" s="1351"/>
      <c r="L120" s="1351"/>
      <c r="M120" s="1351"/>
      <c r="N120" s="1351"/>
    </row>
    <row r="121" spans="2:14" ht="14.25">
      <c r="B121" s="1258"/>
      <c r="E121" s="1351"/>
      <c r="F121" s="1351"/>
      <c r="G121" s="1351"/>
      <c r="H121" s="1351"/>
      <c r="I121" s="1351"/>
      <c r="J121" s="1351"/>
      <c r="K121" s="1351"/>
      <c r="L121" s="1351"/>
      <c r="M121" s="1351"/>
      <c r="N121" s="1351"/>
    </row>
    <row r="122" spans="2:14" ht="14.25">
      <c r="B122" s="1"/>
      <c r="E122" s="1351"/>
      <c r="F122" s="1351"/>
      <c r="G122" s="1351"/>
      <c r="H122" s="1351"/>
      <c r="I122" s="1351"/>
      <c r="J122" s="1351"/>
      <c r="K122" s="1351"/>
      <c r="L122" s="1351"/>
      <c r="M122" s="1351"/>
      <c r="N122" s="1351"/>
    </row>
    <row r="123" spans="2:14" ht="14.25">
      <c r="B123" s="16"/>
      <c r="E123" s="1351"/>
      <c r="F123" s="1351"/>
      <c r="G123" s="1351"/>
      <c r="H123" s="1351"/>
      <c r="I123" s="1351"/>
      <c r="J123" s="1351"/>
      <c r="K123" s="1351"/>
      <c r="L123" s="1351"/>
      <c r="M123" s="1351"/>
      <c r="N123" s="1351"/>
    </row>
    <row r="124" spans="2:14" ht="14.25">
      <c r="B124" s="21"/>
      <c r="E124" s="1351"/>
      <c r="F124" s="1351"/>
      <c r="G124" s="1351"/>
      <c r="H124" s="1351"/>
      <c r="I124" s="1351"/>
      <c r="J124" s="1351"/>
      <c r="K124" s="1351"/>
      <c r="L124" s="1351"/>
      <c r="M124" s="1351"/>
      <c r="N124" s="1351"/>
    </row>
    <row r="125" spans="2:14" ht="14.25">
      <c r="B125" s="21"/>
      <c r="E125" s="1351"/>
      <c r="F125" s="1351"/>
      <c r="G125" s="1351"/>
      <c r="H125" s="1351"/>
      <c r="I125" s="1351"/>
      <c r="J125" s="1351"/>
      <c r="K125" s="1351"/>
      <c r="L125" s="1351"/>
      <c r="M125" s="1351"/>
      <c r="N125" s="1351"/>
    </row>
    <row r="126" spans="2:14" ht="14.25">
      <c r="B126" s="1"/>
      <c r="E126" s="1351"/>
      <c r="F126" s="1351"/>
      <c r="G126" s="1351"/>
      <c r="H126" s="1351"/>
      <c r="I126" s="1351"/>
      <c r="J126" s="1351"/>
      <c r="K126" s="1351"/>
      <c r="L126" s="1351"/>
      <c r="M126" s="1351"/>
      <c r="N126" s="1351"/>
    </row>
    <row r="127" spans="2:14" ht="14.25">
      <c r="B127" s="21"/>
      <c r="E127" s="1351"/>
      <c r="F127" s="1351"/>
      <c r="G127" s="1351"/>
      <c r="H127" s="1351"/>
      <c r="I127" s="1351"/>
      <c r="J127" s="1351"/>
      <c r="K127" s="1351"/>
      <c r="L127" s="1351"/>
      <c r="M127" s="1351"/>
      <c r="N127" s="1351"/>
    </row>
    <row r="128" spans="2:14" ht="14.25">
      <c r="B128" s="21"/>
      <c r="E128" s="1351"/>
      <c r="F128" s="1351"/>
      <c r="G128" s="1351"/>
      <c r="H128" s="1351"/>
      <c r="I128" s="1351"/>
      <c r="J128" s="1351"/>
      <c r="K128" s="1351"/>
      <c r="L128" s="1351"/>
      <c r="M128" s="1351"/>
      <c r="N128" s="1351"/>
    </row>
    <row r="129" spans="2:14" ht="14.25">
      <c r="B129" s="21"/>
      <c r="E129" s="1351"/>
      <c r="F129" s="1351"/>
      <c r="G129" s="1351"/>
      <c r="H129" s="1351"/>
      <c r="I129" s="1351"/>
      <c r="J129" s="1351"/>
      <c r="K129" s="1351"/>
      <c r="L129" s="1351"/>
      <c r="M129" s="1351"/>
      <c r="N129" s="1351"/>
    </row>
    <row r="130" spans="2:14" ht="14.25">
      <c r="B130" s="21"/>
      <c r="E130" s="1351"/>
      <c r="F130" s="1351"/>
      <c r="G130" s="1351"/>
      <c r="H130" s="1351"/>
      <c r="I130" s="1351"/>
      <c r="J130" s="1351"/>
      <c r="K130" s="1351"/>
      <c r="L130" s="1351"/>
      <c r="M130" s="1351"/>
      <c r="N130" s="1351"/>
    </row>
    <row r="131" spans="2:14" ht="14.25">
      <c r="B131" s="21"/>
      <c r="E131" s="1351"/>
      <c r="F131" s="1351"/>
      <c r="G131" s="1351"/>
      <c r="H131" s="1351"/>
      <c r="I131" s="1351"/>
      <c r="J131" s="1351"/>
      <c r="K131" s="1351"/>
      <c r="L131" s="1351"/>
      <c r="M131" s="1351"/>
      <c r="N131" s="1351"/>
    </row>
    <row r="132" spans="2:14" ht="14.25">
      <c r="B132" s="21"/>
      <c r="E132" s="1351"/>
      <c r="F132" s="1351"/>
      <c r="G132" s="1351"/>
      <c r="H132" s="1351"/>
      <c r="I132" s="1351"/>
      <c r="J132" s="1351"/>
      <c r="K132" s="1351"/>
      <c r="L132" s="1351"/>
      <c r="M132" s="1351"/>
      <c r="N132" s="1351"/>
    </row>
    <row r="133" spans="2:14" ht="14.25">
      <c r="B133" s="17"/>
      <c r="E133" s="1351"/>
      <c r="F133" s="1351"/>
      <c r="G133" s="1351"/>
      <c r="H133" s="1351"/>
      <c r="I133" s="1351"/>
      <c r="J133" s="1351"/>
      <c r="K133" s="1351"/>
      <c r="L133" s="1351"/>
      <c r="M133" s="1351"/>
      <c r="N133" s="1351"/>
    </row>
    <row r="134" spans="2:14" ht="14.25">
      <c r="B134" s="25"/>
      <c r="E134" s="1351"/>
      <c r="F134" s="1351"/>
      <c r="G134" s="1351"/>
      <c r="H134" s="1351"/>
      <c r="I134" s="1351"/>
      <c r="J134" s="1351"/>
      <c r="K134" s="1351"/>
      <c r="L134" s="1351"/>
      <c r="M134" s="1351"/>
      <c r="N134" s="1351"/>
    </row>
  </sheetData>
  <mergeCells count="13">
    <mergeCell ref="B6:B11"/>
    <mergeCell ref="D6:E9"/>
    <mergeCell ref="N6:N7"/>
    <mergeCell ref="F7:H7"/>
    <mergeCell ref="O7:P7"/>
    <mergeCell ref="F8:F10"/>
    <mergeCell ref="G8:G10"/>
    <mergeCell ref="H8:H10"/>
    <mergeCell ref="I8:I10"/>
    <mergeCell ref="M8:M10"/>
    <mergeCell ref="N8:N9"/>
    <mergeCell ref="O8:O10"/>
    <mergeCell ref="D10:E10"/>
  </mergeCells>
  <phoneticPr fontId="15"/>
  <printOptions horizontalCentered="1"/>
  <pageMargins left="0" right="0" top="0" bottom="0" header="0" footer="0"/>
  <pageSetup paperSize="9" scale="67" orientation="portrait" blackAndWhite="1" r:id="rId1"/>
  <headerFooter alignWithMargins="0"/>
  <colBreaks count="1" manualBreakCount="1">
    <brk id="9" max="64" man="1"/>
  </col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B1:AJ98"/>
  <sheetViews>
    <sheetView showOutlineSymbols="0" zoomScaleNormal="100" zoomScaleSheetLayoutView="70" zoomScalePageLayoutView="55" workbookViewId="0"/>
  </sheetViews>
  <sheetFormatPr defaultColWidth="10.625" defaultRowHeight="13.5"/>
  <cols>
    <col min="1" max="1" width="2.375" style="255" customWidth="1"/>
    <col min="2" max="2" width="9.5" style="255" customWidth="1"/>
    <col min="3" max="7" width="17.5" style="255" customWidth="1"/>
    <col min="8" max="8" width="18.875" style="255" customWidth="1"/>
    <col min="9" max="14" width="17.5" style="255" customWidth="1"/>
    <col min="15" max="16" width="9.5" style="255" customWidth="1"/>
    <col min="17" max="18" width="17.5" style="255" customWidth="1"/>
    <col min="19" max="20" width="18.5" style="255" customWidth="1"/>
    <col min="21" max="21" width="5.125" style="255" customWidth="1"/>
    <col min="22" max="22" width="14.125" style="255" customWidth="1"/>
    <col min="23" max="25" width="18.5" style="255" customWidth="1"/>
    <col min="26" max="26" width="9.5" style="255" customWidth="1"/>
    <col min="27" max="27" width="9" style="1247" customWidth="1"/>
    <col min="28" max="28" width="9.5" style="255" customWidth="1"/>
    <col min="29" max="34" width="8" style="255" customWidth="1"/>
    <col min="35" max="16384" width="10.625" style="255"/>
  </cols>
  <sheetData>
    <row r="1" spans="2:34" s="163" customFormat="1" ht="14.25" customHeight="1">
      <c r="B1" s="162" t="s">
        <v>413</v>
      </c>
      <c r="O1" s="164" t="s">
        <v>414</v>
      </c>
      <c r="P1" s="162" t="s">
        <v>415</v>
      </c>
      <c r="Z1" s="164" t="s">
        <v>416</v>
      </c>
      <c r="AA1" s="1247"/>
      <c r="AB1" s="164"/>
    </row>
    <row r="2" spans="2:34" s="163" customFormat="1" ht="16.5" customHeight="1">
      <c r="B2" s="165"/>
      <c r="C2" s="2176" t="s">
        <v>417</v>
      </c>
      <c r="D2" s="2177"/>
      <c r="E2" s="2177"/>
      <c r="F2" s="2177"/>
      <c r="G2" s="2177"/>
      <c r="H2" s="2177"/>
      <c r="I2" s="2177"/>
      <c r="J2" s="2177"/>
      <c r="K2" s="2177"/>
      <c r="L2" s="2177"/>
      <c r="M2" s="2177"/>
      <c r="N2" s="1264"/>
      <c r="O2" s="166"/>
      <c r="P2" s="1263"/>
      <c r="Q2" s="2176" t="s">
        <v>418</v>
      </c>
      <c r="R2" s="2176"/>
      <c r="S2" s="2176"/>
      <c r="T2" s="2176"/>
      <c r="U2" s="2176"/>
      <c r="V2" s="2176"/>
      <c r="W2" s="2176"/>
      <c r="X2" s="2176"/>
      <c r="Y2" s="2176"/>
      <c r="Z2" s="167"/>
      <c r="AA2" s="1247"/>
    </row>
    <row r="3" spans="2:34" s="163" customFormat="1" ht="16.5" customHeight="1">
      <c r="B3" s="166"/>
      <c r="D3" s="167"/>
      <c r="E3" s="167"/>
      <c r="F3" s="168" t="s">
        <v>419</v>
      </c>
      <c r="I3" s="168" t="s">
        <v>1241</v>
      </c>
      <c r="K3" s="167"/>
      <c r="L3" s="167"/>
      <c r="M3" s="167"/>
      <c r="N3" s="167"/>
      <c r="O3" s="166"/>
      <c r="P3" s="1263"/>
      <c r="Q3" s="1263"/>
      <c r="S3" s="168" t="s">
        <v>420</v>
      </c>
      <c r="T3" s="168"/>
      <c r="U3" s="168" t="s">
        <v>1241</v>
      </c>
      <c r="V3" s="168"/>
      <c r="W3" s="168"/>
      <c r="X3" s="168"/>
      <c r="Y3" s="168"/>
      <c r="Z3" s="1263"/>
      <c r="AA3" s="1247"/>
      <c r="AB3" s="1263"/>
    </row>
    <row r="4" spans="2:34" s="169" customFormat="1" ht="4.5" customHeight="1" thickBot="1">
      <c r="B4" s="166"/>
      <c r="C4" s="166"/>
      <c r="D4" s="166"/>
      <c r="E4" s="166"/>
      <c r="F4" s="166"/>
      <c r="G4" s="166"/>
      <c r="H4" s="166"/>
      <c r="I4" s="166"/>
      <c r="J4" s="166"/>
      <c r="K4" s="166"/>
      <c r="L4" s="166"/>
      <c r="M4" s="166"/>
      <c r="N4" s="166"/>
      <c r="O4" s="166"/>
      <c r="P4" s="167"/>
      <c r="Q4" s="167"/>
      <c r="R4" s="167"/>
      <c r="S4" s="167"/>
      <c r="T4" s="167"/>
      <c r="U4" s="167"/>
      <c r="V4" s="167"/>
      <c r="W4" s="167"/>
      <c r="X4" s="167"/>
      <c r="Y4" s="167"/>
      <c r="Z4" s="167"/>
      <c r="AA4" s="1247"/>
      <c r="AB4" s="166"/>
    </row>
    <row r="5" spans="2:34" s="169" customFormat="1" ht="30.75" customHeight="1">
      <c r="B5" s="2178" t="s">
        <v>133</v>
      </c>
      <c r="C5" s="170" t="s">
        <v>15</v>
      </c>
      <c r="D5" s="171" t="s">
        <v>37</v>
      </c>
      <c r="E5" s="173" t="s">
        <v>134</v>
      </c>
      <c r="F5" s="171" t="s">
        <v>41</v>
      </c>
      <c r="G5" s="171" t="s">
        <v>43</v>
      </c>
      <c r="H5" s="171" t="s">
        <v>283</v>
      </c>
      <c r="I5" s="171" t="s">
        <v>47</v>
      </c>
      <c r="J5" s="171" t="s">
        <v>103</v>
      </c>
      <c r="K5" s="171" t="s">
        <v>285</v>
      </c>
      <c r="L5" s="171" t="s">
        <v>286</v>
      </c>
      <c r="M5" s="171" t="s">
        <v>421</v>
      </c>
      <c r="N5" s="1265" t="s">
        <v>104</v>
      </c>
      <c r="O5" s="2180" t="s">
        <v>133</v>
      </c>
      <c r="P5" s="2182" t="s">
        <v>133</v>
      </c>
      <c r="Q5" s="172" t="s">
        <v>422</v>
      </c>
      <c r="R5" s="173" t="s">
        <v>55</v>
      </c>
      <c r="S5" s="173" t="s">
        <v>271</v>
      </c>
      <c r="T5" s="174" t="s">
        <v>423</v>
      </c>
      <c r="U5" s="2184" t="s">
        <v>62</v>
      </c>
      <c r="V5" s="2185"/>
      <c r="W5" s="173" t="s">
        <v>64</v>
      </c>
      <c r="X5" s="175" t="s">
        <v>424</v>
      </c>
      <c r="Y5" s="176" t="s">
        <v>425</v>
      </c>
      <c r="Z5" s="2180" t="s">
        <v>133</v>
      </c>
      <c r="AA5" s="1247"/>
      <c r="AB5" s="1266"/>
      <c r="AC5" s="163"/>
      <c r="AD5" s="163"/>
      <c r="AE5" s="163"/>
      <c r="AF5" s="163"/>
      <c r="AG5" s="163"/>
      <c r="AH5" s="163"/>
    </row>
    <row r="6" spans="2:34" s="169" customFormat="1" ht="37.5" customHeight="1">
      <c r="B6" s="2179"/>
      <c r="C6" s="177" t="s">
        <v>31</v>
      </c>
      <c r="D6" s="178" t="s">
        <v>38</v>
      </c>
      <c r="E6" s="1063" t="s">
        <v>293</v>
      </c>
      <c r="F6" s="178" t="s">
        <v>42</v>
      </c>
      <c r="G6" s="178" t="s">
        <v>294</v>
      </c>
      <c r="H6" s="1064" t="s">
        <v>426</v>
      </c>
      <c r="I6" s="178" t="s">
        <v>48</v>
      </c>
      <c r="J6" s="178" t="s">
        <v>50</v>
      </c>
      <c r="K6" s="179" t="s">
        <v>296</v>
      </c>
      <c r="L6" s="178" t="s">
        <v>297</v>
      </c>
      <c r="M6" s="178" t="s">
        <v>427</v>
      </c>
      <c r="N6" s="1065" t="s">
        <v>299</v>
      </c>
      <c r="O6" s="2181"/>
      <c r="P6" s="2183"/>
      <c r="Q6" s="181" t="s">
        <v>428</v>
      </c>
      <c r="R6" s="182" t="s">
        <v>429</v>
      </c>
      <c r="S6" s="182" t="s">
        <v>430</v>
      </c>
      <c r="T6" s="182" t="s">
        <v>431</v>
      </c>
      <c r="U6" s="2186" t="s">
        <v>432</v>
      </c>
      <c r="V6" s="2187"/>
      <c r="W6" s="183" t="s">
        <v>433</v>
      </c>
      <c r="X6" s="184" t="s">
        <v>302</v>
      </c>
      <c r="Y6" s="185" t="s">
        <v>434</v>
      </c>
      <c r="Z6" s="2181"/>
      <c r="AA6" s="1247"/>
      <c r="AB6" s="1266"/>
      <c r="AC6" s="163"/>
      <c r="AD6" s="163"/>
      <c r="AE6" s="163"/>
      <c r="AF6" s="163"/>
      <c r="AG6" s="163"/>
      <c r="AH6" s="163"/>
    </row>
    <row r="7" spans="2:34" s="163" customFormat="1" ht="22.5" customHeight="1">
      <c r="B7" s="1066" t="s">
        <v>304</v>
      </c>
      <c r="C7" s="1067">
        <v>17215747</v>
      </c>
      <c r="D7" s="1068">
        <v>198946</v>
      </c>
      <c r="E7" s="1068" t="s">
        <v>305</v>
      </c>
      <c r="F7" s="1068">
        <v>10774652</v>
      </c>
      <c r="G7" s="1068">
        <v>4792504</v>
      </c>
      <c r="H7" s="1068" t="s">
        <v>305</v>
      </c>
      <c r="I7" s="1068">
        <v>1203963</v>
      </c>
      <c r="J7" s="1068" t="s">
        <v>305</v>
      </c>
      <c r="K7" s="1068">
        <v>4457</v>
      </c>
      <c r="L7" s="1068">
        <v>7930</v>
      </c>
      <c r="M7" s="1069" t="s">
        <v>306</v>
      </c>
      <c r="N7" s="1068" t="s">
        <v>305</v>
      </c>
      <c r="O7" s="191" t="s">
        <v>435</v>
      </c>
      <c r="P7" s="1070" t="s">
        <v>304</v>
      </c>
      <c r="Q7" s="1069" t="s">
        <v>305</v>
      </c>
      <c r="R7" s="1069" t="s">
        <v>305</v>
      </c>
      <c r="S7" s="1068">
        <v>11978</v>
      </c>
      <c r="T7" s="1069" t="s">
        <v>305</v>
      </c>
      <c r="U7" s="1071"/>
      <c r="V7" s="1072" t="s">
        <v>305</v>
      </c>
      <c r="W7" s="1068">
        <v>221317</v>
      </c>
      <c r="X7" s="1073">
        <v>12387</v>
      </c>
      <c r="Y7" s="1068">
        <v>11978</v>
      </c>
      <c r="Z7" s="236" t="s">
        <v>435</v>
      </c>
      <c r="AA7" s="1247"/>
      <c r="AB7" s="197"/>
    </row>
    <row r="8" spans="2:34" s="163" customFormat="1" ht="22.5" customHeight="1">
      <c r="B8" s="1074" t="s">
        <v>1230</v>
      </c>
      <c r="C8" s="1067">
        <v>18621278</v>
      </c>
      <c r="D8" s="1068">
        <v>228807</v>
      </c>
      <c r="E8" s="1068" t="s">
        <v>305</v>
      </c>
      <c r="F8" s="1068">
        <v>10991927</v>
      </c>
      <c r="G8" s="1068">
        <v>5186188</v>
      </c>
      <c r="H8" s="1068" t="s">
        <v>305</v>
      </c>
      <c r="I8" s="1068">
        <v>1624625</v>
      </c>
      <c r="J8" s="1068" t="s">
        <v>305</v>
      </c>
      <c r="K8" s="1068">
        <v>4396</v>
      </c>
      <c r="L8" s="1068">
        <v>9964</v>
      </c>
      <c r="M8" s="1069">
        <v>89</v>
      </c>
      <c r="N8" s="1068" t="s">
        <v>305</v>
      </c>
      <c r="O8" s="1075">
        <v>49</v>
      </c>
      <c r="P8" s="1076" t="s">
        <v>307</v>
      </c>
      <c r="Q8" s="1069" t="s">
        <v>305</v>
      </c>
      <c r="R8" s="1069" t="s">
        <v>305</v>
      </c>
      <c r="S8" s="1068">
        <v>126868</v>
      </c>
      <c r="T8" s="1069" t="s">
        <v>305</v>
      </c>
      <c r="U8" s="1071"/>
      <c r="V8" s="1072" t="s">
        <v>305</v>
      </c>
      <c r="W8" s="1068">
        <v>448414</v>
      </c>
      <c r="X8" s="1073">
        <v>14449</v>
      </c>
      <c r="Y8" s="1068">
        <v>126868</v>
      </c>
      <c r="Z8" s="1075">
        <v>49</v>
      </c>
      <c r="AA8" s="1247"/>
      <c r="AB8" s="201"/>
    </row>
    <row r="9" spans="2:34" s="163" customFormat="1" ht="22.5" customHeight="1">
      <c r="B9" s="1074" t="s">
        <v>308</v>
      </c>
      <c r="C9" s="1067">
        <v>19427182</v>
      </c>
      <c r="D9" s="1068">
        <v>224653</v>
      </c>
      <c r="E9" s="1068" t="s">
        <v>305</v>
      </c>
      <c r="F9" s="1068">
        <v>11191401</v>
      </c>
      <c r="G9" s="1068">
        <v>5332515</v>
      </c>
      <c r="H9" s="1068" t="s">
        <v>305</v>
      </c>
      <c r="I9" s="1068">
        <v>1935118</v>
      </c>
      <c r="J9" s="1068" t="s">
        <v>305</v>
      </c>
      <c r="K9" s="1068">
        <v>5155</v>
      </c>
      <c r="L9" s="1068">
        <v>11600</v>
      </c>
      <c r="M9" s="1069">
        <v>110</v>
      </c>
      <c r="N9" s="1068" t="s">
        <v>305</v>
      </c>
      <c r="O9" s="1075">
        <v>50</v>
      </c>
      <c r="P9" s="1076" t="s">
        <v>308</v>
      </c>
      <c r="Q9" s="1069" t="s">
        <v>305</v>
      </c>
      <c r="R9" s="1068">
        <v>15098</v>
      </c>
      <c r="S9" s="1068">
        <v>224923</v>
      </c>
      <c r="T9" s="1069" t="s">
        <v>305</v>
      </c>
      <c r="U9" s="1071"/>
      <c r="V9" s="1072" t="s">
        <v>305</v>
      </c>
      <c r="W9" s="1068">
        <v>486609</v>
      </c>
      <c r="X9" s="1073">
        <v>16865</v>
      </c>
      <c r="Y9" s="1068">
        <v>240021</v>
      </c>
      <c r="Z9" s="1075">
        <v>50</v>
      </c>
      <c r="AA9" s="1247"/>
      <c r="AB9" s="201"/>
    </row>
    <row r="10" spans="2:34" s="163" customFormat="1" ht="22.5" customHeight="1">
      <c r="B10" s="1077" t="s">
        <v>309</v>
      </c>
      <c r="C10" s="1078">
        <v>19970331</v>
      </c>
      <c r="D10" s="1079">
        <v>244423</v>
      </c>
      <c r="E10" s="1079" t="s">
        <v>305</v>
      </c>
      <c r="F10" s="1079">
        <v>11422992</v>
      </c>
      <c r="G10" s="1079">
        <v>5129482</v>
      </c>
      <c r="H10" s="1079" t="s">
        <v>305</v>
      </c>
      <c r="I10" s="1079">
        <v>2193362</v>
      </c>
      <c r="J10" s="1079" t="s">
        <v>305</v>
      </c>
      <c r="K10" s="1079">
        <v>6161</v>
      </c>
      <c r="L10" s="1079">
        <v>13345</v>
      </c>
      <c r="M10" s="1080">
        <v>165</v>
      </c>
      <c r="N10" s="1079" t="s">
        <v>305</v>
      </c>
      <c r="O10" s="1081">
        <v>51</v>
      </c>
      <c r="P10" s="1082" t="s">
        <v>309</v>
      </c>
      <c r="Q10" s="1080" t="s">
        <v>305</v>
      </c>
      <c r="R10" s="1079">
        <v>36331</v>
      </c>
      <c r="S10" s="1079">
        <v>313158</v>
      </c>
      <c r="T10" s="1080" t="s">
        <v>305</v>
      </c>
      <c r="U10" s="1083"/>
      <c r="V10" s="1084" t="s">
        <v>305</v>
      </c>
      <c r="W10" s="1079">
        <v>610912</v>
      </c>
      <c r="X10" s="1085">
        <v>19671</v>
      </c>
      <c r="Y10" s="1079">
        <v>349489</v>
      </c>
      <c r="Z10" s="1081">
        <v>51</v>
      </c>
      <c r="AA10" s="1247"/>
      <c r="AB10" s="201"/>
    </row>
    <row r="11" spans="2:34" s="163" customFormat="1" ht="22.5" customHeight="1">
      <c r="B11" s="1074" t="s">
        <v>310</v>
      </c>
      <c r="C11" s="1067">
        <v>20136770</v>
      </c>
      <c r="D11" s="1068">
        <v>370667</v>
      </c>
      <c r="E11" s="1068" t="s">
        <v>305</v>
      </c>
      <c r="F11" s="1068">
        <v>11148325</v>
      </c>
      <c r="G11" s="1068">
        <v>5076495</v>
      </c>
      <c r="H11" s="1068" t="s">
        <v>305</v>
      </c>
      <c r="I11" s="1068">
        <v>2342869</v>
      </c>
      <c r="J11" s="1068" t="s">
        <v>305</v>
      </c>
      <c r="K11" s="1068">
        <v>7136</v>
      </c>
      <c r="L11" s="1068">
        <v>14784</v>
      </c>
      <c r="M11" s="1069">
        <v>171</v>
      </c>
      <c r="N11" s="1068" t="s">
        <v>305</v>
      </c>
      <c r="O11" s="1075">
        <v>52</v>
      </c>
      <c r="P11" s="1076" t="s">
        <v>310</v>
      </c>
      <c r="Q11" s="1069" t="s">
        <v>305</v>
      </c>
      <c r="R11" s="1068">
        <v>53230</v>
      </c>
      <c r="S11" s="1068">
        <v>399513</v>
      </c>
      <c r="T11" s="1069" t="s">
        <v>305</v>
      </c>
      <c r="U11" s="1071"/>
      <c r="V11" s="1072" t="s">
        <v>305</v>
      </c>
      <c r="W11" s="1068">
        <v>723580</v>
      </c>
      <c r="X11" s="1073">
        <v>22091</v>
      </c>
      <c r="Y11" s="1068">
        <v>452743</v>
      </c>
      <c r="Z11" s="1075">
        <v>52</v>
      </c>
      <c r="AA11" s="1247"/>
      <c r="AB11" s="201"/>
    </row>
    <row r="12" spans="2:34" s="163" customFormat="1" ht="22.5" customHeight="1">
      <c r="B12" s="1074" t="s">
        <v>311</v>
      </c>
      <c r="C12" s="1067">
        <v>20799743</v>
      </c>
      <c r="D12" s="1068">
        <v>519750</v>
      </c>
      <c r="E12" s="1068" t="s">
        <v>305</v>
      </c>
      <c r="F12" s="1068">
        <v>11225469</v>
      </c>
      <c r="G12" s="1068">
        <v>5187378</v>
      </c>
      <c r="H12" s="1068" t="s">
        <v>305</v>
      </c>
      <c r="I12" s="1068">
        <v>2528000</v>
      </c>
      <c r="J12" s="1068" t="s">
        <v>305</v>
      </c>
      <c r="K12" s="1068">
        <v>7901</v>
      </c>
      <c r="L12" s="1068">
        <v>16143</v>
      </c>
      <c r="M12" s="1069">
        <v>268</v>
      </c>
      <c r="N12" s="1068" t="s">
        <v>305</v>
      </c>
      <c r="O12" s="1075">
        <v>53</v>
      </c>
      <c r="P12" s="1076" t="s">
        <v>311</v>
      </c>
      <c r="Q12" s="1069" t="s">
        <v>305</v>
      </c>
      <c r="R12" s="1068">
        <v>64197</v>
      </c>
      <c r="S12" s="1068">
        <v>446927</v>
      </c>
      <c r="T12" s="1069" t="s">
        <v>305</v>
      </c>
      <c r="U12" s="1071"/>
      <c r="V12" s="1072" t="s">
        <v>305</v>
      </c>
      <c r="W12" s="1068">
        <v>803710</v>
      </c>
      <c r="X12" s="1073">
        <v>24312</v>
      </c>
      <c r="Y12" s="1068">
        <v>511124</v>
      </c>
      <c r="Z12" s="1075">
        <v>53</v>
      </c>
      <c r="AA12" s="1247"/>
      <c r="AB12" s="201"/>
    </row>
    <row r="13" spans="2:34" s="163" customFormat="1" ht="22.5" customHeight="1">
      <c r="B13" s="1074" t="s">
        <v>312</v>
      </c>
      <c r="C13" s="1067">
        <v>22076027</v>
      </c>
      <c r="D13" s="1068">
        <v>611609</v>
      </c>
      <c r="E13" s="1068" t="s">
        <v>305</v>
      </c>
      <c r="F13" s="1068">
        <v>11750925</v>
      </c>
      <c r="G13" s="1068">
        <v>5664066</v>
      </c>
      <c r="H13" s="1068" t="s">
        <v>305</v>
      </c>
      <c r="I13" s="1068">
        <v>2545254</v>
      </c>
      <c r="J13" s="1068" t="s">
        <v>305</v>
      </c>
      <c r="K13" s="1068">
        <v>8604</v>
      </c>
      <c r="L13" s="1068">
        <v>17555</v>
      </c>
      <c r="M13" s="1069">
        <v>326</v>
      </c>
      <c r="N13" s="1068" t="s">
        <v>305</v>
      </c>
      <c r="O13" s="1075">
        <v>54</v>
      </c>
      <c r="P13" s="1076" t="s">
        <v>312</v>
      </c>
      <c r="Q13" s="1069" t="s">
        <v>305</v>
      </c>
      <c r="R13" s="1068">
        <v>73497</v>
      </c>
      <c r="S13" s="1068">
        <v>491956</v>
      </c>
      <c r="T13" s="1069" t="s">
        <v>305</v>
      </c>
      <c r="U13" s="1071"/>
      <c r="V13" s="1072" t="s">
        <v>305</v>
      </c>
      <c r="W13" s="1068">
        <v>912235</v>
      </c>
      <c r="X13" s="1073">
        <v>26485</v>
      </c>
      <c r="Y13" s="1068">
        <v>565453</v>
      </c>
      <c r="Z13" s="1075">
        <v>54</v>
      </c>
      <c r="AA13" s="1247"/>
      <c r="AB13" s="201"/>
    </row>
    <row r="14" spans="2:34" s="163" customFormat="1" ht="22.5" customHeight="1">
      <c r="B14" s="1074" t="s">
        <v>313</v>
      </c>
      <c r="C14" s="1067">
        <v>22974002</v>
      </c>
      <c r="D14" s="1068">
        <v>643683</v>
      </c>
      <c r="E14" s="1068" t="s">
        <v>305</v>
      </c>
      <c r="F14" s="1068">
        <v>12266952</v>
      </c>
      <c r="G14" s="1068">
        <v>5883692</v>
      </c>
      <c r="H14" s="1068" t="s">
        <v>305</v>
      </c>
      <c r="I14" s="1068">
        <v>2592001</v>
      </c>
      <c r="J14" s="1068" t="s">
        <v>305</v>
      </c>
      <c r="K14" s="1068">
        <v>9090</v>
      </c>
      <c r="L14" s="1068">
        <v>18694</v>
      </c>
      <c r="M14" s="1069">
        <v>358</v>
      </c>
      <c r="N14" s="1068" t="s">
        <v>305</v>
      </c>
      <c r="O14" s="1075">
        <v>55</v>
      </c>
      <c r="P14" s="1076" t="s">
        <v>313</v>
      </c>
      <c r="Q14" s="1069" t="s">
        <v>305</v>
      </c>
      <c r="R14" s="1068">
        <v>77885</v>
      </c>
      <c r="S14" s="1068">
        <v>523355</v>
      </c>
      <c r="T14" s="1069" t="s">
        <v>305</v>
      </c>
      <c r="U14" s="1071"/>
      <c r="V14" s="1072" t="s">
        <v>305</v>
      </c>
      <c r="W14" s="1068">
        <v>958292</v>
      </c>
      <c r="X14" s="1073">
        <v>28142</v>
      </c>
      <c r="Y14" s="1068">
        <v>601240</v>
      </c>
      <c r="Z14" s="1075">
        <v>55</v>
      </c>
      <c r="AA14" s="1247"/>
      <c r="AB14" s="201"/>
    </row>
    <row r="15" spans="2:34" s="163" customFormat="1" ht="22.5" customHeight="1">
      <c r="B15" s="1077" t="s">
        <v>314</v>
      </c>
      <c r="C15" s="1078">
        <v>23607342</v>
      </c>
      <c r="D15" s="1079">
        <v>651235</v>
      </c>
      <c r="E15" s="1079" t="s">
        <v>305</v>
      </c>
      <c r="F15" s="1079">
        <v>12616311</v>
      </c>
      <c r="G15" s="1079">
        <v>5962449</v>
      </c>
      <c r="H15" s="1079" t="s">
        <v>305</v>
      </c>
      <c r="I15" s="1079">
        <v>2702604</v>
      </c>
      <c r="J15" s="1079" t="s">
        <v>305</v>
      </c>
      <c r="K15" s="1079">
        <v>9460</v>
      </c>
      <c r="L15" s="1079">
        <v>19505</v>
      </c>
      <c r="M15" s="1080">
        <v>610</v>
      </c>
      <c r="N15" s="1079" t="s">
        <v>305</v>
      </c>
      <c r="O15" s="1081">
        <v>56</v>
      </c>
      <c r="P15" s="1082" t="s">
        <v>314</v>
      </c>
      <c r="Q15" s="1080" t="s">
        <v>305</v>
      </c>
      <c r="R15" s="1079">
        <v>77114</v>
      </c>
      <c r="S15" s="1079">
        <v>547253</v>
      </c>
      <c r="T15" s="1080" t="s">
        <v>305</v>
      </c>
      <c r="U15" s="1083"/>
      <c r="V15" s="1084" t="s">
        <v>305</v>
      </c>
      <c r="W15" s="1079">
        <v>1020801</v>
      </c>
      <c r="X15" s="1085">
        <v>29575</v>
      </c>
      <c r="Y15" s="1079">
        <v>624367</v>
      </c>
      <c r="Z15" s="1081">
        <v>56</v>
      </c>
      <c r="AA15" s="1247"/>
      <c r="AB15" s="201"/>
    </row>
    <row r="16" spans="2:34" s="163" customFormat="1" ht="22.5" customHeight="1">
      <c r="B16" s="1074" t="s">
        <v>315</v>
      </c>
      <c r="C16" s="1067">
        <v>23974889</v>
      </c>
      <c r="D16" s="1068">
        <v>663253</v>
      </c>
      <c r="E16" s="1068" t="s">
        <v>305</v>
      </c>
      <c r="F16" s="1068">
        <v>12956285</v>
      </c>
      <c r="G16" s="1068">
        <v>5718182</v>
      </c>
      <c r="H16" s="1068" t="s">
        <v>305</v>
      </c>
      <c r="I16" s="1068">
        <v>2897646</v>
      </c>
      <c r="J16" s="1068" t="s">
        <v>305</v>
      </c>
      <c r="K16" s="1068">
        <v>9864</v>
      </c>
      <c r="L16" s="1068">
        <v>20044</v>
      </c>
      <c r="M16" s="1068">
        <v>1701</v>
      </c>
      <c r="N16" s="1068" t="s">
        <v>305</v>
      </c>
      <c r="O16" s="1075">
        <v>57</v>
      </c>
      <c r="P16" s="1076" t="s">
        <v>315</v>
      </c>
      <c r="Q16" s="1069" t="s">
        <v>305</v>
      </c>
      <c r="R16" s="1068">
        <v>73137</v>
      </c>
      <c r="S16" s="1068">
        <v>564454</v>
      </c>
      <c r="T16" s="1069" t="s">
        <v>305</v>
      </c>
      <c r="U16" s="1071"/>
      <c r="V16" s="1072" t="s">
        <v>305</v>
      </c>
      <c r="W16" s="1068">
        <v>1070323</v>
      </c>
      <c r="X16" s="1073">
        <v>31609</v>
      </c>
      <c r="Y16" s="1068">
        <v>637591</v>
      </c>
      <c r="Z16" s="1075">
        <v>57</v>
      </c>
      <c r="AA16" s="1247"/>
      <c r="AB16" s="201"/>
    </row>
    <row r="17" spans="2:28" s="163" customFormat="1" ht="22.5" customHeight="1">
      <c r="B17" s="1074" t="s">
        <v>316</v>
      </c>
      <c r="C17" s="1067">
        <v>24248731</v>
      </c>
      <c r="D17" s="1068">
        <v>673879</v>
      </c>
      <c r="E17" s="1068" t="s">
        <v>305</v>
      </c>
      <c r="F17" s="1068">
        <v>13492087</v>
      </c>
      <c r="G17" s="1068">
        <v>5209951</v>
      </c>
      <c r="H17" s="1068" t="s">
        <v>305</v>
      </c>
      <c r="I17" s="1068">
        <v>3057190</v>
      </c>
      <c r="J17" s="1068" t="s">
        <v>305</v>
      </c>
      <c r="K17" s="1068">
        <v>10126</v>
      </c>
      <c r="L17" s="1068">
        <v>20397</v>
      </c>
      <c r="M17" s="1068">
        <v>2670</v>
      </c>
      <c r="N17" s="1068" t="s">
        <v>305</v>
      </c>
      <c r="O17" s="1075">
        <v>58</v>
      </c>
      <c r="P17" s="1076" t="s">
        <v>316</v>
      </c>
      <c r="Q17" s="1069" t="s">
        <v>305</v>
      </c>
      <c r="R17" s="1068">
        <v>71254</v>
      </c>
      <c r="S17" s="1068">
        <v>578060</v>
      </c>
      <c r="T17" s="1069" t="s">
        <v>305</v>
      </c>
      <c r="U17" s="1071"/>
      <c r="V17" s="1072" t="s">
        <v>305</v>
      </c>
      <c r="W17" s="1068">
        <v>1133117</v>
      </c>
      <c r="X17" s="1073">
        <v>33193</v>
      </c>
      <c r="Y17" s="1068">
        <v>649314</v>
      </c>
      <c r="Z17" s="1075">
        <v>58</v>
      </c>
      <c r="AA17" s="1247"/>
      <c r="AB17" s="201"/>
    </row>
    <row r="18" spans="2:28" s="163" customFormat="1" ht="22.5" customHeight="1">
      <c r="B18" s="1074" t="s">
        <v>317</v>
      </c>
      <c r="C18" s="1067">
        <v>24357495</v>
      </c>
      <c r="D18" s="1068">
        <v>699778</v>
      </c>
      <c r="E18" s="1068" t="s">
        <v>305</v>
      </c>
      <c r="F18" s="1068">
        <v>13374700</v>
      </c>
      <c r="G18" s="1068">
        <v>5180319</v>
      </c>
      <c r="H18" s="1068" t="s">
        <v>305</v>
      </c>
      <c r="I18" s="1068">
        <v>3216152</v>
      </c>
      <c r="J18" s="1068" t="s">
        <v>305</v>
      </c>
      <c r="K18" s="1068">
        <v>10264</v>
      </c>
      <c r="L18" s="1068">
        <v>20744</v>
      </c>
      <c r="M18" s="1068">
        <v>3745</v>
      </c>
      <c r="N18" s="1068" t="s">
        <v>305</v>
      </c>
      <c r="O18" s="1075">
        <v>59</v>
      </c>
      <c r="P18" s="1076" t="s">
        <v>317</v>
      </c>
      <c r="Q18" s="1069" t="s">
        <v>305</v>
      </c>
      <c r="R18" s="1068">
        <v>75697</v>
      </c>
      <c r="S18" s="1068">
        <v>597697</v>
      </c>
      <c r="T18" s="1069" t="s">
        <v>305</v>
      </c>
      <c r="U18" s="1071"/>
      <c r="V18" s="1072" t="s">
        <v>305</v>
      </c>
      <c r="W18" s="1068">
        <v>1178399</v>
      </c>
      <c r="X18" s="1073">
        <v>34753</v>
      </c>
      <c r="Y18" s="1068">
        <v>673394</v>
      </c>
      <c r="Z18" s="1075">
        <v>59</v>
      </c>
      <c r="AA18" s="1247"/>
      <c r="AB18" s="201"/>
    </row>
    <row r="19" spans="2:28" s="163" customFormat="1" ht="22.5" customHeight="1">
      <c r="B19" s="1074" t="s">
        <v>318</v>
      </c>
      <c r="C19" s="1067">
        <v>24457713</v>
      </c>
      <c r="D19" s="1068">
        <v>742367</v>
      </c>
      <c r="E19" s="1068" t="s">
        <v>305</v>
      </c>
      <c r="F19" s="1068">
        <v>12590680</v>
      </c>
      <c r="G19" s="1068">
        <v>5899973</v>
      </c>
      <c r="H19" s="1068" t="s">
        <v>305</v>
      </c>
      <c r="I19" s="1068">
        <v>3239416</v>
      </c>
      <c r="J19" s="1068" t="s">
        <v>305</v>
      </c>
      <c r="K19" s="1068">
        <v>10261</v>
      </c>
      <c r="L19" s="1068">
        <v>20723</v>
      </c>
      <c r="M19" s="1068">
        <v>4794</v>
      </c>
      <c r="N19" s="1068" t="s">
        <v>305</v>
      </c>
      <c r="O19" s="1075">
        <v>60</v>
      </c>
      <c r="P19" s="1076" t="s">
        <v>318</v>
      </c>
      <c r="Q19" s="1069" t="s">
        <v>305</v>
      </c>
      <c r="R19" s="1068">
        <v>83457</v>
      </c>
      <c r="S19" s="1068">
        <v>626421</v>
      </c>
      <c r="T19" s="1069" t="s">
        <v>305</v>
      </c>
      <c r="U19" s="1086" t="s">
        <v>319</v>
      </c>
      <c r="V19" s="1072" t="s">
        <v>305</v>
      </c>
      <c r="W19" s="1068">
        <v>1239621</v>
      </c>
      <c r="X19" s="1073">
        <v>35778</v>
      </c>
      <c r="Y19" s="1068">
        <v>709878</v>
      </c>
      <c r="Z19" s="1075">
        <v>60</v>
      </c>
      <c r="AA19" s="1247"/>
      <c r="AB19" s="201"/>
    </row>
    <row r="20" spans="2:28" s="163" customFormat="1" ht="22.5" customHeight="1">
      <c r="B20" s="1077" t="s">
        <v>320</v>
      </c>
      <c r="C20" s="1078">
        <v>24696074</v>
      </c>
      <c r="D20" s="1079">
        <v>799085</v>
      </c>
      <c r="E20" s="1079" t="s">
        <v>305</v>
      </c>
      <c r="F20" s="1079">
        <v>11810874</v>
      </c>
      <c r="G20" s="1079">
        <v>6924693</v>
      </c>
      <c r="H20" s="1079" t="s">
        <v>305</v>
      </c>
      <c r="I20" s="1079">
        <v>3118896</v>
      </c>
      <c r="J20" s="1079" t="s">
        <v>305</v>
      </c>
      <c r="K20" s="1079">
        <v>10235</v>
      </c>
      <c r="L20" s="1079">
        <v>20489</v>
      </c>
      <c r="M20" s="1079">
        <v>6406</v>
      </c>
      <c r="N20" s="1079" t="s">
        <v>305</v>
      </c>
      <c r="O20" s="1081">
        <v>61</v>
      </c>
      <c r="P20" s="1082" t="s">
        <v>320</v>
      </c>
      <c r="Q20" s="1080" t="s">
        <v>305</v>
      </c>
      <c r="R20" s="1079">
        <v>93361</v>
      </c>
      <c r="S20" s="1079">
        <v>670192</v>
      </c>
      <c r="T20" s="1080" t="s">
        <v>305</v>
      </c>
      <c r="U20" s="1087" t="s">
        <v>321</v>
      </c>
      <c r="V20" s="1088" t="s">
        <v>436</v>
      </c>
      <c r="W20" s="1079">
        <v>1241044</v>
      </c>
      <c r="X20" s="1085">
        <v>37130</v>
      </c>
      <c r="Y20" s="1079">
        <v>764352</v>
      </c>
      <c r="Z20" s="1081">
        <v>61</v>
      </c>
      <c r="AA20" s="1247"/>
      <c r="AB20" s="201"/>
    </row>
    <row r="21" spans="2:28" s="163" customFormat="1" ht="22.5" customHeight="1">
      <c r="B21" s="1074" t="s">
        <v>322</v>
      </c>
      <c r="C21" s="1067">
        <v>24696411</v>
      </c>
      <c r="D21" s="1068">
        <v>855909</v>
      </c>
      <c r="E21" s="1068" t="s">
        <v>305</v>
      </c>
      <c r="F21" s="1068">
        <v>11056915</v>
      </c>
      <c r="G21" s="1068">
        <v>7328344</v>
      </c>
      <c r="H21" s="1068" t="s">
        <v>305</v>
      </c>
      <c r="I21" s="1068">
        <v>3281522</v>
      </c>
      <c r="J21" s="1068" t="s">
        <v>305</v>
      </c>
      <c r="K21" s="1068">
        <v>10127</v>
      </c>
      <c r="L21" s="1068">
        <v>20180</v>
      </c>
      <c r="M21" s="1068">
        <v>8288</v>
      </c>
      <c r="N21" s="1068" t="s">
        <v>305</v>
      </c>
      <c r="O21" s="1075">
        <v>62</v>
      </c>
      <c r="P21" s="1076" t="s">
        <v>322</v>
      </c>
      <c r="Q21" s="1068">
        <v>3375</v>
      </c>
      <c r="R21" s="1068">
        <v>107714</v>
      </c>
      <c r="S21" s="1068">
        <v>727104</v>
      </c>
      <c r="T21" s="1069" t="s">
        <v>305</v>
      </c>
      <c r="U21" s="1086" t="s">
        <v>323</v>
      </c>
      <c r="V21" s="1089" t="s">
        <v>437</v>
      </c>
      <c r="W21" s="1068">
        <v>1295376</v>
      </c>
      <c r="X21" s="1073">
        <v>38595</v>
      </c>
      <c r="Y21" s="1068">
        <v>836535</v>
      </c>
      <c r="Z21" s="1075">
        <v>62</v>
      </c>
      <c r="AA21" s="1247"/>
      <c r="AB21" s="201"/>
    </row>
    <row r="22" spans="2:28" s="163" customFormat="1" ht="22.5" customHeight="1">
      <c r="B22" s="1074" t="s">
        <v>324</v>
      </c>
      <c r="C22" s="1067">
        <v>24609675</v>
      </c>
      <c r="D22" s="1068">
        <v>935805</v>
      </c>
      <c r="E22" s="1068" t="s">
        <v>305</v>
      </c>
      <c r="F22" s="1068">
        <v>10471383</v>
      </c>
      <c r="G22" s="1068">
        <v>6963975</v>
      </c>
      <c r="H22" s="1068" t="s">
        <v>305</v>
      </c>
      <c r="I22" s="1068">
        <v>3896682</v>
      </c>
      <c r="J22" s="1068" t="s">
        <v>305</v>
      </c>
      <c r="K22" s="1068">
        <v>10099</v>
      </c>
      <c r="L22" s="1068">
        <v>20036</v>
      </c>
      <c r="M22" s="1068">
        <v>10398</v>
      </c>
      <c r="N22" s="1068" t="s">
        <v>305</v>
      </c>
      <c r="O22" s="1075">
        <v>63</v>
      </c>
      <c r="P22" s="1076" t="s">
        <v>324</v>
      </c>
      <c r="Q22" s="1068">
        <v>8560</v>
      </c>
      <c r="R22" s="1068">
        <v>122292</v>
      </c>
      <c r="S22" s="1068">
        <v>794100</v>
      </c>
      <c r="T22" s="1069" t="s">
        <v>305</v>
      </c>
      <c r="U22" s="1086" t="s">
        <v>325</v>
      </c>
      <c r="V22" s="1089" t="s">
        <v>438</v>
      </c>
      <c r="W22" s="1068">
        <v>1374033</v>
      </c>
      <c r="X22" s="1073">
        <v>40533</v>
      </c>
      <c r="Y22" s="1068">
        <v>919175</v>
      </c>
      <c r="Z22" s="1075">
        <v>63</v>
      </c>
      <c r="AA22" s="1247"/>
      <c r="AB22" s="201"/>
    </row>
    <row r="23" spans="2:28" s="163" customFormat="1" ht="22.5" customHeight="1">
      <c r="B23" s="1074" t="s">
        <v>326</v>
      </c>
      <c r="C23" s="1067">
        <v>24629381</v>
      </c>
      <c r="D23" s="1068">
        <v>1060968</v>
      </c>
      <c r="E23" s="1068" t="s">
        <v>305</v>
      </c>
      <c r="F23" s="1068">
        <v>10030990</v>
      </c>
      <c r="G23" s="1068">
        <v>6475693</v>
      </c>
      <c r="H23" s="1068" t="s">
        <v>305</v>
      </c>
      <c r="I23" s="1068">
        <v>4634407</v>
      </c>
      <c r="J23" s="1068" t="s">
        <v>305</v>
      </c>
      <c r="K23" s="1068">
        <v>10011</v>
      </c>
      <c r="L23" s="1068">
        <v>19890</v>
      </c>
      <c r="M23" s="1068">
        <v>12856</v>
      </c>
      <c r="N23" s="1068" t="s">
        <v>305</v>
      </c>
      <c r="O23" s="1075">
        <v>64</v>
      </c>
      <c r="P23" s="1076" t="s">
        <v>326</v>
      </c>
      <c r="Q23" s="1068">
        <v>15398</v>
      </c>
      <c r="R23" s="1068">
        <v>127904</v>
      </c>
      <c r="S23" s="1068">
        <v>852572</v>
      </c>
      <c r="T23" s="1069" t="s">
        <v>305</v>
      </c>
      <c r="U23" s="1086" t="s">
        <v>327</v>
      </c>
      <c r="V23" s="1089" t="s">
        <v>439</v>
      </c>
      <c r="W23" s="1068">
        <v>1386475</v>
      </c>
      <c r="X23" s="1073">
        <v>42757</v>
      </c>
      <c r="Y23" s="1068">
        <v>983440</v>
      </c>
      <c r="Z23" s="1075">
        <v>64</v>
      </c>
      <c r="AA23" s="1247"/>
      <c r="AB23" s="201"/>
    </row>
    <row r="24" spans="2:28" s="163" customFormat="1" ht="22.5" customHeight="1">
      <c r="B24" s="1074" t="s">
        <v>328</v>
      </c>
      <c r="C24" s="1067">
        <v>24481274</v>
      </c>
      <c r="D24" s="1068">
        <v>1137733</v>
      </c>
      <c r="E24" s="1068" t="s">
        <v>305</v>
      </c>
      <c r="F24" s="1068">
        <v>9775532</v>
      </c>
      <c r="G24" s="1068">
        <v>5956630</v>
      </c>
      <c r="H24" s="1068" t="s">
        <v>305</v>
      </c>
      <c r="I24" s="1068">
        <v>5073882</v>
      </c>
      <c r="J24" s="1068" t="s">
        <v>305</v>
      </c>
      <c r="K24" s="1068">
        <v>9933</v>
      </c>
      <c r="L24" s="1068">
        <v>19684</v>
      </c>
      <c r="M24" s="1068">
        <v>14699</v>
      </c>
      <c r="N24" s="1068" t="s">
        <v>305</v>
      </c>
      <c r="O24" s="1075">
        <v>65</v>
      </c>
      <c r="P24" s="1076" t="s">
        <v>328</v>
      </c>
      <c r="Q24" s="1068">
        <v>22208</v>
      </c>
      <c r="R24" s="1068">
        <v>147563</v>
      </c>
      <c r="S24" s="1068">
        <v>937556</v>
      </c>
      <c r="T24" s="1069" t="s">
        <v>305</v>
      </c>
      <c r="U24" s="1086" t="s">
        <v>329</v>
      </c>
      <c r="V24" s="1089" t="s">
        <v>440</v>
      </c>
      <c r="W24" s="1068">
        <v>1383712</v>
      </c>
      <c r="X24" s="1073">
        <v>44316</v>
      </c>
      <c r="Y24" s="1068">
        <v>1090304</v>
      </c>
      <c r="Z24" s="1075">
        <v>65</v>
      </c>
      <c r="AA24" s="1247"/>
      <c r="AB24" s="201"/>
    </row>
    <row r="25" spans="2:28" s="163" customFormat="1" ht="22.5" customHeight="1">
      <c r="B25" s="1077" t="s">
        <v>330</v>
      </c>
      <c r="C25" s="1078">
        <v>24119005</v>
      </c>
      <c r="D25" s="1079">
        <v>1221926</v>
      </c>
      <c r="E25" s="1079" t="s">
        <v>305</v>
      </c>
      <c r="F25" s="1079">
        <v>9584061</v>
      </c>
      <c r="G25" s="1079">
        <v>5555762</v>
      </c>
      <c r="H25" s="1079" t="s">
        <v>305</v>
      </c>
      <c r="I25" s="1079">
        <v>4997385</v>
      </c>
      <c r="J25" s="1079" t="s">
        <v>305</v>
      </c>
      <c r="K25" s="1079">
        <v>10038</v>
      </c>
      <c r="L25" s="1079">
        <v>19280</v>
      </c>
      <c r="M25" s="1079">
        <v>17012</v>
      </c>
      <c r="N25" s="1079" t="s">
        <v>305</v>
      </c>
      <c r="O25" s="1081">
        <v>66</v>
      </c>
      <c r="P25" s="1082" t="s">
        <v>330</v>
      </c>
      <c r="Q25" s="1079">
        <v>28795</v>
      </c>
      <c r="R25" s="1079">
        <v>194997</v>
      </c>
      <c r="S25" s="1079">
        <v>1044296</v>
      </c>
      <c r="T25" s="1080">
        <v>291</v>
      </c>
      <c r="U25" s="1087" t="s">
        <v>331</v>
      </c>
      <c r="V25" s="1088" t="s">
        <v>441</v>
      </c>
      <c r="W25" s="1079">
        <v>1443382</v>
      </c>
      <c r="X25" s="1085">
        <v>46330</v>
      </c>
      <c r="Y25" s="1079">
        <v>1248629</v>
      </c>
      <c r="Z25" s="1081">
        <v>66</v>
      </c>
      <c r="AA25" s="1247"/>
      <c r="AB25" s="201"/>
    </row>
    <row r="26" spans="2:28" s="163" customFormat="1" ht="22.5" customHeight="1">
      <c r="B26" s="1074" t="s">
        <v>332</v>
      </c>
      <c r="C26" s="1067">
        <v>23739579</v>
      </c>
      <c r="D26" s="1068">
        <v>1314607</v>
      </c>
      <c r="E26" s="1068" t="s">
        <v>305</v>
      </c>
      <c r="F26" s="1068">
        <v>9452071</v>
      </c>
      <c r="G26" s="1068">
        <v>5270854</v>
      </c>
      <c r="H26" s="1068" t="s">
        <v>305</v>
      </c>
      <c r="I26" s="1068">
        <v>4780628</v>
      </c>
      <c r="J26" s="1068" t="s">
        <v>305</v>
      </c>
      <c r="K26" s="1068">
        <v>10101</v>
      </c>
      <c r="L26" s="1068">
        <v>18650</v>
      </c>
      <c r="M26" s="1068">
        <v>19658</v>
      </c>
      <c r="N26" s="1068" t="s">
        <v>305</v>
      </c>
      <c r="O26" s="1075">
        <v>67</v>
      </c>
      <c r="P26" s="1076" t="s">
        <v>332</v>
      </c>
      <c r="Q26" s="1068">
        <v>33998</v>
      </c>
      <c r="R26" s="1068">
        <v>234748</v>
      </c>
      <c r="S26" s="1068">
        <v>1160425</v>
      </c>
      <c r="T26" s="1069">
        <v>494</v>
      </c>
      <c r="U26" s="1086" t="s">
        <v>333</v>
      </c>
      <c r="V26" s="1089" t="s">
        <v>442</v>
      </c>
      <c r="W26" s="1068">
        <v>1442235</v>
      </c>
      <c r="X26" s="1073">
        <v>48409</v>
      </c>
      <c r="Y26" s="1068">
        <v>1407338</v>
      </c>
      <c r="Z26" s="1075">
        <v>67</v>
      </c>
      <c r="AA26" s="1247"/>
      <c r="AB26" s="201"/>
    </row>
    <row r="27" spans="2:28" s="163" customFormat="1" ht="22.5" customHeight="1">
      <c r="B27" s="1074" t="s">
        <v>334</v>
      </c>
      <c r="C27" s="1067">
        <v>23453082</v>
      </c>
      <c r="D27" s="1068">
        <v>1419593</v>
      </c>
      <c r="E27" s="1068" t="s">
        <v>305</v>
      </c>
      <c r="F27" s="1068">
        <v>9383182</v>
      </c>
      <c r="G27" s="1068">
        <v>5043069</v>
      </c>
      <c r="H27" s="1068" t="s">
        <v>305</v>
      </c>
      <c r="I27" s="1068">
        <v>4521956</v>
      </c>
      <c r="J27" s="1068" t="s">
        <v>305</v>
      </c>
      <c r="K27" s="1068">
        <v>9955</v>
      </c>
      <c r="L27" s="1068">
        <v>18026</v>
      </c>
      <c r="M27" s="1068">
        <v>21303</v>
      </c>
      <c r="N27" s="1068" t="s">
        <v>305</v>
      </c>
      <c r="O27" s="1075">
        <v>68</v>
      </c>
      <c r="P27" s="1076" t="s">
        <v>334</v>
      </c>
      <c r="Q27" s="1068">
        <v>38365</v>
      </c>
      <c r="R27" s="1068">
        <v>255262</v>
      </c>
      <c r="S27" s="1068">
        <v>1270189</v>
      </c>
      <c r="T27" s="1069">
        <v>838</v>
      </c>
      <c r="U27" s="1086" t="s">
        <v>335</v>
      </c>
      <c r="V27" s="1089" t="s">
        <v>443</v>
      </c>
      <c r="W27" s="1068">
        <v>1470869</v>
      </c>
      <c r="X27" s="1073">
        <v>49284</v>
      </c>
      <c r="Y27" s="1068">
        <v>1539250</v>
      </c>
      <c r="Z27" s="1075">
        <v>68</v>
      </c>
      <c r="AA27" s="1247"/>
      <c r="AB27" s="201"/>
    </row>
    <row r="28" spans="2:28" s="163" customFormat="1" ht="22.5" customHeight="1">
      <c r="B28" s="1074" t="s">
        <v>336</v>
      </c>
      <c r="C28" s="1067">
        <v>23282466</v>
      </c>
      <c r="D28" s="1068">
        <v>1551017</v>
      </c>
      <c r="E28" s="1068" t="s">
        <v>305</v>
      </c>
      <c r="F28" s="1068">
        <v>9403193</v>
      </c>
      <c r="G28" s="1068">
        <v>4865196</v>
      </c>
      <c r="H28" s="1068" t="s">
        <v>305</v>
      </c>
      <c r="I28" s="1068">
        <v>4337772</v>
      </c>
      <c r="J28" s="1068" t="s">
        <v>305</v>
      </c>
      <c r="K28" s="1068">
        <v>9722</v>
      </c>
      <c r="L28" s="1068">
        <v>17288</v>
      </c>
      <c r="M28" s="1068">
        <v>23173</v>
      </c>
      <c r="N28" s="1068" t="s">
        <v>305</v>
      </c>
      <c r="O28" s="1075">
        <v>69</v>
      </c>
      <c r="P28" s="1076" t="s">
        <v>336</v>
      </c>
      <c r="Q28" s="1068">
        <v>41637</v>
      </c>
      <c r="R28" s="1068">
        <v>263362</v>
      </c>
      <c r="S28" s="1068">
        <v>1354827</v>
      </c>
      <c r="T28" s="1069">
        <v>955</v>
      </c>
      <c r="U28" s="1071"/>
      <c r="V28" s="1072" t="s">
        <v>305</v>
      </c>
      <c r="W28" s="1068">
        <v>1414324</v>
      </c>
      <c r="X28" s="1073">
        <v>50183</v>
      </c>
      <c r="Y28" s="1068">
        <v>1632515</v>
      </c>
      <c r="Z28" s="1075">
        <v>69</v>
      </c>
      <c r="AA28" s="1247"/>
      <c r="AB28" s="201"/>
    </row>
    <row r="29" spans="2:28" s="163" customFormat="1" ht="22.5" customHeight="1">
      <c r="B29" s="1074" t="s">
        <v>337</v>
      </c>
      <c r="C29" s="1067">
        <v>23235009</v>
      </c>
      <c r="D29" s="1068">
        <v>1674625</v>
      </c>
      <c r="E29" s="1068" t="s">
        <v>305</v>
      </c>
      <c r="F29" s="1068">
        <v>9493485</v>
      </c>
      <c r="G29" s="1068">
        <v>4716833</v>
      </c>
      <c r="H29" s="1068" t="s">
        <v>305</v>
      </c>
      <c r="I29" s="1068">
        <v>4231542</v>
      </c>
      <c r="J29" s="1068" t="s">
        <v>305</v>
      </c>
      <c r="K29" s="1068">
        <v>9510</v>
      </c>
      <c r="L29" s="1068">
        <v>16586</v>
      </c>
      <c r="M29" s="1068">
        <v>24700</v>
      </c>
      <c r="N29" s="1068" t="s">
        <v>305</v>
      </c>
      <c r="O29" s="1075">
        <v>70</v>
      </c>
      <c r="P29" s="1076" t="s">
        <v>337</v>
      </c>
      <c r="Q29" s="1068">
        <v>44314</v>
      </c>
      <c r="R29" s="1068">
        <v>263219</v>
      </c>
      <c r="S29" s="1068">
        <v>1406521</v>
      </c>
      <c r="T29" s="1069">
        <v>988</v>
      </c>
      <c r="U29" s="1071"/>
      <c r="V29" s="1072" t="s">
        <v>305</v>
      </c>
      <c r="W29" s="1068">
        <v>1352686</v>
      </c>
      <c r="X29" s="1073">
        <v>50796</v>
      </c>
      <c r="Y29" s="1068">
        <v>1685284</v>
      </c>
      <c r="Z29" s="1075">
        <v>70</v>
      </c>
      <c r="AA29" s="1247"/>
      <c r="AB29" s="201"/>
    </row>
    <row r="30" spans="2:28" s="163" customFormat="1" ht="22.5" customHeight="1">
      <c r="B30" s="1077" t="s">
        <v>338</v>
      </c>
      <c r="C30" s="1078">
        <v>23335987</v>
      </c>
      <c r="D30" s="1079">
        <v>1715756</v>
      </c>
      <c r="E30" s="1079" t="s">
        <v>305</v>
      </c>
      <c r="F30" s="1079">
        <v>9595021</v>
      </c>
      <c r="G30" s="1079">
        <v>4694250</v>
      </c>
      <c r="H30" s="1079" t="s">
        <v>305</v>
      </c>
      <c r="I30" s="1079">
        <v>4178327</v>
      </c>
      <c r="J30" s="1079" t="s">
        <v>305</v>
      </c>
      <c r="K30" s="1079">
        <v>9412</v>
      </c>
      <c r="L30" s="1079">
        <v>15916</v>
      </c>
      <c r="M30" s="1079">
        <v>26900</v>
      </c>
      <c r="N30" s="1079" t="s">
        <v>305</v>
      </c>
      <c r="O30" s="1081">
        <v>71</v>
      </c>
      <c r="P30" s="1082" t="s">
        <v>338</v>
      </c>
      <c r="Q30" s="1079">
        <v>46707</v>
      </c>
      <c r="R30" s="1079">
        <v>275256</v>
      </c>
      <c r="S30" s="1079">
        <v>1468538</v>
      </c>
      <c r="T30" s="1079">
        <v>1013</v>
      </c>
      <c r="U30" s="1083"/>
      <c r="V30" s="1084" t="s">
        <v>305</v>
      </c>
      <c r="W30" s="1079">
        <v>1308890</v>
      </c>
      <c r="X30" s="1085">
        <v>52228</v>
      </c>
      <c r="Y30" s="1079">
        <v>1760799</v>
      </c>
      <c r="Z30" s="1081">
        <v>71</v>
      </c>
      <c r="AA30" s="1247"/>
      <c r="AB30" s="201"/>
    </row>
    <row r="31" spans="2:28" s="163" customFormat="1" ht="22.5" customHeight="1">
      <c r="B31" s="1074" t="s">
        <v>339</v>
      </c>
      <c r="C31" s="1067">
        <v>23565991</v>
      </c>
      <c r="D31" s="1068">
        <v>1842458</v>
      </c>
      <c r="E31" s="1068" t="s">
        <v>305</v>
      </c>
      <c r="F31" s="1068">
        <v>9696133</v>
      </c>
      <c r="G31" s="1068">
        <v>4688444</v>
      </c>
      <c r="H31" s="1068" t="s">
        <v>305</v>
      </c>
      <c r="I31" s="1068">
        <v>4154647</v>
      </c>
      <c r="J31" s="1068" t="s">
        <v>305</v>
      </c>
      <c r="K31" s="1068">
        <v>9296</v>
      </c>
      <c r="L31" s="1068">
        <v>15372</v>
      </c>
      <c r="M31" s="1068">
        <v>29840</v>
      </c>
      <c r="N31" s="1068" t="s">
        <v>305</v>
      </c>
      <c r="O31" s="1075">
        <v>72</v>
      </c>
      <c r="P31" s="1076" t="s">
        <v>339</v>
      </c>
      <c r="Q31" s="1068">
        <v>47853</v>
      </c>
      <c r="R31" s="1068">
        <v>287974</v>
      </c>
      <c r="S31" s="1068">
        <v>1529163</v>
      </c>
      <c r="T31" s="1068">
        <v>1039</v>
      </c>
      <c r="U31" s="1071"/>
      <c r="V31" s="1072" t="s">
        <v>305</v>
      </c>
      <c r="W31" s="1068">
        <v>1263772</v>
      </c>
      <c r="X31" s="1073">
        <v>54508</v>
      </c>
      <c r="Y31" s="1068">
        <v>1835335</v>
      </c>
      <c r="Z31" s="1075">
        <v>72</v>
      </c>
      <c r="AA31" s="1247"/>
      <c r="AB31" s="201"/>
    </row>
    <row r="32" spans="2:28" s="163" customFormat="1" ht="22.5" customHeight="1">
      <c r="B32" s="1074" t="s">
        <v>340</v>
      </c>
      <c r="C32" s="1067">
        <v>24187529</v>
      </c>
      <c r="D32" s="1068">
        <v>2129471</v>
      </c>
      <c r="E32" s="1068" t="s">
        <v>305</v>
      </c>
      <c r="F32" s="1068">
        <v>9816536</v>
      </c>
      <c r="G32" s="1068">
        <v>4779593</v>
      </c>
      <c r="H32" s="1068" t="s">
        <v>305</v>
      </c>
      <c r="I32" s="1068">
        <v>4201223</v>
      </c>
      <c r="J32" s="1068" t="s">
        <v>305</v>
      </c>
      <c r="K32" s="1068">
        <v>9244</v>
      </c>
      <c r="L32" s="1068">
        <v>15119</v>
      </c>
      <c r="M32" s="1068">
        <v>34144</v>
      </c>
      <c r="N32" s="1068" t="s">
        <v>305</v>
      </c>
      <c r="O32" s="1075">
        <v>73</v>
      </c>
      <c r="P32" s="1076" t="s">
        <v>340</v>
      </c>
      <c r="Q32" s="1068">
        <v>48288</v>
      </c>
      <c r="R32" s="1068">
        <v>309824</v>
      </c>
      <c r="S32" s="1068">
        <v>1597282</v>
      </c>
      <c r="T32" s="1068">
        <v>1100</v>
      </c>
      <c r="U32" s="1071"/>
      <c r="V32" s="1072" t="s">
        <v>305</v>
      </c>
      <c r="W32" s="1068">
        <v>1245705</v>
      </c>
      <c r="X32" s="1073">
        <v>58507</v>
      </c>
      <c r="Y32" s="1068">
        <v>1926108</v>
      </c>
      <c r="Z32" s="1075">
        <v>73</v>
      </c>
      <c r="AA32" s="1247"/>
      <c r="AB32" s="201"/>
    </row>
    <row r="33" spans="2:28" s="163" customFormat="1" ht="22.5" customHeight="1">
      <c r="B33" s="1074" t="s">
        <v>341</v>
      </c>
      <c r="C33" s="1067">
        <v>24641093</v>
      </c>
      <c r="D33" s="1068">
        <v>2233470</v>
      </c>
      <c r="E33" s="1068" t="s">
        <v>305</v>
      </c>
      <c r="F33" s="1068">
        <v>10088776</v>
      </c>
      <c r="G33" s="1068">
        <v>4735705</v>
      </c>
      <c r="H33" s="1068" t="s">
        <v>305</v>
      </c>
      <c r="I33" s="1068">
        <v>4270943</v>
      </c>
      <c r="J33" s="1068" t="s">
        <v>305</v>
      </c>
      <c r="K33" s="1068">
        <v>8938</v>
      </c>
      <c r="L33" s="1068">
        <v>14558</v>
      </c>
      <c r="M33" s="1068">
        <v>37899</v>
      </c>
      <c r="N33" s="1068" t="s">
        <v>305</v>
      </c>
      <c r="O33" s="1075">
        <v>74</v>
      </c>
      <c r="P33" s="1076" t="s">
        <v>341</v>
      </c>
      <c r="Q33" s="1068">
        <v>48391</v>
      </c>
      <c r="R33" s="1068">
        <v>330360</v>
      </c>
      <c r="S33" s="1068">
        <v>1659338</v>
      </c>
      <c r="T33" s="1068">
        <v>1149</v>
      </c>
      <c r="U33" s="1071"/>
      <c r="V33" s="1072" t="s">
        <v>305</v>
      </c>
      <c r="W33" s="1068">
        <v>1211566</v>
      </c>
      <c r="X33" s="1073">
        <v>61395</v>
      </c>
      <c r="Y33" s="1068">
        <v>2009177</v>
      </c>
      <c r="Z33" s="1075">
        <v>74</v>
      </c>
      <c r="AA33" s="1247"/>
      <c r="AB33" s="201"/>
    </row>
    <row r="34" spans="2:28" s="163" customFormat="1" ht="22.5" customHeight="1">
      <c r="B34" s="1074" t="s">
        <v>342</v>
      </c>
      <c r="C34" s="1067">
        <v>25158719</v>
      </c>
      <c r="D34" s="1068">
        <v>2292591</v>
      </c>
      <c r="E34" s="1068" t="s">
        <v>305</v>
      </c>
      <c r="F34" s="1068">
        <v>10364846</v>
      </c>
      <c r="G34" s="1068">
        <v>4762442</v>
      </c>
      <c r="H34" s="1068" t="s">
        <v>305</v>
      </c>
      <c r="I34" s="1068">
        <v>4333079</v>
      </c>
      <c r="J34" s="1068" t="s">
        <v>305</v>
      </c>
      <c r="K34" s="1068">
        <v>9015</v>
      </c>
      <c r="L34" s="1068">
        <v>13897</v>
      </c>
      <c r="M34" s="1068">
        <v>40636</v>
      </c>
      <c r="N34" s="1068" t="s">
        <v>305</v>
      </c>
      <c r="O34" s="1075">
        <v>75</v>
      </c>
      <c r="P34" s="1076" t="s">
        <v>342</v>
      </c>
      <c r="Q34" s="1068">
        <v>47955</v>
      </c>
      <c r="R34" s="1068">
        <v>353782</v>
      </c>
      <c r="S34" s="1068">
        <v>1734082</v>
      </c>
      <c r="T34" s="1068">
        <v>1076</v>
      </c>
      <c r="U34" s="1071"/>
      <c r="V34" s="1072" t="s">
        <v>305</v>
      </c>
      <c r="W34" s="1068">
        <v>1205318</v>
      </c>
      <c r="X34" s="1073">
        <v>63548</v>
      </c>
      <c r="Y34" s="1068">
        <v>2107074</v>
      </c>
      <c r="Z34" s="1075">
        <v>75</v>
      </c>
      <c r="AA34" s="1247"/>
      <c r="AB34" s="201"/>
    </row>
    <row r="35" spans="2:28" s="163" customFormat="1" ht="22.5" customHeight="1">
      <c r="B35" s="1077" t="s">
        <v>343</v>
      </c>
      <c r="C35" s="1078">
        <v>25690388</v>
      </c>
      <c r="D35" s="1079">
        <v>2371422</v>
      </c>
      <c r="E35" s="1079" t="s">
        <v>305</v>
      </c>
      <c r="F35" s="1079">
        <v>10609985</v>
      </c>
      <c r="G35" s="1079">
        <v>4833902</v>
      </c>
      <c r="H35" s="1079" t="s">
        <v>305</v>
      </c>
      <c r="I35" s="1079">
        <v>4386218</v>
      </c>
      <c r="J35" s="1079" t="s">
        <v>305</v>
      </c>
      <c r="K35" s="1079">
        <v>8802</v>
      </c>
      <c r="L35" s="1079">
        <v>13342</v>
      </c>
      <c r="M35" s="1079">
        <v>43522</v>
      </c>
      <c r="N35" s="1079" t="s">
        <v>305</v>
      </c>
      <c r="O35" s="1081">
        <v>76</v>
      </c>
      <c r="P35" s="1082" t="s">
        <v>343</v>
      </c>
      <c r="Q35" s="1079">
        <v>47055</v>
      </c>
      <c r="R35" s="1079">
        <v>364880</v>
      </c>
      <c r="S35" s="1079">
        <v>1791786</v>
      </c>
      <c r="T35" s="1080">
        <v>845</v>
      </c>
      <c r="U35" s="1090"/>
      <c r="V35" s="1091">
        <v>131492</v>
      </c>
      <c r="W35" s="1079">
        <v>1087137</v>
      </c>
      <c r="X35" s="1085">
        <v>65666</v>
      </c>
      <c r="Y35" s="1079">
        <v>2175037</v>
      </c>
      <c r="Z35" s="1081">
        <v>76</v>
      </c>
      <c r="AA35" s="1247"/>
      <c r="AB35" s="201"/>
    </row>
    <row r="36" spans="2:28" s="163" customFormat="1" ht="22.5" customHeight="1">
      <c r="B36" s="1074" t="s">
        <v>344</v>
      </c>
      <c r="C36" s="1067">
        <v>26186777</v>
      </c>
      <c r="D36" s="1068">
        <v>2453422</v>
      </c>
      <c r="E36" s="1068" t="s">
        <v>305</v>
      </c>
      <c r="F36" s="1068">
        <v>10819651</v>
      </c>
      <c r="G36" s="1068">
        <v>4977119</v>
      </c>
      <c r="H36" s="1068" t="s">
        <v>305</v>
      </c>
      <c r="I36" s="1068">
        <v>4381137</v>
      </c>
      <c r="J36" s="1068" t="s">
        <v>305</v>
      </c>
      <c r="K36" s="1068">
        <v>8579</v>
      </c>
      <c r="L36" s="1068">
        <v>12673</v>
      </c>
      <c r="M36" s="1068">
        <v>46391</v>
      </c>
      <c r="N36" s="1068" t="s">
        <v>305</v>
      </c>
      <c r="O36" s="1075">
        <v>77</v>
      </c>
      <c r="P36" s="1076" t="s">
        <v>344</v>
      </c>
      <c r="Q36" s="1068">
        <v>46762</v>
      </c>
      <c r="R36" s="1068">
        <v>374244</v>
      </c>
      <c r="S36" s="1068">
        <v>1839363</v>
      </c>
      <c r="T36" s="1069">
        <v>543</v>
      </c>
      <c r="U36" s="1092"/>
      <c r="V36" s="1093">
        <v>356790</v>
      </c>
      <c r="W36" s="1068">
        <v>870103</v>
      </c>
      <c r="X36" s="1073">
        <v>67643</v>
      </c>
      <c r="Y36" s="1068">
        <v>2232142</v>
      </c>
      <c r="Z36" s="1075">
        <v>77</v>
      </c>
      <c r="AA36" s="1247"/>
      <c r="AB36" s="201"/>
    </row>
    <row r="37" spans="2:28" s="163" customFormat="1" ht="22.5" customHeight="1">
      <c r="B37" s="1074" t="s">
        <v>345</v>
      </c>
      <c r="C37" s="1067">
        <v>26656819</v>
      </c>
      <c r="D37" s="1068">
        <v>2497895</v>
      </c>
      <c r="E37" s="1068" t="s">
        <v>305</v>
      </c>
      <c r="F37" s="1068">
        <v>11146874</v>
      </c>
      <c r="G37" s="1068">
        <v>5048296</v>
      </c>
      <c r="H37" s="1068" t="s">
        <v>305</v>
      </c>
      <c r="I37" s="1068">
        <v>4414896</v>
      </c>
      <c r="J37" s="1068" t="s">
        <v>305</v>
      </c>
      <c r="K37" s="1068">
        <v>8589</v>
      </c>
      <c r="L37" s="1068">
        <v>12393</v>
      </c>
      <c r="M37" s="1068">
        <v>50792</v>
      </c>
      <c r="N37" s="1068" t="s">
        <v>305</v>
      </c>
      <c r="O37" s="1075">
        <v>78</v>
      </c>
      <c r="P37" s="1076" t="s">
        <v>345</v>
      </c>
      <c r="Q37" s="1068">
        <v>46636</v>
      </c>
      <c r="R37" s="1068">
        <v>380299</v>
      </c>
      <c r="S37" s="1068">
        <v>1862262</v>
      </c>
      <c r="T37" s="1069">
        <v>243</v>
      </c>
      <c r="U37" s="1092"/>
      <c r="V37" s="1093">
        <v>406613</v>
      </c>
      <c r="W37" s="1068">
        <v>781031</v>
      </c>
      <c r="X37" s="1073">
        <v>71774</v>
      </c>
      <c r="Y37" s="1068">
        <v>2260519</v>
      </c>
      <c r="Z37" s="1075">
        <v>78</v>
      </c>
      <c r="AA37" s="1247"/>
      <c r="AB37" s="201"/>
    </row>
    <row r="38" spans="2:28" s="163" customFormat="1" ht="22.5" customHeight="1">
      <c r="B38" s="1074" t="s">
        <v>346</v>
      </c>
      <c r="C38" s="1067">
        <v>27110438</v>
      </c>
      <c r="D38" s="1068">
        <v>2486604</v>
      </c>
      <c r="E38" s="1068" t="s">
        <v>305</v>
      </c>
      <c r="F38" s="1068">
        <v>11629110</v>
      </c>
      <c r="G38" s="1068">
        <v>4966972</v>
      </c>
      <c r="H38" s="1068" t="s">
        <v>305</v>
      </c>
      <c r="I38" s="1068">
        <v>4484870</v>
      </c>
      <c r="J38" s="1068" t="s">
        <v>305</v>
      </c>
      <c r="K38" s="1068">
        <v>8330</v>
      </c>
      <c r="L38" s="1068">
        <v>11911</v>
      </c>
      <c r="M38" s="1068">
        <v>68606</v>
      </c>
      <c r="N38" s="1068" t="s">
        <v>305</v>
      </c>
      <c r="O38" s="1075">
        <v>79</v>
      </c>
      <c r="P38" s="1076" t="s">
        <v>346</v>
      </c>
      <c r="Q38" s="1068">
        <v>46187</v>
      </c>
      <c r="R38" s="1068">
        <v>373996</v>
      </c>
      <c r="S38" s="1068">
        <v>1846368</v>
      </c>
      <c r="T38" s="1069">
        <v>87</v>
      </c>
      <c r="U38" s="1092"/>
      <c r="V38" s="1093">
        <v>416438</v>
      </c>
      <c r="W38" s="1068">
        <v>770959</v>
      </c>
      <c r="X38" s="1073">
        <v>88847</v>
      </c>
      <c r="Y38" s="1068">
        <v>2237602</v>
      </c>
      <c r="Z38" s="1075">
        <v>79</v>
      </c>
      <c r="AA38" s="1247"/>
      <c r="AB38" s="201"/>
    </row>
    <row r="39" spans="2:28" s="163" customFormat="1" ht="22.5" customHeight="1">
      <c r="B39" s="1074" t="s">
        <v>347</v>
      </c>
      <c r="C39" s="1067">
        <v>27451909</v>
      </c>
      <c r="D39" s="1068">
        <v>2407093</v>
      </c>
      <c r="E39" s="1068" t="s">
        <v>305</v>
      </c>
      <c r="F39" s="1068">
        <v>11826573</v>
      </c>
      <c r="G39" s="1068">
        <v>5094402</v>
      </c>
      <c r="H39" s="1068" t="s">
        <v>305</v>
      </c>
      <c r="I39" s="1068">
        <v>4621930</v>
      </c>
      <c r="J39" s="1068" t="s">
        <v>305</v>
      </c>
      <c r="K39" s="1068">
        <v>8113</v>
      </c>
      <c r="L39" s="1068">
        <v>11577</v>
      </c>
      <c r="M39" s="1068">
        <v>72122</v>
      </c>
      <c r="N39" s="1068" t="s">
        <v>305</v>
      </c>
      <c r="O39" s="1075">
        <v>80</v>
      </c>
      <c r="P39" s="1076" t="s">
        <v>347</v>
      </c>
      <c r="Q39" s="1068">
        <v>46348</v>
      </c>
      <c r="R39" s="1068">
        <v>371124</v>
      </c>
      <c r="S39" s="1068">
        <v>1835312</v>
      </c>
      <c r="T39" s="1069" t="s">
        <v>305</v>
      </c>
      <c r="U39" s="1092"/>
      <c r="V39" s="1093">
        <v>432914</v>
      </c>
      <c r="W39" s="1068">
        <v>724401</v>
      </c>
      <c r="X39" s="1073">
        <v>91812</v>
      </c>
      <c r="Y39" s="1068">
        <v>2223599</v>
      </c>
      <c r="Z39" s="1075">
        <v>80</v>
      </c>
      <c r="AA39" s="1247"/>
      <c r="AB39" s="201"/>
    </row>
    <row r="40" spans="2:28" s="163" customFormat="1" ht="22.5" customHeight="1">
      <c r="B40" s="1077" t="s">
        <v>348</v>
      </c>
      <c r="C40" s="1078">
        <v>27667407</v>
      </c>
      <c r="D40" s="1079">
        <v>2292810</v>
      </c>
      <c r="E40" s="1079" t="s">
        <v>305</v>
      </c>
      <c r="F40" s="1079">
        <v>11924653</v>
      </c>
      <c r="G40" s="1079">
        <v>5299282</v>
      </c>
      <c r="H40" s="1079" t="s">
        <v>305</v>
      </c>
      <c r="I40" s="1079">
        <v>4682827</v>
      </c>
      <c r="J40" s="1079" t="s">
        <v>305</v>
      </c>
      <c r="K40" s="1079">
        <v>7830</v>
      </c>
      <c r="L40" s="1079">
        <v>11308</v>
      </c>
      <c r="M40" s="1079">
        <v>74931</v>
      </c>
      <c r="N40" s="1079" t="s">
        <v>305</v>
      </c>
      <c r="O40" s="1081">
        <v>81</v>
      </c>
      <c r="P40" s="1082" t="s">
        <v>348</v>
      </c>
      <c r="Q40" s="1079">
        <v>46468</v>
      </c>
      <c r="R40" s="1079">
        <v>372406</v>
      </c>
      <c r="S40" s="1079">
        <v>1822117</v>
      </c>
      <c r="T40" s="1080" t="s">
        <v>305</v>
      </c>
      <c r="U40" s="1090"/>
      <c r="V40" s="1091">
        <v>472808</v>
      </c>
      <c r="W40" s="1079">
        <v>659967</v>
      </c>
      <c r="X40" s="1085">
        <v>94069</v>
      </c>
      <c r="Y40" s="1079">
        <v>2211760</v>
      </c>
      <c r="Z40" s="1081">
        <v>81</v>
      </c>
      <c r="AA40" s="1247"/>
      <c r="AB40" s="201"/>
    </row>
    <row r="41" spans="2:28" s="163" customFormat="1" ht="22.5" customHeight="1">
      <c r="B41" s="1074" t="s">
        <v>349</v>
      </c>
      <c r="C41" s="1067">
        <v>27793979</v>
      </c>
      <c r="D41" s="1068">
        <v>2227615</v>
      </c>
      <c r="E41" s="1068" t="s">
        <v>305</v>
      </c>
      <c r="F41" s="1068">
        <v>11901520</v>
      </c>
      <c r="G41" s="1068">
        <v>5623975</v>
      </c>
      <c r="H41" s="1068" t="s">
        <v>305</v>
      </c>
      <c r="I41" s="1068">
        <v>4600551</v>
      </c>
      <c r="J41" s="1068" t="s">
        <v>305</v>
      </c>
      <c r="K41" s="1068">
        <v>7557</v>
      </c>
      <c r="L41" s="1068">
        <v>10786</v>
      </c>
      <c r="M41" s="1068">
        <v>76521</v>
      </c>
      <c r="N41" s="1068" t="s">
        <v>305</v>
      </c>
      <c r="O41" s="1075">
        <v>82</v>
      </c>
      <c r="P41" s="1076" t="s">
        <v>349</v>
      </c>
      <c r="Q41" s="1068">
        <v>46909</v>
      </c>
      <c r="R41" s="1068">
        <v>374273</v>
      </c>
      <c r="S41" s="1068">
        <v>1817650</v>
      </c>
      <c r="T41" s="1069" t="s">
        <v>305</v>
      </c>
      <c r="U41" s="1092"/>
      <c r="V41" s="1093">
        <v>478934</v>
      </c>
      <c r="W41" s="1068">
        <v>627688</v>
      </c>
      <c r="X41" s="1073">
        <v>94864</v>
      </c>
      <c r="Y41" s="1068">
        <v>2209422</v>
      </c>
      <c r="Z41" s="1075">
        <v>82</v>
      </c>
      <c r="AA41" s="1247"/>
      <c r="AB41" s="201"/>
    </row>
    <row r="42" spans="2:28" s="163" customFormat="1" ht="22.5" customHeight="1">
      <c r="B42" s="1074" t="s">
        <v>350</v>
      </c>
      <c r="C42" s="1067">
        <v>27828833</v>
      </c>
      <c r="D42" s="1068">
        <v>2192808</v>
      </c>
      <c r="E42" s="1068" t="s">
        <v>305</v>
      </c>
      <c r="F42" s="1068">
        <v>11739452</v>
      </c>
      <c r="G42" s="1068">
        <v>5706810</v>
      </c>
      <c r="H42" s="1068" t="s">
        <v>305</v>
      </c>
      <c r="I42" s="1068">
        <v>4716105</v>
      </c>
      <c r="J42" s="1068" t="s">
        <v>305</v>
      </c>
      <c r="K42" s="1068">
        <v>7273</v>
      </c>
      <c r="L42" s="1068">
        <v>10328</v>
      </c>
      <c r="M42" s="1068">
        <v>76770</v>
      </c>
      <c r="N42" s="1068" t="s">
        <v>305</v>
      </c>
      <c r="O42" s="1075">
        <v>83</v>
      </c>
      <c r="P42" s="1076" t="s">
        <v>350</v>
      </c>
      <c r="Q42" s="1068">
        <v>47245</v>
      </c>
      <c r="R42" s="1068">
        <v>379425</v>
      </c>
      <c r="S42" s="1068">
        <v>1834493</v>
      </c>
      <c r="T42" s="1069" t="s">
        <v>305</v>
      </c>
      <c r="U42" s="1092"/>
      <c r="V42" s="1093">
        <v>512180</v>
      </c>
      <c r="W42" s="1068">
        <v>605944</v>
      </c>
      <c r="X42" s="1073">
        <v>94371</v>
      </c>
      <c r="Y42" s="1068">
        <v>2231404</v>
      </c>
      <c r="Z42" s="1075">
        <v>83</v>
      </c>
      <c r="AA42" s="1247"/>
      <c r="AB42" s="201"/>
    </row>
    <row r="43" spans="2:28" s="163" customFormat="1" ht="22.5" customHeight="1">
      <c r="B43" s="1074" t="s">
        <v>351</v>
      </c>
      <c r="C43" s="1067">
        <v>27801187</v>
      </c>
      <c r="D43" s="1068">
        <v>2132942</v>
      </c>
      <c r="E43" s="1068" t="s">
        <v>305</v>
      </c>
      <c r="F43" s="1068">
        <v>11464221</v>
      </c>
      <c r="G43" s="1068">
        <v>5828867</v>
      </c>
      <c r="H43" s="1068" t="s">
        <v>305</v>
      </c>
      <c r="I43" s="1068">
        <v>4891917</v>
      </c>
      <c r="J43" s="1068" t="s">
        <v>305</v>
      </c>
      <c r="K43" s="1068">
        <v>7013</v>
      </c>
      <c r="L43" s="1068">
        <v>9716</v>
      </c>
      <c r="M43" s="1068">
        <v>78139</v>
      </c>
      <c r="N43" s="1068" t="s">
        <v>305</v>
      </c>
      <c r="O43" s="1075">
        <v>84</v>
      </c>
      <c r="P43" s="1076" t="s">
        <v>351</v>
      </c>
      <c r="Q43" s="1068">
        <v>47527</v>
      </c>
      <c r="R43" s="1068">
        <v>381873</v>
      </c>
      <c r="S43" s="1068">
        <v>1843153</v>
      </c>
      <c r="T43" s="1069" t="s">
        <v>305</v>
      </c>
      <c r="U43" s="1092"/>
      <c r="V43" s="1093">
        <v>536545</v>
      </c>
      <c r="W43" s="1068">
        <v>579274</v>
      </c>
      <c r="X43" s="1073">
        <v>94868</v>
      </c>
      <c r="Y43" s="1068">
        <v>2242556</v>
      </c>
      <c r="Z43" s="1075">
        <v>84</v>
      </c>
      <c r="AA43" s="1247"/>
      <c r="AB43" s="201"/>
    </row>
    <row r="44" spans="2:28" s="163" customFormat="1" ht="22.5" customHeight="1">
      <c r="B44" s="1074" t="s">
        <v>352</v>
      </c>
      <c r="C44" s="1067">
        <v>27763003</v>
      </c>
      <c r="D44" s="1068">
        <v>2067951</v>
      </c>
      <c r="E44" s="1068" t="s">
        <v>305</v>
      </c>
      <c r="F44" s="1068">
        <v>11095372</v>
      </c>
      <c r="G44" s="1068">
        <v>5990183</v>
      </c>
      <c r="H44" s="1068" t="s">
        <v>305</v>
      </c>
      <c r="I44" s="1068">
        <v>5177681</v>
      </c>
      <c r="J44" s="1068" t="s">
        <v>305</v>
      </c>
      <c r="K44" s="1068">
        <v>6780</v>
      </c>
      <c r="L44" s="1068">
        <v>9404</v>
      </c>
      <c r="M44" s="1068">
        <v>79217</v>
      </c>
      <c r="N44" s="1068" t="s">
        <v>305</v>
      </c>
      <c r="O44" s="1075">
        <v>85</v>
      </c>
      <c r="P44" s="1076" t="s">
        <v>352</v>
      </c>
      <c r="Q44" s="1068">
        <v>48288</v>
      </c>
      <c r="R44" s="1068">
        <v>371095</v>
      </c>
      <c r="S44" s="1068">
        <v>1848698</v>
      </c>
      <c r="T44" s="1069" t="s">
        <v>305</v>
      </c>
      <c r="U44" s="1092"/>
      <c r="V44" s="1093">
        <v>538175</v>
      </c>
      <c r="W44" s="1068">
        <v>530159</v>
      </c>
      <c r="X44" s="1073">
        <v>95401</v>
      </c>
      <c r="Y44" s="1068">
        <v>2237668</v>
      </c>
      <c r="Z44" s="1075">
        <v>85</v>
      </c>
      <c r="AA44" s="1247"/>
      <c r="AB44" s="201"/>
    </row>
    <row r="45" spans="2:28" s="163" customFormat="1" ht="22.5" customHeight="1">
      <c r="B45" s="1077" t="s">
        <v>353</v>
      </c>
      <c r="C45" s="1078">
        <v>27541049</v>
      </c>
      <c r="D45" s="1079">
        <v>2018523</v>
      </c>
      <c r="E45" s="1079" t="s">
        <v>305</v>
      </c>
      <c r="F45" s="1079">
        <v>10665404</v>
      </c>
      <c r="G45" s="1079">
        <v>6105749</v>
      </c>
      <c r="H45" s="1079" t="s">
        <v>305</v>
      </c>
      <c r="I45" s="1079">
        <v>5259307</v>
      </c>
      <c r="J45" s="1079" t="s">
        <v>305</v>
      </c>
      <c r="K45" s="1079">
        <v>6551</v>
      </c>
      <c r="L45" s="1079">
        <v>9088</v>
      </c>
      <c r="M45" s="1079">
        <v>80218</v>
      </c>
      <c r="N45" s="1079" t="s">
        <v>305</v>
      </c>
      <c r="O45" s="1081">
        <v>86</v>
      </c>
      <c r="P45" s="1082" t="s">
        <v>353</v>
      </c>
      <c r="Q45" s="1079">
        <v>49174</v>
      </c>
      <c r="R45" s="1079">
        <v>396455</v>
      </c>
      <c r="S45" s="1079">
        <v>1879532</v>
      </c>
      <c r="T45" s="1080" t="s">
        <v>305</v>
      </c>
      <c r="U45" s="1090"/>
      <c r="V45" s="1091">
        <v>587609</v>
      </c>
      <c r="W45" s="1079">
        <v>483439</v>
      </c>
      <c r="X45" s="1085">
        <v>95857</v>
      </c>
      <c r="Y45" s="1079">
        <v>2294317</v>
      </c>
      <c r="Z45" s="1081">
        <v>86</v>
      </c>
      <c r="AA45" s="1247"/>
      <c r="AB45" s="201"/>
    </row>
    <row r="46" spans="2:28" s="163" customFormat="1" ht="22.5" customHeight="1">
      <c r="B46" s="1074" t="s">
        <v>354</v>
      </c>
      <c r="C46" s="1067">
        <v>27336289</v>
      </c>
      <c r="D46" s="1068">
        <v>2016224</v>
      </c>
      <c r="E46" s="1068" t="s">
        <v>305</v>
      </c>
      <c r="F46" s="1068">
        <v>10226323</v>
      </c>
      <c r="G46" s="1068">
        <v>6081330</v>
      </c>
      <c r="H46" s="1068" t="s">
        <v>305</v>
      </c>
      <c r="I46" s="1068">
        <v>5375107</v>
      </c>
      <c r="J46" s="1068" t="s">
        <v>305</v>
      </c>
      <c r="K46" s="1068">
        <v>6432</v>
      </c>
      <c r="L46" s="1068">
        <v>8851</v>
      </c>
      <c r="M46" s="1068">
        <v>80745</v>
      </c>
      <c r="N46" s="1068" t="s">
        <v>305</v>
      </c>
      <c r="O46" s="1075">
        <v>87</v>
      </c>
      <c r="P46" s="1076" t="s">
        <v>354</v>
      </c>
      <c r="Q46" s="1068">
        <v>50078</v>
      </c>
      <c r="R46" s="1068">
        <v>437641</v>
      </c>
      <c r="S46" s="1068">
        <v>1934483</v>
      </c>
      <c r="T46" s="1069" t="s">
        <v>305</v>
      </c>
      <c r="U46" s="1092"/>
      <c r="V46" s="1093">
        <v>653026</v>
      </c>
      <c r="W46" s="1068">
        <v>466049</v>
      </c>
      <c r="X46" s="1073">
        <v>96028</v>
      </c>
      <c r="Y46" s="1068">
        <v>2390770</v>
      </c>
      <c r="Z46" s="1075">
        <v>87</v>
      </c>
      <c r="AA46" s="1247"/>
      <c r="AB46" s="201"/>
    </row>
    <row r="47" spans="2:28" s="163" customFormat="1" ht="22.5" customHeight="1" thickBot="1">
      <c r="B47" s="1094" t="s">
        <v>355</v>
      </c>
      <c r="C47" s="1095">
        <v>27087146</v>
      </c>
      <c r="D47" s="1096">
        <v>2041820</v>
      </c>
      <c r="E47" s="1096" t="s">
        <v>305</v>
      </c>
      <c r="F47" s="1096">
        <v>9872520</v>
      </c>
      <c r="G47" s="1096">
        <v>5896080</v>
      </c>
      <c r="H47" s="1096" t="s">
        <v>305</v>
      </c>
      <c r="I47" s="1096">
        <v>5533393</v>
      </c>
      <c r="J47" s="1096" t="s">
        <v>305</v>
      </c>
      <c r="K47" s="1096">
        <v>6257</v>
      </c>
      <c r="L47" s="1096">
        <v>8538</v>
      </c>
      <c r="M47" s="1096">
        <v>81030</v>
      </c>
      <c r="N47" s="1096" t="s">
        <v>305</v>
      </c>
      <c r="O47" s="1097">
        <v>88</v>
      </c>
      <c r="P47" s="1098" t="s">
        <v>355</v>
      </c>
      <c r="Q47" s="1096">
        <v>50934</v>
      </c>
      <c r="R47" s="1096">
        <v>450436</v>
      </c>
      <c r="S47" s="1096">
        <v>1994616</v>
      </c>
      <c r="T47" s="1099" t="s">
        <v>305</v>
      </c>
      <c r="U47" s="1100"/>
      <c r="V47" s="1101">
        <v>699534</v>
      </c>
      <c r="W47" s="1096">
        <v>451988</v>
      </c>
      <c r="X47" s="1102">
        <v>95825</v>
      </c>
      <c r="Y47" s="1096">
        <v>2463947</v>
      </c>
      <c r="Z47" s="1097">
        <v>88</v>
      </c>
      <c r="AA47" s="1247"/>
      <c r="AB47" s="201"/>
    </row>
    <row r="48" spans="2:28" s="163" customFormat="1" ht="14.25" customHeight="1">
      <c r="B48" s="162" t="s">
        <v>444</v>
      </c>
      <c r="O48" s="164" t="s">
        <v>445</v>
      </c>
      <c r="P48" s="162" t="s">
        <v>446</v>
      </c>
      <c r="Z48" s="164" t="s">
        <v>447</v>
      </c>
      <c r="AA48" s="1247"/>
      <c r="AB48" s="164"/>
    </row>
    <row r="49" spans="2:34" s="163" customFormat="1" ht="16.5" customHeight="1">
      <c r="B49" s="165"/>
      <c r="C49" s="2176" t="s">
        <v>448</v>
      </c>
      <c r="D49" s="2176"/>
      <c r="E49" s="2176"/>
      <c r="F49" s="2176"/>
      <c r="G49" s="2176"/>
      <c r="H49" s="2176"/>
      <c r="I49" s="2176"/>
      <c r="J49" s="2176"/>
      <c r="K49" s="2176"/>
      <c r="L49" s="2176"/>
      <c r="M49" s="2176"/>
      <c r="N49" s="1264"/>
      <c r="O49" s="166"/>
      <c r="P49" s="1263"/>
      <c r="Q49" s="2176" t="s">
        <v>449</v>
      </c>
      <c r="R49" s="2176"/>
      <c r="S49" s="2176"/>
      <c r="T49" s="2176"/>
      <c r="U49" s="2176"/>
      <c r="V49" s="2176"/>
      <c r="W49" s="2176"/>
      <c r="X49" s="2176"/>
      <c r="Y49" s="2176"/>
      <c r="Z49" s="167"/>
      <c r="AA49" s="1247"/>
      <c r="AB49" s="166"/>
    </row>
    <row r="50" spans="2:34" s="163" customFormat="1" ht="16.5" customHeight="1">
      <c r="B50" s="166"/>
      <c r="D50" s="167"/>
      <c r="E50" s="167"/>
      <c r="F50" s="168" t="s">
        <v>419</v>
      </c>
      <c r="I50" s="168" t="s">
        <v>1241</v>
      </c>
      <c r="K50" s="167"/>
      <c r="L50" s="167"/>
      <c r="M50" s="167"/>
      <c r="N50" s="167"/>
      <c r="O50" s="166"/>
      <c r="P50" s="1263"/>
      <c r="Q50" s="1263"/>
      <c r="S50" s="168" t="s">
        <v>420</v>
      </c>
      <c r="T50" s="168"/>
      <c r="U50" s="168" t="s">
        <v>1241</v>
      </c>
      <c r="V50" s="168"/>
      <c r="W50" s="168"/>
      <c r="X50" s="168"/>
      <c r="Y50" s="168"/>
      <c r="Z50" s="1263"/>
      <c r="AA50" s="1247"/>
      <c r="AB50" s="1263"/>
    </row>
    <row r="51" spans="2:34" s="169" customFormat="1" ht="4.5" customHeight="1" thickBot="1">
      <c r="B51" s="166"/>
      <c r="C51" s="166"/>
      <c r="D51" s="166"/>
      <c r="E51" s="166"/>
      <c r="F51" s="166"/>
      <c r="G51" s="166"/>
      <c r="H51" s="166"/>
      <c r="I51" s="166"/>
      <c r="J51" s="166"/>
      <c r="K51" s="166"/>
      <c r="L51" s="166"/>
      <c r="M51" s="166"/>
      <c r="N51" s="166"/>
      <c r="O51" s="166"/>
      <c r="P51" s="167"/>
      <c r="Q51" s="167"/>
      <c r="R51" s="167"/>
      <c r="S51" s="167"/>
      <c r="T51" s="167"/>
      <c r="U51" s="167"/>
      <c r="V51" s="167"/>
      <c r="W51" s="167"/>
      <c r="X51" s="167"/>
      <c r="Y51" s="167"/>
      <c r="Z51" s="167"/>
      <c r="AA51" s="1247"/>
      <c r="AB51" s="166"/>
    </row>
    <row r="52" spans="2:34" s="169" customFormat="1" ht="31.5" customHeight="1">
      <c r="B52" s="2182" t="s">
        <v>450</v>
      </c>
      <c r="C52" s="170" t="s">
        <v>15</v>
      </c>
      <c r="D52" s="171" t="s">
        <v>37</v>
      </c>
      <c r="E52" s="173" t="s">
        <v>134</v>
      </c>
      <c r="F52" s="171" t="s">
        <v>41</v>
      </c>
      <c r="G52" s="171" t="s">
        <v>43</v>
      </c>
      <c r="H52" s="171" t="s">
        <v>283</v>
      </c>
      <c r="I52" s="171" t="s">
        <v>47</v>
      </c>
      <c r="J52" s="171" t="s">
        <v>103</v>
      </c>
      <c r="K52" s="171" t="s">
        <v>285</v>
      </c>
      <c r="L52" s="171" t="s">
        <v>286</v>
      </c>
      <c r="M52" s="171" t="s">
        <v>421</v>
      </c>
      <c r="N52" s="1265" t="s">
        <v>104</v>
      </c>
      <c r="O52" s="2180" t="s">
        <v>133</v>
      </c>
      <c r="P52" s="2182" t="s">
        <v>133</v>
      </c>
      <c r="Q52" s="172" t="s">
        <v>422</v>
      </c>
      <c r="R52" s="173" t="s">
        <v>55</v>
      </c>
      <c r="S52" s="173" t="s">
        <v>271</v>
      </c>
      <c r="T52" s="174" t="s">
        <v>423</v>
      </c>
      <c r="U52" s="2184" t="s">
        <v>62</v>
      </c>
      <c r="V52" s="2185"/>
      <c r="W52" s="173" t="s">
        <v>64</v>
      </c>
      <c r="X52" s="175" t="s">
        <v>424</v>
      </c>
      <c r="Y52" s="176" t="s">
        <v>425</v>
      </c>
      <c r="Z52" s="2180" t="s">
        <v>133</v>
      </c>
      <c r="AA52" s="1247"/>
      <c r="AB52" s="1266"/>
      <c r="AC52" s="163"/>
      <c r="AD52" s="163"/>
      <c r="AE52" s="163"/>
      <c r="AF52" s="163"/>
      <c r="AG52" s="163"/>
      <c r="AH52" s="163"/>
    </row>
    <row r="53" spans="2:34" s="169" customFormat="1" ht="36" customHeight="1">
      <c r="B53" s="2183"/>
      <c r="C53" s="177" t="s">
        <v>31</v>
      </c>
      <c r="D53" s="178" t="s">
        <v>38</v>
      </c>
      <c r="E53" s="1063" t="s">
        <v>293</v>
      </c>
      <c r="F53" s="178" t="s">
        <v>42</v>
      </c>
      <c r="G53" s="178" t="s">
        <v>294</v>
      </c>
      <c r="H53" s="1064" t="s">
        <v>426</v>
      </c>
      <c r="I53" s="178" t="s">
        <v>48</v>
      </c>
      <c r="J53" s="178" t="s">
        <v>50</v>
      </c>
      <c r="K53" s="179" t="s">
        <v>296</v>
      </c>
      <c r="L53" s="178" t="s">
        <v>297</v>
      </c>
      <c r="M53" s="178" t="s">
        <v>427</v>
      </c>
      <c r="N53" s="1065" t="s">
        <v>299</v>
      </c>
      <c r="O53" s="2181"/>
      <c r="P53" s="2183"/>
      <c r="Q53" s="181" t="s">
        <v>428</v>
      </c>
      <c r="R53" s="182" t="s">
        <v>429</v>
      </c>
      <c r="S53" s="182" t="s">
        <v>430</v>
      </c>
      <c r="T53" s="182" t="s">
        <v>431</v>
      </c>
      <c r="U53" s="2186" t="s">
        <v>432</v>
      </c>
      <c r="V53" s="2187"/>
      <c r="W53" s="183" t="s">
        <v>433</v>
      </c>
      <c r="X53" s="184" t="s">
        <v>302</v>
      </c>
      <c r="Y53" s="185" t="s">
        <v>434</v>
      </c>
      <c r="Z53" s="2181"/>
      <c r="AA53" s="1247"/>
      <c r="AB53" s="1266"/>
      <c r="AC53" s="163"/>
      <c r="AD53" s="163"/>
      <c r="AE53" s="163"/>
      <c r="AF53" s="163"/>
      <c r="AG53" s="163"/>
      <c r="AH53" s="163"/>
    </row>
    <row r="54" spans="2:34" s="163" customFormat="1" ht="22.5" customHeight="1">
      <c r="B54" s="235" t="s">
        <v>451</v>
      </c>
      <c r="C54" s="1067">
        <v>26767567</v>
      </c>
      <c r="D54" s="1068">
        <v>2037614</v>
      </c>
      <c r="E54" s="1068" t="s">
        <v>305</v>
      </c>
      <c r="F54" s="1068">
        <v>9606627</v>
      </c>
      <c r="G54" s="1068">
        <v>5619297</v>
      </c>
      <c r="H54" s="1068" t="s">
        <v>305</v>
      </c>
      <c r="I54" s="1068">
        <v>5644376</v>
      </c>
      <c r="J54" s="1068" t="s">
        <v>305</v>
      </c>
      <c r="K54" s="1068">
        <v>6006</v>
      </c>
      <c r="L54" s="1068">
        <v>8319</v>
      </c>
      <c r="M54" s="1068">
        <v>80683</v>
      </c>
      <c r="N54" s="1068" t="s">
        <v>305</v>
      </c>
      <c r="O54" s="1075">
        <v>89</v>
      </c>
      <c r="P54" s="1070" t="s">
        <v>451</v>
      </c>
      <c r="Q54" s="1068">
        <v>51966</v>
      </c>
      <c r="R54" s="1068">
        <v>461849</v>
      </c>
      <c r="S54" s="1068">
        <v>2066962</v>
      </c>
      <c r="T54" s="1069" t="s">
        <v>305</v>
      </c>
      <c r="U54" s="1092"/>
      <c r="V54" s="1093">
        <v>741682</v>
      </c>
      <c r="W54" s="1068">
        <v>442186</v>
      </c>
      <c r="X54" s="1073">
        <v>95008</v>
      </c>
      <c r="Y54" s="1068">
        <v>2548267</v>
      </c>
      <c r="Z54" s="1075">
        <v>89</v>
      </c>
      <c r="AA54" s="1247"/>
      <c r="AB54" s="201"/>
    </row>
    <row r="55" spans="2:34" s="163" customFormat="1" ht="22.5" customHeight="1">
      <c r="B55" s="1103" t="s">
        <v>452</v>
      </c>
      <c r="C55" s="1067">
        <v>26349707</v>
      </c>
      <c r="D55" s="1068">
        <v>2007964</v>
      </c>
      <c r="E55" s="1068" t="s">
        <v>305</v>
      </c>
      <c r="F55" s="1068">
        <v>9373295</v>
      </c>
      <c r="G55" s="1068">
        <v>5369162</v>
      </c>
      <c r="H55" s="1068" t="s">
        <v>305</v>
      </c>
      <c r="I55" s="1068">
        <v>5623336</v>
      </c>
      <c r="J55" s="1068" t="s">
        <v>305</v>
      </c>
      <c r="K55" s="1068">
        <v>5599</v>
      </c>
      <c r="L55" s="1068">
        <v>8169</v>
      </c>
      <c r="M55" s="1068">
        <v>79729</v>
      </c>
      <c r="N55" s="1068" t="s">
        <v>305</v>
      </c>
      <c r="O55" s="1075">
        <v>90</v>
      </c>
      <c r="P55" s="1104" t="s">
        <v>452</v>
      </c>
      <c r="Q55" s="1068">
        <v>52930</v>
      </c>
      <c r="R55" s="1068">
        <v>479389</v>
      </c>
      <c r="S55" s="1068">
        <v>2133362</v>
      </c>
      <c r="T55" s="1069" t="s">
        <v>305</v>
      </c>
      <c r="U55" s="1092"/>
      <c r="V55" s="1093">
        <v>791431</v>
      </c>
      <c r="W55" s="1068">
        <v>425341</v>
      </c>
      <c r="X55" s="1073">
        <v>93497</v>
      </c>
      <c r="Y55" s="1068">
        <v>2632459</v>
      </c>
      <c r="Z55" s="1075">
        <v>90</v>
      </c>
      <c r="AA55" s="1247"/>
      <c r="AB55" s="201"/>
    </row>
    <row r="56" spans="2:34" s="163" customFormat="1" ht="22.5" customHeight="1">
      <c r="B56" s="1105" t="s">
        <v>453</v>
      </c>
      <c r="C56" s="1078">
        <v>25874430</v>
      </c>
      <c r="D56" s="1079">
        <v>1977611</v>
      </c>
      <c r="E56" s="1079" t="s">
        <v>305</v>
      </c>
      <c r="F56" s="1079">
        <v>9157429</v>
      </c>
      <c r="G56" s="1079">
        <v>5188314</v>
      </c>
      <c r="H56" s="1079" t="s">
        <v>305</v>
      </c>
      <c r="I56" s="1079">
        <v>5454929</v>
      </c>
      <c r="J56" s="1079" t="s">
        <v>305</v>
      </c>
      <c r="K56" s="1079">
        <v>5228</v>
      </c>
      <c r="L56" s="1079">
        <v>8149</v>
      </c>
      <c r="M56" s="1079">
        <v>78157</v>
      </c>
      <c r="N56" s="1079" t="s">
        <v>305</v>
      </c>
      <c r="O56" s="1081">
        <v>91</v>
      </c>
      <c r="P56" s="1106" t="s">
        <v>453</v>
      </c>
      <c r="Q56" s="1079">
        <v>53698</v>
      </c>
      <c r="R56" s="1079">
        <v>504087</v>
      </c>
      <c r="S56" s="1079">
        <v>2205516</v>
      </c>
      <c r="T56" s="1080" t="s">
        <v>305</v>
      </c>
      <c r="U56" s="1090"/>
      <c r="V56" s="1091">
        <v>834713</v>
      </c>
      <c r="W56" s="1079">
        <v>406599</v>
      </c>
      <c r="X56" s="1085">
        <v>91534</v>
      </c>
      <c r="Y56" s="1079">
        <v>2729678</v>
      </c>
      <c r="Z56" s="1081">
        <v>91</v>
      </c>
      <c r="AA56" s="1247"/>
      <c r="AB56" s="201"/>
    </row>
    <row r="57" spans="2:34" s="163" customFormat="1" ht="22.5" customHeight="1">
      <c r="B57" s="1103" t="s">
        <v>454</v>
      </c>
      <c r="C57" s="1067">
        <v>25365318</v>
      </c>
      <c r="D57" s="1068">
        <v>1948868</v>
      </c>
      <c r="E57" s="1068" t="s">
        <v>305</v>
      </c>
      <c r="F57" s="1068">
        <v>8947226</v>
      </c>
      <c r="G57" s="1068">
        <v>5036840</v>
      </c>
      <c r="H57" s="1068" t="s">
        <v>305</v>
      </c>
      <c r="I57" s="1068">
        <v>5218497</v>
      </c>
      <c r="J57" s="1068" t="s">
        <v>305</v>
      </c>
      <c r="K57" s="1068">
        <v>4919</v>
      </c>
      <c r="L57" s="1068">
        <v>7997</v>
      </c>
      <c r="M57" s="1068">
        <v>76668</v>
      </c>
      <c r="N57" s="1068" t="s">
        <v>305</v>
      </c>
      <c r="O57" s="1075">
        <v>92</v>
      </c>
      <c r="P57" s="1104" t="s">
        <v>454</v>
      </c>
      <c r="Q57" s="1068">
        <v>54786</v>
      </c>
      <c r="R57" s="1068">
        <v>524538</v>
      </c>
      <c r="S57" s="1068">
        <v>2293269</v>
      </c>
      <c r="T57" s="1069" t="s">
        <v>305</v>
      </c>
      <c r="U57" s="1092"/>
      <c r="V57" s="1093">
        <v>861903</v>
      </c>
      <c r="W57" s="1068">
        <v>389807</v>
      </c>
      <c r="X57" s="1073">
        <v>89584</v>
      </c>
      <c r="Y57" s="1068">
        <v>2838567</v>
      </c>
      <c r="Z57" s="1075">
        <v>92</v>
      </c>
      <c r="AA57" s="1247"/>
      <c r="AB57" s="201"/>
    </row>
    <row r="58" spans="2:34" s="163" customFormat="1" ht="22.5" customHeight="1">
      <c r="B58" s="1103" t="s">
        <v>455</v>
      </c>
      <c r="C58" s="1067">
        <v>24825745</v>
      </c>
      <c r="D58" s="1068">
        <v>1907110</v>
      </c>
      <c r="E58" s="1068" t="s">
        <v>305</v>
      </c>
      <c r="F58" s="1068">
        <v>8768881</v>
      </c>
      <c r="G58" s="1068">
        <v>4850137</v>
      </c>
      <c r="H58" s="1068" t="s">
        <v>305</v>
      </c>
      <c r="I58" s="1068">
        <v>5010472</v>
      </c>
      <c r="J58" s="1068" t="s">
        <v>305</v>
      </c>
      <c r="K58" s="1068">
        <v>4773</v>
      </c>
      <c r="L58" s="1068">
        <v>7842</v>
      </c>
      <c r="M58" s="1068">
        <v>75426</v>
      </c>
      <c r="N58" s="1068" t="s">
        <v>305</v>
      </c>
      <c r="O58" s="1075">
        <v>93</v>
      </c>
      <c r="P58" s="1104" t="s">
        <v>455</v>
      </c>
      <c r="Q58" s="1068">
        <v>55453</v>
      </c>
      <c r="R58" s="1068">
        <v>530294</v>
      </c>
      <c r="S58" s="1068">
        <v>2389648</v>
      </c>
      <c r="T58" s="1069" t="s">
        <v>305</v>
      </c>
      <c r="U58" s="1092"/>
      <c r="V58" s="1093">
        <v>859173</v>
      </c>
      <c r="W58" s="1068">
        <v>366536</v>
      </c>
      <c r="X58" s="1073">
        <v>88041</v>
      </c>
      <c r="Y58" s="1068">
        <v>2941310</v>
      </c>
      <c r="Z58" s="1075">
        <v>93</v>
      </c>
      <c r="AA58" s="1247"/>
      <c r="AB58" s="201"/>
    </row>
    <row r="59" spans="2:34" s="163" customFormat="1" ht="22.5" customHeight="1">
      <c r="B59" s="1103" t="s">
        <v>456</v>
      </c>
      <c r="C59" s="1067">
        <v>24300710</v>
      </c>
      <c r="D59" s="1068">
        <v>1852183</v>
      </c>
      <c r="E59" s="1068" t="s">
        <v>305</v>
      </c>
      <c r="F59" s="1068">
        <v>8582871</v>
      </c>
      <c r="G59" s="1068">
        <v>4681166</v>
      </c>
      <c r="H59" s="1068" t="s">
        <v>305</v>
      </c>
      <c r="I59" s="1068">
        <v>4862725</v>
      </c>
      <c r="J59" s="1068" t="s">
        <v>305</v>
      </c>
      <c r="K59" s="1068">
        <v>4696</v>
      </c>
      <c r="L59" s="1068">
        <v>7557</v>
      </c>
      <c r="M59" s="1068">
        <v>74966</v>
      </c>
      <c r="N59" s="1068" t="s">
        <v>305</v>
      </c>
      <c r="O59" s="1075">
        <v>94</v>
      </c>
      <c r="P59" s="1104" t="s">
        <v>456</v>
      </c>
      <c r="Q59" s="1068">
        <v>55938</v>
      </c>
      <c r="R59" s="1068">
        <v>520638</v>
      </c>
      <c r="S59" s="1068">
        <v>2481805</v>
      </c>
      <c r="T59" s="1069" t="s">
        <v>305</v>
      </c>
      <c r="U59" s="1092"/>
      <c r="V59" s="1093">
        <v>837102</v>
      </c>
      <c r="W59" s="1068">
        <v>339063</v>
      </c>
      <c r="X59" s="1073">
        <v>87219</v>
      </c>
      <c r="Y59" s="1068">
        <v>3024258</v>
      </c>
      <c r="Z59" s="1075">
        <v>94</v>
      </c>
      <c r="AA59" s="1247"/>
      <c r="AB59" s="201"/>
      <c r="AC59" s="197"/>
      <c r="AD59" s="197"/>
      <c r="AE59" s="201"/>
      <c r="AF59" s="201"/>
      <c r="AG59" s="201"/>
      <c r="AH59" s="201"/>
    </row>
    <row r="60" spans="2:34" s="163" customFormat="1" ht="22.5" customHeight="1">
      <c r="B60" s="1103" t="s">
        <v>457</v>
      </c>
      <c r="C60" s="1067">
        <v>23796698</v>
      </c>
      <c r="D60" s="1068">
        <v>1808432</v>
      </c>
      <c r="E60" s="1110" t="s">
        <v>305</v>
      </c>
      <c r="F60" s="1068">
        <v>8370246</v>
      </c>
      <c r="G60" s="1068">
        <v>4570390</v>
      </c>
      <c r="H60" s="1110" t="s">
        <v>305</v>
      </c>
      <c r="I60" s="1068">
        <v>4724945</v>
      </c>
      <c r="J60" s="1068" t="s">
        <v>305</v>
      </c>
      <c r="K60" s="1068">
        <v>4611</v>
      </c>
      <c r="L60" s="1068">
        <v>7257</v>
      </c>
      <c r="M60" s="1068">
        <v>74966</v>
      </c>
      <c r="N60" s="1110" t="s">
        <v>305</v>
      </c>
      <c r="O60" s="1075">
        <v>95</v>
      </c>
      <c r="P60" s="1104" t="s">
        <v>457</v>
      </c>
      <c r="Q60" s="1068">
        <v>56234</v>
      </c>
      <c r="R60" s="1068">
        <v>498516</v>
      </c>
      <c r="S60" s="1068">
        <v>2546649</v>
      </c>
      <c r="T60" s="1069" t="s">
        <v>305</v>
      </c>
      <c r="U60" s="1092"/>
      <c r="V60" s="1093">
        <v>813347</v>
      </c>
      <c r="W60" s="1068">
        <v>321105</v>
      </c>
      <c r="X60" s="1073">
        <v>86834</v>
      </c>
      <c r="Y60" s="1068">
        <v>3067242</v>
      </c>
      <c r="Z60" s="1075">
        <v>95</v>
      </c>
      <c r="AA60" s="1248"/>
      <c r="AB60" s="201"/>
      <c r="AC60" s="225"/>
      <c r="AD60" s="225"/>
      <c r="AE60" s="225"/>
      <c r="AF60" s="225"/>
      <c r="AG60" s="225"/>
      <c r="AH60" s="225"/>
    </row>
    <row r="61" spans="2:34" s="163" customFormat="1" ht="22.5" customHeight="1">
      <c r="B61" s="1105" t="s">
        <v>458</v>
      </c>
      <c r="C61" s="1107">
        <v>23297307</v>
      </c>
      <c r="D61" s="1079">
        <v>1798051</v>
      </c>
      <c r="E61" s="1079" t="s">
        <v>305</v>
      </c>
      <c r="F61" s="1079">
        <v>8105629</v>
      </c>
      <c r="G61" s="1079">
        <v>4527400</v>
      </c>
      <c r="H61" s="1079" t="s">
        <v>305</v>
      </c>
      <c r="I61" s="1079">
        <v>4547497</v>
      </c>
      <c r="J61" s="1079" t="s">
        <v>305</v>
      </c>
      <c r="K61" s="1079">
        <v>4442</v>
      </c>
      <c r="L61" s="1079">
        <v>6999</v>
      </c>
      <c r="M61" s="1079">
        <v>74852</v>
      </c>
      <c r="N61" s="1079" t="s">
        <v>305</v>
      </c>
      <c r="O61" s="1081">
        <v>96</v>
      </c>
      <c r="P61" s="1106" t="s">
        <v>458</v>
      </c>
      <c r="Q61" s="1079">
        <v>56396</v>
      </c>
      <c r="R61" s="1079">
        <v>473279</v>
      </c>
      <c r="S61" s="1079">
        <v>2596667</v>
      </c>
      <c r="T61" s="1080" t="s">
        <v>305</v>
      </c>
      <c r="U61" s="1090"/>
      <c r="V61" s="1091">
        <v>799551</v>
      </c>
      <c r="W61" s="1079">
        <v>306544</v>
      </c>
      <c r="X61" s="1085">
        <v>86293</v>
      </c>
      <c r="Y61" s="1079">
        <v>3092195</v>
      </c>
      <c r="Z61" s="1081">
        <v>96</v>
      </c>
      <c r="AA61" s="1247"/>
      <c r="AB61" s="201"/>
      <c r="AC61" s="225"/>
      <c r="AD61" s="225"/>
      <c r="AE61" s="225"/>
      <c r="AF61" s="225"/>
      <c r="AG61" s="225"/>
      <c r="AH61" s="225"/>
    </row>
    <row r="62" spans="2:34" s="163" customFormat="1" ht="22.5" customHeight="1">
      <c r="B62" s="1103" t="s">
        <v>459</v>
      </c>
      <c r="C62" s="1067">
        <v>22789970</v>
      </c>
      <c r="D62" s="1068">
        <v>1789523</v>
      </c>
      <c r="E62" s="1068" t="s">
        <v>305</v>
      </c>
      <c r="F62" s="1068">
        <v>7855387</v>
      </c>
      <c r="G62" s="1068">
        <v>4481480</v>
      </c>
      <c r="H62" s="1068" t="s">
        <v>305</v>
      </c>
      <c r="I62" s="1068">
        <v>4371360</v>
      </c>
      <c r="J62" s="1068" t="s">
        <v>305</v>
      </c>
      <c r="K62" s="1068">
        <v>4323</v>
      </c>
      <c r="L62" s="1068">
        <v>6841</v>
      </c>
      <c r="M62" s="1068">
        <v>75280</v>
      </c>
      <c r="N62" s="1068" t="s">
        <v>305</v>
      </c>
      <c r="O62" s="1075">
        <v>97</v>
      </c>
      <c r="P62" s="1104" t="s">
        <v>459</v>
      </c>
      <c r="Q62" s="1068">
        <v>56294</v>
      </c>
      <c r="R62" s="1068">
        <v>446750</v>
      </c>
      <c r="S62" s="1068">
        <v>2633790</v>
      </c>
      <c r="T62" s="1069" t="s">
        <v>305</v>
      </c>
      <c r="U62" s="1092"/>
      <c r="V62" s="1093">
        <v>788996</v>
      </c>
      <c r="W62" s="1068">
        <v>279946</v>
      </c>
      <c r="X62" s="1073">
        <v>86444</v>
      </c>
      <c r="Y62" s="1068">
        <v>3102565</v>
      </c>
      <c r="Z62" s="1075">
        <v>97</v>
      </c>
      <c r="AA62" s="1247"/>
      <c r="AB62" s="201"/>
      <c r="AC62" s="225"/>
      <c r="AD62" s="225"/>
      <c r="AE62" s="225"/>
      <c r="AF62" s="225"/>
      <c r="AG62" s="225"/>
      <c r="AH62" s="225"/>
    </row>
    <row r="63" spans="2:34" s="163" customFormat="1" ht="22.5" customHeight="1">
      <c r="B63" s="1103" t="s">
        <v>460</v>
      </c>
      <c r="C63" s="1067">
        <v>22331363</v>
      </c>
      <c r="D63" s="1068">
        <v>1786129</v>
      </c>
      <c r="E63" s="1068" t="s">
        <v>305</v>
      </c>
      <c r="F63" s="1068">
        <v>7663533</v>
      </c>
      <c r="G63" s="1068">
        <v>4380604</v>
      </c>
      <c r="H63" s="1068" t="s">
        <v>305</v>
      </c>
      <c r="I63" s="1068">
        <v>4258385</v>
      </c>
      <c r="J63" s="1068" t="s">
        <v>305</v>
      </c>
      <c r="K63" s="1068">
        <v>4199</v>
      </c>
      <c r="L63" s="1068">
        <v>6826</v>
      </c>
      <c r="M63" s="1068">
        <v>76420</v>
      </c>
      <c r="N63" s="1068" t="s">
        <v>305</v>
      </c>
      <c r="O63" s="1075">
        <v>98</v>
      </c>
      <c r="P63" s="1104" t="s">
        <v>460</v>
      </c>
      <c r="Q63" s="1068">
        <v>56214</v>
      </c>
      <c r="R63" s="1068">
        <v>416825</v>
      </c>
      <c r="S63" s="1068">
        <v>2668086</v>
      </c>
      <c r="T63" s="1069" t="s">
        <v>305</v>
      </c>
      <c r="U63" s="1092"/>
      <c r="V63" s="1093">
        <v>761049</v>
      </c>
      <c r="W63" s="1068">
        <v>253093</v>
      </c>
      <c r="X63" s="1073">
        <v>87445</v>
      </c>
      <c r="Y63" s="1068">
        <v>3106932</v>
      </c>
      <c r="Z63" s="1075">
        <v>98</v>
      </c>
      <c r="AA63" s="1247"/>
      <c r="AB63" s="201"/>
      <c r="AC63" s="225"/>
      <c r="AD63" s="225"/>
      <c r="AE63" s="225"/>
      <c r="AF63" s="225"/>
      <c r="AG63" s="225"/>
      <c r="AH63" s="225"/>
    </row>
    <row r="64" spans="2:34" s="163" customFormat="1" ht="22.5" customHeight="1">
      <c r="B64" s="1103" t="s">
        <v>461</v>
      </c>
      <c r="C64" s="1067">
        <v>21942875</v>
      </c>
      <c r="D64" s="1068">
        <v>1778286</v>
      </c>
      <c r="E64" s="1068" t="s">
        <v>305</v>
      </c>
      <c r="F64" s="1068">
        <v>7500317</v>
      </c>
      <c r="G64" s="1068">
        <v>4243762</v>
      </c>
      <c r="H64" s="1068" t="s">
        <v>305</v>
      </c>
      <c r="I64" s="1068">
        <v>4211826</v>
      </c>
      <c r="J64" s="1068">
        <v>236</v>
      </c>
      <c r="K64" s="1068">
        <v>4172</v>
      </c>
      <c r="L64" s="1068">
        <v>6824</v>
      </c>
      <c r="M64" s="1068">
        <v>77818</v>
      </c>
      <c r="N64" s="1068" t="s">
        <v>305</v>
      </c>
      <c r="O64" s="1075">
        <v>99</v>
      </c>
      <c r="P64" s="1104" t="s">
        <v>461</v>
      </c>
      <c r="Q64" s="1068">
        <v>56436</v>
      </c>
      <c r="R64" s="1068">
        <v>377852</v>
      </c>
      <c r="S64" s="1068">
        <v>2701104</v>
      </c>
      <c r="T64" s="1069" t="s">
        <v>305</v>
      </c>
      <c r="U64" s="1092"/>
      <c r="V64" s="1093">
        <v>753740</v>
      </c>
      <c r="W64" s="1068">
        <v>230502</v>
      </c>
      <c r="X64" s="1073">
        <v>88814</v>
      </c>
      <c r="Y64" s="1068">
        <v>3101132</v>
      </c>
      <c r="Z64" s="1075">
        <v>99</v>
      </c>
      <c r="AA64" s="1248"/>
      <c r="AB64" s="201"/>
      <c r="AC64" s="225"/>
      <c r="AD64" s="225"/>
      <c r="AE64" s="225"/>
      <c r="AF64" s="225"/>
      <c r="AG64" s="225"/>
      <c r="AH64" s="225"/>
    </row>
    <row r="65" spans="2:36" s="163" customFormat="1" ht="22.5" customHeight="1">
      <c r="B65" s="1108" t="s">
        <v>462</v>
      </c>
      <c r="C65" s="1109">
        <v>21598920</v>
      </c>
      <c r="D65" s="1110">
        <v>1773682</v>
      </c>
      <c r="E65" s="1110" t="s">
        <v>305</v>
      </c>
      <c r="F65" s="1110">
        <v>7366079</v>
      </c>
      <c r="G65" s="1110">
        <v>4103717</v>
      </c>
      <c r="H65" s="1110" t="s">
        <v>305</v>
      </c>
      <c r="I65" s="1110">
        <v>4165434</v>
      </c>
      <c r="J65" s="1110">
        <v>1702</v>
      </c>
      <c r="K65" s="1110">
        <v>4089</v>
      </c>
      <c r="L65" s="1110">
        <v>6818</v>
      </c>
      <c r="M65" s="1110">
        <v>79197</v>
      </c>
      <c r="N65" s="1110" t="s">
        <v>305</v>
      </c>
      <c r="O65" s="229">
        <v>2000</v>
      </c>
      <c r="P65" s="1111" t="s">
        <v>462</v>
      </c>
      <c r="Q65" s="1110">
        <v>56714</v>
      </c>
      <c r="R65" s="1110">
        <v>327680</v>
      </c>
      <c r="S65" s="1110">
        <v>2740023</v>
      </c>
      <c r="T65" s="1112" t="s">
        <v>305</v>
      </c>
      <c r="U65" s="1113"/>
      <c r="V65" s="1114">
        <v>750824</v>
      </c>
      <c r="W65" s="1110">
        <v>222961</v>
      </c>
      <c r="X65" s="1115">
        <v>90104</v>
      </c>
      <c r="Y65" s="1116">
        <v>3090211</v>
      </c>
      <c r="Z65" s="229" t="s">
        <v>463</v>
      </c>
      <c r="AA65" s="1247"/>
      <c r="AB65" s="235"/>
      <c r="AC65" s="225"/>
      <c r="AD65" s="225"/>
      <c r="AE65" s="225"/>
      <c r="AF65" s="225"/>
      <c r="AG65" s="225"/>
      <c r="AH65" s="225"/>
    </row>
    <row r="66" spans="2:36" s="237" customFormat="1" ht="22.5" customHeight="1">
      <c r="B66" s="1103" t="s">
        <v>464</v>
      </c>
      <c r="C66" s="1067">
        <v>21270841</v>
      </c>
      <c r="D66" s="1068">
        <v>1753422</v>
      </c>
      <c r="E66" s="1079" t="s">
        <v>305</v>
      </c>
      <c r="F66" s="1068">
        <v>7296920</v>
      </c>
      <c r="G66" s="1068">
        <v>3991911</v>
      </c>
      <c r="H66" s="1079" t="s">
        <v>305</v>
      </c>
      <c r="I66" s="1068">
        <v>4061756</v>
      </c>
      <c r="J66" s="1068">
        <v>2166</v>
      </c>
      <c r="K66" s="1068">
        <v>4001</v>
      </c>
      <c r="L66" s="1068">
        <v>6829</v>
      </c>
      <c r="M66" s="1068">
        <v>81242</v>
      </c>
      <c r="N66" s="1079" t="s">
        <v>305</v>
      </c>
      <c r="O66" s="236" t="s">
        <v>373</v>
      </c>
      <c r="P66" s="1104" t="s">
        <v>464</v>
      </c>
      <c r="Q66" s="1068">
        <v>57017</v>
      </c>
      <c r="R66" s="1068">
        <v>289198</v>
      </c>
      <c r="S66" s="1068">
        <v>2765705</v>
      </c>
      <c r="T66" s="1069" t="s">
        <v>305</v>
      </c>
      <c r="U66" s="1092"/>
      <c r="V66" s="1093">
        <v>752420</v>
      </c>
      <c r="W66" s="1068">
        <v>208254</v>
      </c>
      <c r="X66" s="1085">
        <v>92072</v>
      </c>
      <c r="Y66" s="1068">
        <v>3077829</v>
      </c>
      <c r="Z66" s="236" t="s">
        <v>373</v>
      </c>
      <c r="AA66" s="1247"/>
      <c r="AB66" s="235"/>
      <c r="AC66" s="225"/>
      <c r="AD66" s="225"/>
      <c r="AE66" s="225"/>
      <c r="AF66" s="225"/>
      <c r="AG66" s="225"/>
      <c r="AH66" s="225"/>
    </row>
    <row r="67" spans="2:36" s="237" customFormat="1" ht="22.5" customHeight="1">
      <c r="B67" s="1103" t="s">
        <v>465</v>
      </c>
      <c r="C67" s="1067">
        <v>20972428</v>
      </c>
      <c r="D67" s="1068">
        <v>1769096</v>
      </c>
      <c r="E67" s="1068" t="s">
        <v>305</v>
      </c>
      <c r="F67" s="1068">
        <v>7239327</v>
      </c>
      <c r="G67" s="1068">
        <v>3862849</v>
      </c>
      <c r="H67" s="1068" t="s">
        <v>305</v>
      </c>
      <c r="I67" s="1068">
        <v>3929352</v>
      </c>
      <c r="J67" s="1068">
        <v>3020</v>
      </c>
      <c r="K67" s="1068">
        <v>3926</v>
      </c>
      <c r="L67" s="1068">
        <v>6719</v>
      </c>
      <c r="M67" s="1068">
        <v>83526</v>
      </c>
      <c r="N67" s="1068" t="s">
        <v>305</v>
      </c>
      <c r="O67" s="238" t="s">
        <v>466</v>
      </c>
      <c r="P67" s="1104" t="s">
        <v>465</v>
      </c>
      <c r="Q67" s="1068">
        <v>57349</v>
      </c>
      <c r="R67" s="1068">
        <v>267086</v>
      </c>
      <c r="S67" s="1068">
        <v>2786032</v>
      </c>
      <c r="T67" s="1069" t="s">
        <v>305</v>
      </c>
      <c r="U67" s="1092"/>
      <c r="V67" s="1093">
        <v>765558</v>
      </c>
      <c r="W67" s="1068">
        <v>198588</v>
      </c>
      <c r="X67" s="1073">
        <v>94171</v>
      </c>
      <c r="Y67" s="1068">
        <v>3076412</v>
      </c>
      <c r="Z67" s="236" t="s">
        <v>376</v>
      </c>
      <c r="AA67" s="1247"/>
      <c r="AB67" s="235"/>
      <c r="AC67" s="225"/>
      <c r="AD67" s="225"/>
      <c r="AE67" s="225"/>
      <c r="AF67" s="225"/>
      <c r="AG67" s="225"/>
      <c r="AH67" s="239"/>
    </row>
    <row r="68" spans="2:36" s="237" customFormat="1" ht="22.5" customHeight="1">
      <c r="B68" s="1103" t="s">
        <v>467</v>
      </c>
      <c r="C68" s="1067">
        <v>20734350</v>
      </c>
      <c r="D68" s="1068">
        <v>1760494</v>
      </c>
      <c r="E68" s="1068" t="s">
        <v>305</v>
      </c>
      <c r="F68" s="1068">
        <v>7226910</v>
      </c>
      <c r="G68" s="1068">
        <v>3748319</v>
      </c>
      <c r="H68" s="1068" t="s">
        <v>305</v>
      </c>
      <c r="I68" s="1068">
        <v>3809827</v>
      </c>
      <c r="J68" s="1068">
        <v>4736</v>
      </c>
      <c r="K68" s="1068">
        <v>3882</v>
      </c>
      <c r="L68" s="1068">
        <v>6705</v>
      </c>
      <c r="M68" s="1068">
        <v>85886</v>
      </c>
      <c r="N68" s="1068" t="s">
        <v>305</v>
      </c>
      <c r="O68" s="238" t="s">
        <v>378</v>
      </c>
      <c r="P68" s="1104" t="s">
        <v>467</v>
      </c>
      <c r="Q68" s="1068">
        <v>57875</v>
      </c>
      <c r="R68" s="1068">
        <v>250062</v>
      </c>
      <c r="S68" s="1068">
        <v>2803980</v>
      </c>
      <c r="T68" s="1069" t="s">
        <v>305</v>
      </c>
      <c r="U68" s="1092"/>
      <c r="V68" s="1093">
        <v>786091</v>
      </c>
      <c r="W68" s="1068">
        <v>189583</v>
      </c>
      <c r="X68" s="1073">
        <v>96473</v>
      </c>
      <c r="Y68" s="1068">
        <v>3077724</v>
      </c>
      <c r="Z68" s="236" t="s">
        <v>378</v>
      </c>
      <c r="AA68" s="1248"/>
      <c r="AB68" s="235"/>
      <c r="AC68" s="225"/>
      <c r="AD68" s="225"/>
      <c r="AE68" s="225"/>
      <c r="AF68" s="225"/>
      <c r="AG68" s="225"/>
      <c r="AH68" s="225"/>
    </row>
    <row r="69" spans="2:36" s="237" customFormat="1" ht="22.5" customHeight="1">
      <c r="B69" s="1103" t="s">
        <v>468</v>
      </c>
      <c r="C69" s="1067">
        <v>20513652</v>
      </c>
      <c r="D69" s="1068">
        <v>1753393</v>
      </c>
      <c r="E69" s="1068" t="s">
        <v>305</v>
      </c>
      <c r="F69" s="1068">
        <v>7200933</v>
      </c>
      <c r="G69" s="1068">
        <v>3663513</v>
      </c>
      <c r="H69" s="1068" t="s">
        <v>305</v>
      </c>
      <c r="I69" s="1068">
        <v>3719048</v>
      </c>
      <c r="J69" s="1068">
        <v>6051</v>
      </c>
      <c r="K69" s="1068">
        <v>3870</v>
      </c>
      <c r="L69" s="1068">
        <v>6573</v>
      </c>
      <c r="M69" s="1068">
        <v>88353</v>
      </c>
      <c r="N69" s="1068" t="s">
        <v>305</v>
      </c>
      <c r="O69" s="238" t="s">
        <v>469</v>
      </c>
      <c r="P69" s="1104" t="s">
        <v>468</v>
      </c>
      <c r="Q69" s="1068">
        <v>58698</v>
      </c>
      <c r="R69" s="1068">
        <v>233754</v>
      </c>
      <c r="S69" s="1068">
        <v>2809295</v>
      </c>
      <c r="T69" s="1069" t="s">
        <v>305</v>
      </c>
      <c r="U69" s="1092"/>
      <c r="V69" s="1093">
        <v>792054</v>
      </c>
      <c r="W69" s="1068">
        <v>178117</v>
      </c>
      <c r="X69" s="1073">
        <v>98796</v>
      </c>
      <c r="Y69" s="1068">
        <v>3067252</v>
      </c>
      <c r="Z69" s="236" t="s">
        <v>469</v>
      </c>
      <c r="AA69" s="1248"/>
      <c r="AB69" s="235"/>
      <c r="AC69" s="225"/>
      <c r="AD69" s="225"/>
      <c r="AE69" s="225"/>
      <c r="AF69" s="225"/>
      <c r="AG69" s="225"/>
      <c r="AH69" s="225"/>
    </row>
    <row r="70" spans="2:36" s="237" customFormat="1" ht="22.5" customHeight="1">
      <c r="B70" s="1108" t="s">
        <v>470</v>
      </c>
      <c r="C70" s="1117">
        <v>20367965</v>
      </c>
      <c r="D70" s="1110">
        <v>1738766</v>
      </c>
      <c r="E70" s="1110" t="s">
        <v>305</v>
      </c>
      <c r="F70" s="1110">
        <v>7197458</v>
      </c>
      <c r="G70" s="1110">
        <v>3626415</v>
      </c>
      <c r="H70" s="1110" t="s">
        <v>305</v>
      </c>
      <c r="I70" s="1110">
        <v>3605242</v>
      </c>
      <c r="J70" s="1110">
        <v>7456</v>
      </c>
      <c r="K70" s="1110">
        <v>3809</v>
      </c>
      <c r="L70" s="1110">
        <v>6639</v>
      </c>
      <c r="M70" s="1110">
        <v>91164</v>
      </c>
      <c r="N70" s="1110" t="s">
        <v>305</v>
      </c>
      <c r="O70" s="240" t="s">
        <v>382</v>
      </c>
      <c r="P70" s="1111" t="s">
        <v>470</v>
      </c>
      <c r="Q70" s="1117">
        <v>59160</v>
      </c>
      <c r="R70" s="1110">
        <v>219355</v>
      </c>
      <c r="S70" s="1110">
        <v>2865051</v>
      </c>
      <c r="T70" s="1112" t="s">
        <v>305</v>
      </c>
      <c r="U70" s="1113"/>
      <c r="V70" s="1114">
        <v>783783</v>
      </c>
      <c r="W70" s="1110">
        <v>163667</v>
      </c>
      <c r="X70" s="1118">
        <v>101612</v>
      </c>
      <c r="Y70" s="1068">
        <v>3108939</v>
      </c>
      <c r="Z70" s="229" t="s">
        <v>382</v>
      </c>
      <c r="AA70" s="1248"/>
      <c r="AB70" s="235"/>
      <c r="AC70" s="225"/>
      <c r="AD70" s="225"/>
      <c r="AE70" s="225"/>
      <c r="AF70" s="225"/>
      <c r="AG70" s="225"/>
      <c r="AH70" s="225"/>
    </row>
    <row r="71" spans="2:36" s="237" customFormat="1" ht="22.5" customHeight="1">
      <c r="B71" s="1103" t="s">
        <v>471</v>
      </c>
      <c r="C71" s="1067">
        <v>20147205</v>
      </c>
      <c r="D71" s="1068">
        <v>1726520</v>
      </c>
      <c r="E71" s="1079" t="s">
        <v>305</v>
      </c>
      <c r="F71" s="1068">
        <v>7187417</v>
      </c>
      <c r="G71" s="1068">
        <v>3601527</v>
      </c>
      <c r="H71" s="1079" t="s">
        <v>305</v>
      </c>
      <c r="I71" s="1068">
        <v>3494513</v>
      </c>
      <c r="J71" s="1068">
        <v>11648</v>
      </c>
      <c r="K71" s="1068">
        <v>3688</v>
      </c>
      <c r="L71" s="1068">
        <v>6544</v>
      </c>
      <c r="M71" s="1068">
        <v>94360</v>
      </c>
      <c r="N71" s="1079" t="s">
        <v>305</v>
      </c>
      <c r="O71" s="238" t="s">
        <v>384</v>
      </c>
      <c r="P71" s="1104" t="s">
        <v>471</v>
      </c>
      <c r="Q71" s="1093">
        <v>59380</v>
      </c>
      <c r="R71" s="1068">
        <v>202254</v>
      </c>
      <c r="S71" s="1068">
        <v>2859212</v>
      </c>
      <c r="T71" s="1069" t="s">
        <v>305</v>
      </c>
      <c r="U71" s="1092"/>
      <c r="V71" s="1093">
        <v>750208</v>
      </c>
      <c r="W71" s="1068">
        <v>149934</v>
      </c>
      <c r="X71" s="1073">
        <v>104592</v>
      </c>
      <c r="Y71" s="1119">
        <v>3086262</v>
      </c>
      <c r="Z71" s="236" t="s">
        <v>384</v>
      </c>
      <c r="AA71" s="1248"/>
      <c r="AB71" s="235"/>
      <c r="AC71" s="225"/>
      <c r="AD71" s="225"/>
      <c r="AE71" s="225"/>
      <c r="AF71" s="225"/>
      <c r="AG71" s="225"/>
      <c r="AH71" s="225"/>
    </row>
    <row r="72" spans="2:36" s="237" customFormat="1" ht="22.5" customHeight="1">
      <c r="B72" s="1103" t="s">
        <v>472</v>
      </c>
      <c r="C72" s="1067">
        <v>19907976</v>
      </c>
      <c r="D72" s="1068">
        <v>1705402</v>
      </c>
      <c r="E72" s="1068" t="s">
        <v>305</v>
      </c>
      <c r="F72" s="1068">
        <v>7132874</v>
      </c>
      <c r="G72" s="1068">
        <v>3614552</v>
      </c>
      <c r="H72" s="1068" t="s">
        <v>305</v>
      </c>
      <c r="I72" s="1068">
        <v>3406561</v>
      </c>
      <c r="J72" s="1068">
        <v>14902</v>
      </c>
      <c r="K72" s="1068" t="s">
        <v>305</v>
      </c>
      <c r="L72" s="1068" t="s">
        <v>305</v>
      </c>
      <c r="M72" s="1068" t="s">
        <v>305</v>
      </c>
      <c r="N72" s="1120">
        <v>108173</v>
      </c>
      <c r="O72" s="238" t="s">
        <v>386</v>
      </c>
      <c r="P72" s="1104" t="s">
        <v>472</v>
      </c>
      <c r="Q72" s="1068">
        <v>59386</v>
      </c>
      <c r="R72" s="1068">
        <v>186667</v>
      </c>
      <c r="S72" s="1068">
        <v>2828708</v>
      </c>
      <c r="T72" s="1069" t="s">
        <v>305</v>
      </c>
      <c r="U72" s="1092"/>
      <c r="V72" s="1093">
        <v>703490</v>
      </c>
      <c r="W72" s="1092">
        <v>147261</v>
      </c>
      <c r="X72" s="1121" t="s">
        <v>305</v>
      </c>
      <c r="Y72" s="1068">
        <v>3040491</v>
      </c>
      <c r="Z72" s="236" t="s">
        <v>386</v>
      </c>
      <c r="AA72" s="1248"/>
      <c r="AB72" s="235"/>
      <c r="AC72" s="225"/>
      <c r="AD72" s="225"/>
      <c r="AE72" s="225"/>
      <c r="AF72" s="225"/>
      <c r="AG72" s="225"/>
      <c r="AH72" s="225"/>
    </row>
    <row r="73" spans="2:36" s="237" customFormat="1" ht="22.5" customHeight="1">
      <c r="B73" s="1103" t="s">
        <v>473</v>
      </c>
      <c r="C73" s="1067">
        <v>19748904</v>
      </c>
      <c r="D73" s="1068">
        <v>1674163</v>
      </c>
      <c r="E73" s="1068" t="s">
        <v>305</v>
      </c>
      <c r="F73" s="1068">
        <v>7121781</v>
      </c>
      <c r="G73" s="1068">
        <v>3592378</v>
      </c>
      <c r="H73" s="1068" t="s">
        <v>305</v>
      </c>
      <c r="I73" s="1068">
        <v>3367489</v>
      </c>
      <c r="J73" s="1068">
        <v>17689</v>
      </c>
      <c r="K73" s="1068" t="s">
        <v>305</v>
      </c>
      <c r="L73" s="1068" t="s">
        <v>305</v>
      </c>
      <c r="M73" s="1068" t="s">
        <v>305</v>
      </c>
      <c r="N73" s="1120">
        <v>112334</v>
      </c>
      <c r="O73" s="238" t="s">
        <v>388</v>
      </c>
      <c r="P73" s="1104" t="s">
        <v>473</v>
      </c>
      <c r="Q73" s="1068">
        <v>59446</v>
      </c>
      <c r="R73" s="1068">
        <v>172726</v>
      </c>
      <c r="S73" s="1068">
        <v>2836127</v>
      </c>
      <c r="T73" s="1069" t="s">
        <v>305</v>
      </c>
      <c r="U73" s="1092"/>
      <c r="V73" s="1093">
        <v>657502</v>
      </c>
      <c r="W73" s="1092">
        <v>137269</v>
      </c>
      <c r="X73" s="1121" t="s">
        <v>305</v>
      </c>
      <c r="Y73" s="1068">
        <v>3034027</v>
      </c>
      <c r="Z73" s="236" t="s">
        <v>388</v>
      </c>
      <c r="AA73" s="1248"/>
      <c r="AB73" s="235"/>
      <c r="AC73" s="225"/>
      <c r="AD73" s="225"/>
      <c r="AE73" s="225"/>
      <c r="AF73" s="225"/>
      <c r="AG73" s="225"/>
      <c r="AH73" s="225"/>
    </row>
    <row r="74" spans="2:36" s="237" customFormat="1" ht="22.5" customHeight="1">
      <c r="B74" s="1103" t="s">
        <v>474</v>
      </c>
      <c r="C74" s="1067">
        <v>19605281</v>
      </c>
      <c r="D74" s="1590">
        <v>1630336</v>
      </c>
      <c r="E74" s="1068" t="s">
        <v>305</v>
      </c>
      <c r="F74" s="1590">
        <v>7063606</v>
      </c>
      <c r="G74" s="1590">
        <v>3600323</v>
      </c>
      <c r="H74" s="1068" t="s">
        <v>305</v>
      </c>
      <c r="I74" s="1590">
        <v>3347311</v>
      </c>
      <c r="J74" s="1590">
        <v>20544</v>
      </c>
      <c r="K74" s="1068" t="s">
        <v>305</v>
      </c>
      <c r="L74" s="1068" t="s">
        <v>305</v>
      </c>
      <c r="M74" s="1068" t="s">
        <v>305</v>
      </c>
      <c r="N74" s="1360">
        <v>117035</v>
      </c>
      <c r="O74" s="238" t="s">
        <v>390</v>
      </c>
      <c r="P74" s="1104" t="s">
        <v>474</v>
      </c>
      <c r="Q74" s="1068">
        <v>59386</v>
      </c>
      <c r="R74" s="1068">
        <v>160976</v>
      </c>
      <c r="S74" s="1068">
        <v>2845908</v>
      </c>
      <c r="T74" s="1069" t="s">
        <v>305</v>
      </c>
      <c r="U74" s="1092"/>
      <c r="V74" s="1591">
        <v>624875</v>
      </c>
      <c r="W74" s="1590">
        <v>134981</v>
      </c>
      <c r="X74" s="1121" t="s">
        <v>305</v>
      </c>
      <c r="Y74" s="1068">
        <v>3032019</v>
      </c>
      <c r="Z74" s="236" t="s">
        <v>390</v>
      </c>
      <c r="AA74" s="1248"/>
      <c r="AB74" s="235"/>
      <c r="AC74" s="225"/>
      <c r="AD74" s="225"/>
      <c r="AE74" s="225"/>
      <c r="AF74" s="225"/>
      <c r="AG74" s="225"/>
      <c r="AH74" s="225"/>
    </row>
    <row r="75" spans="2:36" s="237" customFormat="1" ht="22.5" customHeight="1">
      <c r="B75" s="1108" t="s">
        <v>475</v>
      </c>
      <c r="C75" s="1067">
        <v>19541832</v>
      </c>
      <c r="D75" s="1592">
        <v>1605912</v>
      </c>
      <c r="E75" s="1110" t="s">
        <v>305</v>
      </c>
      <c r="F75" s="1592">
        <v>6993376</v>
      </c>
      <c r="G75" s="1592">
        <v>3558166</v>
      </c>
      <c r="H75" s="1110" t="s">
        <v>305</v>
      </c>
      <c r="I75" s="1592">
        <v>3368693</v>
      </c>
      <c r="J75" s="1592">
        <v>23759</v>
      </c>
      <c r="K75" s="1110" t="s">
        <v>305</v>
      </c>
      <c r="L75" s="1110" t="s">
        <v>305</v>
      </c>
      <c r="M75" s="1110" t="s">
        <v>305</v>
      </c>
      <c r="N75" s="1593">
        <v>121815</v>
      </c>
      <c r="O75" s="240" t="s">
        <v>392</v>
      </c>
      <c r="P75" s="1122" t="s">
        <v>476</v>
      </c>
      <c r="Q75" s="1110">
        <v>59542</v>
      </c>
      <c r="R75" s="1110">
        <v>155273</v>
      </c>
      <c r="S75" s="1110">
        <v>2887414</v>
      </c>
      <c r="T75" s="1112" t="s">
        <v>305</v>
      </c>
      <c r="U75" s="1113"/>
      <c r="V75" s="1594">
        <v>637897</v>
      </c>
      <c r="W75" s="1592">
        <v>129985</v>
      </c>
      <c r="X75" s="1123" t="s">
        <v>305</v>
      </c>
      <c r="Y75" s="1110">
        <v>3068176</v>
      </c>
      <c r="Z75" s="229" t="s">
        <v>392</v>
      </c>
      <c r="AA75" s="1248"/>
      <c r="AB75" s="235"/>
      <c r="AC75" s="225"/>
      <c r="AD75" s="225"/>
      <c r="AE75" s="225"/>
      <c r="AF75" s="225"/>
      <c r="AG75" s="225"/>
      <c r="AH75" s="225"/>
    </row>
    <row r="76" spans="2:36" s="254" customFormat="1" ht="22.5" customHeight="1">
      <c r="B76" s="1103" t="s">
        <v>477</v>
      </c>
      <c r="C76" s="1107">
        <v>19430606</v>
      </c>
      <c r="D76" s="1590">
        <v>1596170</v>
      </c>
      <c r="E76" s="1079" t="s">
        <v>305</v>
      </c>
      <c r="F76" s="1590">
        <v>6887292</v>
      </c>
      <c r="G76" s="1590">
        <v>3573821</v>
      </c>
      <c r="H76" s="1079" t="s">
        <v>305</v>
      </c>
      <c r="I76" s="1590">
        <v>3349255</v>
      </c>
      <c r="J76" s="1590">
        <v>26759</v>
      </c>
      <c r="K76" s="1068" t="s">
        <v>305</v>
      </c>
      <c r="L76" s="1068" t="s">
        <v>305</v>
      </c>
      <c r="M76" s="1068" t="s">
        <v>305</v>
      </c>
      <c r="N76" s="1360">
        <v>126123</v>
      </c>
      <c r="O76" s="238" t="s">
        <v>478</v>
      </c>
      <c r="P76" s="1104" t="s">
        <v>477</v>
      </c>
      <c r="Q76" s="1068">
        <v>59220</v>
      </c>
      <c r="R76" s="1068">
        <v>150007</v>
      </c>
      <c r="S76" s="1068">
        <v>2893489</v>
      </c>
      <c r="T76" s="1069" t="s">
        <v>305</v>
      </c>
      <c r="U76" s="1092"/>
      <c r="V76" s="1591">
        <v>645834</v>
      </c>
      <c r="W76" s="1590">
        <v>122636</v>
      </c>
      <c r="X76" s="1121" t="s">
        <v>305</v>
      </c>
      <c r="Y76" s="1068">
        <v>3069019</v>
      </c>
      <c r="Z76" s="236" t="s">
        <v>479</v>
      </c>
      <c r="AA76" s="1248"/>
      <c r="AB76" s="252"/>
      <c r="AC76" s="253"/>
      <c r="AD76" s="253"/>
      <c r="AE76" s="253"/>
      <c r="AF76" s="253"/>
      <c r="AG76" s="253"/>
      <c r="AH76" s="253"/>
    </row>
    <row r="77" spans="2:36" s="163" customFormat="1" ht="22.5" customHeight="1">
      <c r="B77" s="1103" t="s">
        <v>307</v>
      </c>
      <c r="C77" s="1067">
        <v>19283319</v>
      </c>
      <c r="D77" s="1590">
        <v>1604225</v>
      </c>
      <c r="E77" s="1068" t="s">
        <v>305</v>
      </c>
      <c r="F77" s="1590">
        <v>6764619</v>
      </c>
      <c r="G77" s="1590">
        <v>3552663</v>
      </c>
      <c r="H77" s="1068" t="s">
        <v>305</v>
      </c>
      <c r="I77" s="1590">
        <v>3355609</v>
      </c>
      <c r="J77" s="1590">
        <v>28644</v>
      </c>
      <c r="K77" s="1068" t="s">
        <v>305</v>
      </c>
      <c r="L77" s="1068" t="s">
        <v>305</v>
      </c>
      <c r="M77" s="1068" t="s">
        <v>305</v>
      </c>
      <c r="N77" s="1360">
        <v>129994</v>
      </c>
      <c r="O77" s="238" t="s">
        <v>480</v>
      </c>
      <c r="P77" s="1104" t="s">
        <v>307</v>
      </c>
      <c r="Q77" s="1068">
        <v>58765</v>
      </c>
      <c r="R77" s="1068">
        <v>141970</v>
      </c>
      <c r="S77" s="1068">
        <v>2876134</v>
      </c>
      <c r="T77" s="1069" t="s">
        <v>305</v>
      </c>
      <c r="U77" s="1092"/>
      <c r="V77" s="1591">
        <v>650501</v>
      </c>
      <c r="W77" s="1590">
        <v>120195</v>
      </c>
      <c r="X77" s="1121" t="s">
        <v>305</v>
      </c>
      <c r="Y77" s="1068">
        <v>3043569</v>
      </c>
      <c r="Z77" s="236" t="s">
        <v>480</v>
      </c>
      <c r="AA77" s="1248"/>
      <c r="AB77" s="235"/>
      <c r="AC77" s="225"/>
      <c r="AD77" s="225"/>
      <c r="AE77" s="225"/>
      <c r="AF77" s="225"/>
      <c r="AG77" s="225"/>
      <c r="AH77" s="225"/>
    </row>
    <row r="78" spans="2:36" s="163" customFormat="1" ht="22.5" customHeight="1">
      <c r="B78" s="1103" t="s">
        <v>308</v>
      </c>
      <c r="C78" s="1067">
        <v>19127474</v>
      </c>
      <c r="D78" s="1590">
        <v>1583610</v>
      </c>
      <c r="E78" s="1068" t="s">
        <v>402</v>
      </c>
      <c r="F78" s="1590">
        <v>6676920</v>
      </c>
      <c r="G78" s="1590">
        <v>3536182</v>
      </c>
      <c r="H78" s="1068" t="s">
        <v>402</v>
      </c>
      <c r="I78" s="1590">
        <v>3319640</v>
      </c>
      <c r="J78" s="1590">
        <v>30226</v>
      </c>
      <c r="K78" s="1068" t="s">
        <v>305</v>
      </c>
      <c r="L78" s="1068" t="s">
        <v>305</v>
      </c>
      <c r="M78" s="1068" t="s">
        <v>305</v>
      </c>
      <c r="N78" s="1360">
        <v>132570</v>
      </c>
      <c r="O78" s="1000" t="s">
        <v>481</v>
      </c>
      <c r="P78" s="1103" t="s">
        <v>308</v>
      </c>
      <c r="Q78" s="1124">
        <v>58226</v>
      </c>
      <c r="R78" s="1068">
        <v>138260</v>
      </c>
      <c r="S78" s="1068">
        <v>2868872</v>
      </c>
      <c r="T78" s="1069" t="s">
        <v>305</v>
      </c>
      <c r="U78" s="1092"/>
      <c r="V78" s="1591">
        <v>660078</v>
      </c>
      <c r="W78" s="1595">
        <v>122890</v>
      </c>
      <c r="X78" s="1125" t="s">
        <v>305</v>
      </c>
      <c r="Y78" s="1126">
        <v>3032041</v>
      </c>
      <c r="Z78" s="235">
        <v>13</v>
      </c>
      <c r="AA78" s="1248"/>
      <c r="AB78" s="235"/>
      <c r="AC78" s="225"/>
      <c r="AD78" s="225"/>
      <c r="AE78" s="225"/>
      <c r="AF78" s="225"/>
      <c r="AG78" s="225"/>
      <c r="AH78" s="225"/>
    </row>
    <row r="79" spans="2:36" s="163" customFormat="1" ht="22.5" customHeight="1">
      <c r="B79" s="1127" t="s">
        <v>309</v>
      </c>
      <c r="C79" s="1124">
        <v>18993974</v>
      </c>
      <c r="D79" s="1590">
        <v>1557461</v>
      </c>
      <c r="E79" s="1596" t="s">
        <v>402</v>
      </c>
      <c r="F79" s="1590">
        <v>6600006</v>
      </c>
      <c r="G79" s="1590">
        <v>3504334</v>
      </c>
      <c r="H79" s="1596" t="s">
        <v>402</v>
      </c>
      <c r="I79" s="1590">
        <v>3334019</v>
      </c>
      <c r="J79" s="1590">
        <v>31499</v>
      </c>
      <c r="K79" s="1068" t="s">
        <v>305</v>
      </c>
      <c r="L79" s="1068" t="s">
        <v>305</v>
      </c>
      <c r="M79" s="1068" t="s">
        <v>305</v>
      </c>
      <c r="N79" s="1360">
        <v>135617</v>
      </c>
      <c r="O79" s="1000" t="s">
        <v>482</v>
      </c>
      <c r="P79" s="1104" t="s">
        <v>309</v>
      </c>
      <c r="Q79" s="1120">
        <v>57677</v>
      </c>
      <c r="R79" s="1068">
        <v>136534</v>
      </c>
      <c r="S79" s="1068">
        <v>2855529</v>
      </c>
      <c r="T79" s="1069" t="s">
        <v>305</v>
      </c>
      <c r="U79" s="1092"/>
      <c r="V79" s="1591">
        <v>659452</v>
      </c>
      <c r="W79" s="1590">
        <v>121846</v>
      </c>
      <c r="X79" s="1121" t="s">
        <v>305</v>
      </c>
      <c r="Y79" s="1126">
        <v>3016314</v>
      </c>
      <c r="Z79" s="1128">
        <v>14</v>
      </c>
      <c r="AA79" s="1248"/>
      <c r="AB79" s="235"/>
      <c r="AC79" s="225"/>
      <c r="AD79" s="225"/>
      <c r="AE79" s="225"/>
      <c r="AF79" s="225"/>
      <c r="AG79" s="225"/>
      <c r="AH79" s="225"/>
    </row>
    <row r="80" spans="2:36" s="163" customFormat="1" ht="22.5" customHeight="1">
      <c r="B80" s="1127" t="s">
        <v>310</v>
      </c>
      <c r="C80" s="1124">
        <v>19005563</v>
      </c>
      <c r="D80" s="1590">
        <v>1402448</v>
      </c>
      <c r="E80" s="1596">
        <v>281136</v>
      </c>
      <c r="F80" s="1590">
        <v>6543104</v>
      </c>
      <c r="G80" s="1590">
        <v>3465215</v>
      </c>
      <c r="H80" s="1596" t="s">
        <v>402</v>
      </c>
      <c r="I80" s="1590">
        <v>3319114</v>
      </c>
      <c r="J80" s="1590">
        <v>32317</v>
      </c>
      <c r="K80" s="1068" t="s">
        <v>305</v>
      </c>
      <c r="L80" s="1068" t="s">
        <v>305</v>
      </c>
      <c r="M80" s="1068" t="s">
        <v>305</v>
      </c>
      <c r="N80" s="1360">
        <v>137894</v>
      </c>
      <c r="O80" s="1000" t="s">
        <v>483</v>
      </c>
      <c r="P80" s="1104" t="s">
        <v>310</v>
      </c>
      <c r="Q80" s="1120">
        <v>57611</v>
      </c>
      <c r="R80" s="1068">
        <v>132681</v>
      </c>
      <c r="S80" s="1068">
        <v>2860210</v>
      </c>
      <c r="T80" s="1069" t="s">
        <v>305</v>
      </c>
      <c r="U80" s="1092"/>
      <c r="V80" s="1591">
        <v>656106</v>
      </c>
      <c r="W80" s="1590">
        <v>117727</v>
      </c>
      <c r="X80" s="1121" t="s">
        <v>305</v>
      </c>
      <c r="Y80" s="1126">
        <v>3017274</v>
      </c>
      <c r="Z80" s="1128">
        <v>15</v>
      </c>
      <c r="AA80" s="1248"/>
      <c r="AD80" s="225"/>
      <c r="AE80" s="225"/>
      <c r="AF80" s="225"/>
      <c r="AG80" s="225"/>
      <c r="AH80" s="225"/>
      <c r="AI80" s="1597"/>
      <c r="AJ80" s="1289"/>
    </row>
    <row r="81" spans="2:36" s="163" customFormat="1" ht="22.5" customHeight="1">
      <c r="B81" s="1129" t="s">
        <v>484</v>
      </c>
      <c r="C81" s="1130">
        <v>18958205</v>
      </c>
      <c r="D81" s="1598">
        <v>1339761</v>
      </c>
      <c r="E81" s="1599">
        <v>397587</v>
      </c>
      <c r="F81" s="1598">
        <v>6483515</v>
      </c>
      <c r="G81" s="1598">
        <v>3406029</v>
      </c>
      <c r="H81" s="1599">
        <v>12702</v>
      </c>
      <c r="I81" s="1598">
        <v>3309342</v>
      </c>
      <c r="J81" s="1598">
        <v>32428</v>
      </c>
      <c r="K81" s="1079" t="s">
        <v>305</v>
      </c>
      <c r="L81" s="1079" t="s">
        <v>305</v>
      </c>
      <c r="M81" s="1079" t="s">
        <v>305</v>
      </c>
      <c r="N81" s="1600">
        <v>139821</v>
      </c>
      <c r="O81" s="1131" t="s">
        <v>485</v>
      </c>
      <c r="P81" s="1106" t="s">
        <v>484</v>
      </c>
      <c r="Q81" s="1132">
        <v>57658</v>
      </c>
      <c r="R81" s="1079">
        <v>128460</v>
      </c>
      <c r="S81" s="1079">
        <v>2873624</v>
      </c>
      <c r="T81" s="1080" t="s">
        <v>305</v>
      </c>
      <c r="U81" s="1090"/>
      <c r="V81" s="1601">
        <v>656649</v>
      </c>
      <c r="W81" s="1598">
        <v>120629</v>
      </c>
      <c r="X81" s="1133" t="s">
        <v>305</v>
      </c>
      <c r="Y81" s="1134">
        <v>3026452</v>
      </c>
      <c r="Z81" s="1135">
        <v>16</v>
      </c>
      <c r="AA81" s="1248"/>
      <c r="AD81" s="225"/>
      <c r="AE81" s="225"/>
      <c r="AF81" s="225"/>
      <c r="AG81" s="225"/>
      <c r="AH81" s="225"/>
      <c r="AI81" s="1597"/>
      <c r="AJ81" s="1289"/>
    </row>
    <row r="82" spans="2:36" s="163" customFormat="1" ht="22.5" customHeight="1">
      <c r="B82" s="1127" t="s">
        <v>399</v>
      </c>
      <c r="C82" s="1124">
        <v>18886465</v>
      </c>
      <c r="D82" s="1590">
        <v>1271918</v>
      </c>
      <c r="E82" s="1596">
        <v>505740</v>
      </c>
      <c r="F82" s="1590">
        <v>6448658</v>
      </c>
      <c r="G82" s="1590">
        <v>3333334</v>
      </c>
      <c r="H82" s="1596">
        <v>22370</v>
      </c>
      <c r="I82" s="1590">
        <v>3280247</v>
      </c>
      <c r="J82" s="1590">
        <v>32618</v>
      </c>
      <c r="K82" s="1068" t="s">
        <v>305</v>
      </c>
      <c r="L82" s="1068" t="s">
        <v>305</v>
      </c>
      <c r="M82" s="1068" t="s">
        <v>305</v>
      </c>
      <c r="N82" s="1360">
        <v>141944</v>
      </c>
      <c r="O82" s="1000" t="s">
        <v>486</v>
      </c>
      <c r="P82" s="1104" t="s">
        <v>487</v>
      </c>
      <c r="Q82" s="1120">
        <v>57601</v>
      </c>
      <c r="R82" s="1068">
        <v>123949</v>
      </c>
      <c r="S82" s="1068">
        <v>2890880</v>
      </c>
      <c r="T82" s="1069" t="s">
        <v>305</v>
      </c>
      <c r="U82" s="1092"/>
      <c r="V82" s="1591">
        <v>655254</v>
      </c>
      <c r="W82" s="1602">
        <v>121952</v>
      </c>
      <c r="X82" s="1121" t="s">
        <v>305</v>
      </c>
      <c r="Y82" s="1126">
        <v>3039283</v>
      </c>
      <c r="Z82" s="1128">
        <v>17</v>
      </c>
      <c r="AA82" s="1136"/>
      <c r="AD82" s="225"/>
      <c r="AE82" s="225"/>
      <c r="AF82" s="225"/>
      <c r="AG82" s="225"/>
      <c r="AH82" s="225"/>
      <c r="AI82" s="1597"/>
      <c r="AJ82" s="1289"/>
    </row>
    <row r="83" spans="2:36" s="163" customFormat="1" ht="22.5" customHeight="1">
      <c r="B83" s="1127" t="s">
        <v>400</v>
      </c>
      <c r="C83" s="1124">
        <v>18799367</v>
      </c>
      <c r="D83" s="1590">
        <v>1207884</v>
      </c>
      <c r="E83" s="1596">
        <v>603954</v>
      </c>
      <c r="F83" s="1590">
        <v>6427867</v>
      </c>
      <c r="G83" s="1590">
        <v>3251670</v>
      </c>
      <c r="H83" s="1596">
        <v>34559</v>
      </c>
      <c r="I83" s="1590">
        <v>3235661</v>
      </c>
      <c r="J83" s="1590">
        <v>32325</v>
      </c>
      <c r="K83" s="1068" t="s">
        <v>305</v>
      </c>
      <c r="L83" s="1068" t="s">
        <v>305</v>
      </c>
      <c r="M83" s="1068" t="s">
        <v>305</v>
      </c>
      <c r="N83" s="1360">
        <v>143379</v>
      </c>
      <c r="O83" s="1000" t="s">
        <v>488</v>
      </c>
      <c r="P83" s="1104" t="s">
        <v>400</v>
      </c>
      <c r="Q83" s="1120">
        <v>57467</v>
      </c>
      <c r="R83" s="1068">
        <v>119035</v>
      </c>
      <c r="S83" s="1068">
        <v>2909159</v>
      </c>
      <c r="T83" s="1069" t="s">
        <v>305</v>
      </c>
      <c r="U83" s="1092"/>
      <c r="V83" s="1591">
        <v>653132</v>
      </c>
      <c r="W83" s="1602">
        <v>123275</v>
      </c>
      <c r="X83" s="1121" t="s">
        <v>305</v>
      </c>
      <c r="Y83" s="1126">
        <v>3052703</v>
      </c>
      <c r="Z83" s="1128">
        <v>18</v>
      </c>
      <c r="AA83" s="1136"/>
      <c r="AD83" s="225"/>
      <c r="AE83" s="225"/>
      <c r="AF83" s="225"/>
      <c r="AG83" s="225"/>
      <c r="AH83" s="225"/>
      <c r="AI83" s="1597"/>
      <c r="AJ83" s="1289"/>
    </row>
    <row r="84" spans="2:36" s="942" customFormat="1" ht="22.5" customHeight="1">
      <c r="B84" s="1127" t="s">
        <v>489</v>
      </c>
      <c r="C84" s="1124">
        <v>18678598</v>
      </c>
      <c r="D84" s="1590">
        <v>1145576</v>
      </c>
      <c r="E84" s="1596">
        <v>695214</v>
      </c>
      <c r="F84" s="1590">
        <v>6368550</v>
      </c>
      <c r="G84" s="1590">
        <v>3218137</v>
      </c>
      <c r="H84" s="1596">
        <v>40747</v>
      </c>
      <c r="I84" s="1590">
        <v>3168369</v>
      </c>
      <c r="J84" s="1590">
        <v>32153</v>
      </c>
      <c r="K84" s="1068" t="s">
        <v>305</v>
      </c>
      <c r="L84" s="1068" t="s">
        <v>305</v>
      </c>
      <c r="M84" s="1068" t="s">
        <v>305</v>
      </c>
      <c r="N84" s="1360">
        <v>144434</v>
      </c>
      <c r="O84" s="1000" t="s">
        <v>490</v>
      </c>
      <c r="P84" s="1127" t="s">
        <v>491</v>
      </c>
      <c r="Q84" s="1120">
        <v>57124</v>
      </c>
      <c r="R84" s="1068">
        <v>113013</v>
      </c>
      <c r="S84" s="1068">
        <v>2918668</v>
      </c>
      <c r="T84" s="1069" t="s">
        <v>305</v>
      </c>
      <c r="U84" s="1092"/>
      <c r="V84" s="1591">
        <v>659693</v>
      </c>
      <c r="W84" s="1602">
        <v>116920</v>
      </c>
      <c r="X84" s="1121" t="s">
        <v>305</v>
      </c>
      <c r="Y84" s="1126">
        <v>3055914</v>
      </c>
      <c r="Z84" s="1128">
        <v>19</v>
      </c>
      <c r="AA84" s="1137"/>
      <c r="AD84" s="253"/>
      <c r="AE84" s="253"/>
      <c r="AF84" s="253"/>
      <c r="AG84" s="253"/>
      <c r="AH84" s="253"/>
      <c r="AI84" s="1603"/>
      <c r="AJ84" s="1290"/>
    </row>
    <row r="85" spans="2:36" s="163" customFormat="1" ht="22.5" customHeight="1">
      <c r="B85" s="1127" t="s">
        <v>492</v>
      </c>
      <c r="C85" s="1124">
        <v>18514962</v>
      </c>
      <c r="D85" s="1590">
        <v>1078496</v>
      </c>
      <c r="E85" s="1596">
        <v>759013</v>
      </c>
      <c r="F85" s="1590">
        <v>6300692</v>
      </c>
      <c r="G85" s="1590">
        <v>3211219</v>
      </c>
      <c r="H85" s="1596">
        <v>49677</v>
      </c>
      <c r="I85" s="1590">
        <v>3092064</v>
      </c>
      <c r="J85" s="1590">
        <v>32426</v>
      </c>
      <c r="K85" s="1068" t="s">
        <v>305</v>
      </c>
      <c r="L85" s="1068" t="s">
        <v>305</v>
      </c>
      <c r="M85" s="1068" t="s">
        <v>305</v>
      </c>
      <c r="N85" s="1360">
        <v>144823</v>
      </c>
      <c r="O85" s="1000" t="s">
        <v>493</v>
      </c>
      <c r="P85" s="1127" t="s">
        <v>492</v>
      </c>
      <c r="Q85" s="1120">
        <v>56974</v>
      </c>
      <c r="R85" s="1068">
        <v>107596</v>
      </c>
      <c r="S85" s="1068">
        <v>2915605</v>
      </c>
      <c r="T85" s="1069" t="s">
        <v>305</v>
      </c>
      <c r="U85" s="1092"/>
      <c r="V85" s="1591">
        <v>661174</v>
      </c>
      <c r="W85" s="1602">
        <v>105203</v>
      </c>
      <c r="X85" s="1121" t="s">
        <v>305</v>
      </c>
      <c r="Y85" s="1126">
        <v>3066949</v>
      </c>
      <c r="Z85" s="1128">
        <v>20</v>
      </c>
      <c r="AA85" s="1136"/>
      <c r="AD85" s="225"/>
      <c r="AE85" s="225"/>
      <c r="AF85" s="225"/>
      <c r="AG85" s="225"/>
      <c r="AH85" s="225"/>
      <c r="AI85" s="1597"/>
      <c r="AJ85" s="1289"/>
    </row>
    <row r="86" spans="2:36" s="163" customFormat="1" ht="22.5" customHeight="1">
      <c r="B86" s="1127" t="s">
        <v>362</v>
      </c>
      <c r="C86" s="1124">
        <v>18346309</v>
      </c>
      <c r="D86" s="1590">
        <v>1008815</v>
      </c>
      <c r="E86" s="1596">
        <v>796882</v>
      </c>
      <c r="F86" s="1590">
        <v>6223395</v>
      </c>
      <c r="G86" s="1590">
        <v>3229697</v>
      </c>
      <c r="H86" s="1596">
        <v>58568</v>
      </c>
      <c r="I86" s="1590">
        <v>3008172</v>
      </c>
      <c r="J86" s="1590">
        <v>32756</v>
      </c>
      <c r="K86" s="1068" t="s">
        <v>305</v>
      </c>
      <c r="L86" s="1068" t="s">
        <v>305</v>
      </c>
      <c r="M86" s="1068" t="s">
        <v>305</v>
      </c>
      <c r="N86" s="1360">
        <v>146285</v>
      </c>
      <c r="O86" s="1000" t="s">
        <v>494</v>
      </c>
      <c r="P86" s="1127" t="s">
        <v>362</v>
      </c>
      <c r="Q86" s="1120">
        <v>56905</v>
      </c>
      <c r="R86" s="1068">
        <v>102232</v>
      </c>
      <c r="S86" s="1068">
        <v>2917998</v>
      </c>
      <c r="T86" s="1069" t="s">
        <v>305</v>
      </c>
      <c r="U86" s="1092"/>
      <c r="V86" s="1591">
        <v>662135</v>
      </c>
      <c r="W86" s="1602">
        <v>102469</v>
      </c>
      <c r="X86" s="1121" t="s">
        <v>305</v>
      </c>
      <c r="Y86" s="1126">
        <v>3044537</v>
      </c>
      <c r="Z86" s="1128">
        <v>21</v>
      </c>
      <c r="AA86" s="1136"/>
      <c r="AD86" s="225"/>
      <c r="AE86" s="225"/>
      <c r="AF86" s="225"/>
      <c r="AG86" s="225"/>
      <c r="AH86" s="225"/>
      <c r="AI86" s="1597"/>
      <c r="AJ86" s="1289"/>
    </row>
    <row r="87" spans="2:36" s="163" customFormat="1" ht="22.5" customHeight="1">
      <c r="B87" s="1127" t="s">
        <v>363</v>
      </c>
      <c r="C87" s="1124">
        <v>18127861</v>
      </c>
      <c r="D87" s="1590">
        <v>923295</v>
      </c>
      <c r="E87" s="1596">
        <v>821411</v>
      </c>
      <c r="F87" s="1590">
        <v>6151305</v>
      </c>
      <c r="G87" s="1590">
        <v>3205220</v>
      </c>
      <c r="H87" s="1596">
        <v>67799</v>
      </c>
      <c r="I87" s="1590">
        <v>2956900</v>
      </c>
      <c r="J87" s="1590">
        <v>33367</v>
      </c>
      <c r="K87" s="1068" t="s">
        <v>305</v>
      </c>
      <c r="L87" s="1068" t="s">
        <v>305</v>
      </c>
      <c r="M87" s="1068" t="s">
        <v>305</v>
      </c>
      <c r="N87" s="1360">
        <v>148635</v>
      </c>
      <c r="O87" s="1000" t="s">
        <v>923</v>
      </c>
      <c r="P87" s="1127" t="s">
        <v>1221</v>
      </c>
      <c r="Q87" s="1120">
        <v>56754</v>
      </c>
      <c r="R87" s="1068">
        <v>94713</v>
      </c>
      <c r="S87" s="1068">
        <v>2930780</v>
      </c>
      <c r="T87" s="1069" t="s">
        <v>305</v>
      </c>
      <c r="U87" s="1092"/>
      <c r="V87" s="1591">
        <v>635574</v>
      </c>
      <c r="W87" s="1602">
        <v>102108</v>
      </c>
      <c r="X87" s="1121" t="s">
        <v>305</v>
      </c>
      <c r="Y87" s="1126">
        <v>3049734</v>
      </c>
      <c r="Z87" s="1128">
        <v>22</v>
      </c>
      <c r="AA87" s="1136"/>
      <c r="AD87" s="225"/>
      <c r="AE87" s="225"/>
      <c r="AF87" s="225"/>
      <c r="AG87" s="225"/>
      <c r="AH87" s="225"/>
      <c r="AI87" s="1597"/>
      <c r="AJ87" s="1289"/>
    </row>
    <row r="88" spans="2:36" s="942" customFormat="1" ht="22.5" customHeight="1" thickBot="1">
      <c r="B88" s="1307" t="s">
        <v>1220</v>
      </c>
      <c r="C88" s="1308">
        <v>17897008</v>
      </c>
      <c r="D88" s="1604">
        <v>841824</v>
      </c>
      <c r="E88" s="1605">
        <v>843280</v>
      </c>
      <c r="F88" s="1604">
        <v>6049685</v>
      </c>
      <c r="G88" s="1604">
        <v>3177508</v>
      </c>
      <c r="H88" s="1605">
        <v>76045</v>
      </c>
      <c r="I88" s="1604">
        <v>2918501</v>
      </c>
      <c r="J88" s="1604">
        <v>33817</v>
      </c>
      <c r="K88" s="1309" t="s">
        <v>305</v>
      </c>
      <c r="L88" s="1309" t="s">
        <v>305</v>
      </c>
      <c r="M88" s="1309" t="s">
        <v>305</v>
      </c>
      <c r="N88" s="1606">
        <v>151362</v>
      </c>
      <c r="O88" s="913" t="s">
        <v>1226</v>
      </c>
      <c r="P88" s="1307" t="s">
        <v>1227</v>
      </c>
      <c r="Q88" s="1310">
        <v>56576</v>
      </c>
      <c r="R88" s="1309">
        <v>86689</v>
      </c>
      <c r="S88" s="1309">
        <v>2945599</v>
      </c>
      <c r="T88" s="1311" t="s">
        <v>305</v>
      </c>
      <c r="U88" s="1228"/>
      <c r="V88" s="1607">
        <v>607951</v>
      </c>
      <c r="W88" s="1608">
        <v>108171</v>
      </c>
      <c r="X88" s="1312" t="s">
        <v>305</v>
      </c>
      <c r="Y88" s="1313">
        <v>3053191</v>
      </c>
      <c r="Z88" s="914">
        <v>23</v>
      </c>
      <c r="AA88" s="1137"/>
      <c r="AD88" s="253"/>
      <c r="AE88" s="253"/>
      <c r="AF88" s="253"/>
      <c r="AG88" s="253"/>
      <c r="AH88" s="253"/>
      <c r="AI88" s="1603"/>
      <c r="AJ88" s="1290"/>
    </row>
    <row r="89" spans="2:36" ht="3.6" customHeight="1"/>
    <row r="90" spans="2:36" s="257" customFormat="1" ht="12" customHeight="1">
      <c r="B90" s="256" t="s">
        <v>403</v>
      </c>
      <c r="C90" s="256"/>
      <c r="I90" s="256" t="s">
        <v>495</v>
      </c>
      <c r="P90" s="258" t="s">
        <v>496</v>
      </c>
      <c r="Q90" s="256"/>
      <c r="AA90" s="1247"/>
    </row>
    <row r="91" spans="2:36" s="257" customFormat="1" ht="12" customHeight="1">
      <c r="B91" s="256" t="s">
        <v>497</v>
      </c>
      <c r="C91" s="256"/>
      <c r="I91" s="256" t="s">
        <v>498</v>
      </c>
      <c r="P91" s="258" t="s">
        <v>499</v>
      </c>
      <c r="AA91" s="1247"/>
    </row>
    <row r="92" spans="2:36" s="257" customFormat="1" ht="12" customHeight="1">
      <c r="B92" s="256" t="s">
        <v>500</v>
      </c>
      <c r="C92" s="256"/>
      <c r="I92" s="256" t="s">
        <v>501</v>
      </c>
      <c r="P92" s="258" t="s">
        <v>502</v>
      </c>
      <c r="AA92" s="1247"/>
    </row>
    <row r="93" spans="2:36" s="257" customFormat="1" ht="12" customHeight="1">
      <c r="B93" s="256" t="s">
        <v>503</v>
      </c>
      <c r="C93" s="256"/>
      <c r="I93" s="257" t="s">
        <v>504</v>
      </c>
      <c r="P93" s="256"/>
      <c r="AA93" s="1247"/>
    </row>
    <row r="94" spans="2:36" s="257" customFormat="1" ht="12" customHeight="1">
      <c r="B94" s="256" t="s">
        <v>505</v>
      </c>
      <c r="C94" s="256"/>
      <c r="I94" s="257" t="s">
        <v>506</v>
      </c>
      <c r="P94" s="256"/>
      <c r="Q94" s="256"/>
      <c r="AA94" s="1247"/>
    </row>
    <row r="95" spans="2:36" s="257" customFormat="1" ht="11.25" customHeight="1">
      <c r="C95" s="256"/>
      <c r="H95" s="1609"/>
      <c r="I95" s="1610"/>
      <c r="J95" s="1277"/>
      <c r="P95" s="256"/>
      <c r="Q95" s="256"/>
      <c r="AA95" s="1247"/>
    </row>
    <row r="96" spans="2:36" s="257" customFormat="1" ht="11.25" customHeight="1">
      <c r="C96" s="1611"/>
      <c r="H96" s="1609"/>
      <c r="I96" s="1610"/>
      <c r="J96" s="1277"/>
      <c r="P96" s="256"/>
      <c r="Q96" s="256"/>
      <c r="AA96" s="1247"/>
    </row>
    <row r="97" spans="3:9">
      <c r="C97" s="1611"/>
      <c r="I97" s="257"/>
    </row>
    <row r="98" spans="3:9">
      <c r="I98" s="257"/>
    </row>
  </sheetData>
  <mergeCells count="16">
    <mergeCell ref="Z5:Z6"/>
    <mergeCell ref="U6:V6"/>
    <mergeCell ref="C49:M49"/>
    <mergeCell ref="Q49:Y49"/>
    <mergeCell ref="B52:B53"/>
    <mergeCell ref="O52:O53"/>
    <mergeCell ref="P52:P53"/>
    <mergeCell ref="U52:V52"/>
    <mergeCell ref="Z52:Z53"/>
    <mergeCell ref="U53:V53"/>
    <mergeCell ref="C2:M2"/>
    <mergeCell ref="Q2:Y2"/>
    <mergeCell ref="B5:B6"/>
    <mergeCell ref="O5:O6"/>
    <mergeCell ref="P5:P6"/>
    <mergeCell ref="U5:V5"/>
  </mergeCells>
  <phoneticPr fontId="15"/>
  <printOptions horizontalCentered="1"/>
  <pageMargins left="0" right="0" top="0.15748031496062992" bottom="0" header="0" footer="0"/>
  <pageSetup paperSize="9" scale="78" fitToWidth="2" pageOrder="overThenDown" orientation="portrait" blackAndWhite="1" r:id="rId1"/>
  <headerFooter alignWithMargins="0"/>
  <rowBreaks count="1" manualBreakCount="1">
    <brk id="47" min="1" max="23" man="1"/>
  </rowBreaks>
  <colBreaks count="3" manualBreakCount="3">
    <brk id="8" max="88" man="1"/>
    <brk id="15" max="87" man="1"/>
    <brk id="20" max="87" man="1"/>
  </col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AA93"/>
  <sheetViews>
    <sheetView showOutlineSymbols="0" zoomScaleNormal="100" zoomScaleSheetLayoutView="70" workbookViewId="0"/>
  </sheetViews>
  <sheetFormatPr defaultColWidth="10.625" defaultRowHeight="13.5"/>
  <cols>
    <col min="1" max="1" width="2.375" style="319" customWidth="1"/>
    <col min="2" max="2" width="9.5" style="319" customWidth="1"/>
    <col min="3" max="3" width="12.5" style="319" customWidth="1"/>
    <col min="4" max="4" width="10.5" style="319" customWidth="1"/>
    <col min="5" max="5" width="13.5" style="319" customWidth="1"/>
    <col min="6" max="9" width="10.875" style="319" customWidth="1"/>
    <col min="10" max="10" width="8.875" style="319" customWidth="1"/>
    <col min="11" max="12" width="9.125" style="319" customWidth="1"/>
    <col min="13" max="13" width="8.5" style="319" customWidth="1"/>
    <col min="14" max="14" width="10.625" style="319" customWidth="1"/>
    <col min="15" max="15" width="9.625" style="319" customWidth="1"/>
    <col min="16" max="16" width="8.125" style="319" customWidth="1"/>
    <col min="17" max="17" width="9.5" style="319" customWidth="1"/>
    <col min="18" max="18" width="10.875" style="319" customWidth="1"/>
    <col min="19" max="19" width="3.5" style="319" customWidth="1"/>
    <col min="20" max="20" width="9.375" style="319" customWidth="1"/>
    <col min="21" max="21" width="8.5" style="319" customWidth="1"/>
    <col min="22" max="22" width="8.875" style="319" customWidth="1"/>
    <col min="23" max="23" width="9.5" style="319" customWidth="1"/>
    <col min="24" max="24" width="7.5" style="319" customWidth="1"/>
    <col min="25" max="16384" width="10.625" style="319"/>
  </cols>
  <sheetData>
    <row r="1" spans="2:24" s="262" customFormat="1" ht="14.45" customHeight="1">
      <c r="B1" s="261" t="s">
        <v>507</v>
      </c>
      <c r="X1" s="263" t="s">
        <v>508</v>
      </c>
    </row>
    <row r="2" spans="2:24" s="262" customFormat="1" ht="16.5" customHeight="1">
      <c r="B2" s="264" t="s">
        <v>509</v>
      </c>
      <c r="C2" s="265"/>
      <c r="D2" s="265"/>
      <c r="E2" s="265"/>
      <c r="F2" s="265"/>
      <c r="G2" s="265"/>
      <c r="H2" s="265"/>
      <c r="I2" s="265"/>
      <c r="J2" s="265"/>
      <c r="K2" s="265"/>
      <c r="L2" s="265"/>
      <c r="M2" s="265"/>
      <c r="N2" s="265"/>
      <c r="O2" s="265"/>
      <c r="P2" s="265"/>
      <c r="Q2" s="265"/>
      <c r="R2" s="265"/>
      <c r="S2" s="265"/>
      <c r="T2" s="265"/>
      <c r="U2" s="265"/>
      <c r="V2" s="265"/>
      <c r="W2" s="265"/>
      <c r="X2" s="265"/>
    </row>
    <row r="3" spans="2:24" s="262" customFormat="1" ht="16.5" customHeight="1">
      <c r="B3" s="264"/>
      <c r="C3" s="265"/>
      <c r="D3" s="265"/>
      <c r="E3" s="265"/>
      <c r="F3" s="265"/>
      <c r="G3" s="265"/>
      <c r="H3" s="265"/>
      <c r="I3" s="266" t="s">
        <v>510</v>
      </c>
      <c r="J3" s="265"/>
      <c r="K3" s="265"/>
      <c r="L3" s="265"/>
      <c r="M3" s="267" t="s">
        <v>1242</v>
      </c>
      <c r="N3" s="267"/>
      <c r="O3" s="265"/>
      <c r="P3" s="265"/>
      <c r="Q3" s="265"/>
      <c r="R3" s="265"/>
      <c r="S3" s="265"/>
      <c r="T3" s="265"/>
      <c r="U3" s="265"/>
      <c r="V3" s="265"/>
      <c r="W3" s="265"/>
      <c r="X3" s="265"/>
    </row>
    <row r="4" spans="2:24" s="267" customFormat="1" ht="4.5" customHeight="1" thickBot="1">
      <c r="B4" s="265"/>
      <c r="C4" s="265"/>
      <c r="D4" s="265"/>
      <c r="E4" s="265"/>
      <c r="F4" s="265"/>
      <c r="G4" s="265"/>
      <c r="H4" s="265"/>
      <c r="I4" s="265"/>
      <c r="J4" s="265"/>
      <c r="K4" s="265"/>
      <c r="L4" s="265"/>
      <c r="M4" s="265"/>
      <c r="N4" s="265"/>
      <c r="O4" s="265"/>
      <c r="P4" s="265"/>
      <c r="Q4" s="265"/>
      <c r="R4" s="265"/>
      <c r="S4" s="265"/>
      <c r="T4" s="265"/>
      <c r="U4" s="265"/>
      <c r="V4" s="265"/>
      <c r="W4" s="265"/>
      <c r="X4" s="265"/>
    </row>
    <row r="5" spans="2:24" s="267" customFormat="1" ht="42" customHeight="1">
      <c r="B5" s="2188" t="s">
        <v>133</v>
      </c>
      <c r="C5" s="268" t="s">
        <v>15</v>
      </c>
      <c r="D5" s="268" t="s">
        <v>37</v>
      </c>
      <c r="E5" s="1138" t="s">
        <v>134</v>
      </c>
      <c r="F5" s="268" t="s">
        <v>41</v>
      </c>
      <c r="G5" s="268" t="s">
        <v>43</v>
      </c>
      <c r="H5" s="268" t="s">
        <v>283</v>
      </c>
      <c r="I5" s="268" t="s">
        <v>511</v>
      </c>
      <c r="J5" s="268" t="s">
        <v>103</v>
      </c>
      <c r="K5" s="268" t="s">
        <v>285</v>
      </c>
      <c r="L5" s="268" t="s">
        <v>286</v>
      </c>
      <c r="M5" s="268" t="s">
        <v>512</v>
      </c>
      <c r="N5" s="268" t="s">
        <v>104</v>
      </c>
      <c r="O5" s="269" t="s">
        <v>422</v>
      </c>
      <c r="P5" s="268" t="s">
        <v>513</v>
      </c>
      <c r="Q5" s="268" t="s">
        <v>57</v>
      </c>
      <c r="R5" s="270" t="s">
        <v>289</v>
      </c>
      <c r="S5" s="2190" t="s">
        <v>514</v>
      </c>
      <c r="T5" s="2191"/>
      <c r="U5" s="268" t="s">
        <v>515</v>
      </c>
      <c r="V5" s="271" t="s">
        <v>516</v>
      </c>
      <c r="W5" s="270" t="s">
        <v>517</v>
      </c>
      <c r="X5" s="2192" t="s">
        <v>6</v>
      </c>
    </row>
    <row r="6" spans="2:24" s="267" customFormat="1" ht="60" customHeight="1">
      <c r="B6" s="2189"/>
      <c r="C6" s="272" t="s">
        <v>518</v>
      </c>
      <c r="D6" s="273" t="s">
        <v>519</v>
      </c>
      <c r="E6" s="1139" t="s">
        <v>293</v>
      </c>
      <c r="F6" s="273" t="s">
        <v>520</v>
      </c>
      <c r="G6" s="274" t="s">
        <v>521</v>
      </c>
      <c r="H6" s="1064" t="s">
        <v>295</v>
      </c>
      <c r="I6" s="274" t="s">
        <v>522</v>
      </c>
      <c r="J6" s="1267" t="s">
        <v>523</v>
      </c>
      <c r="K6" s="274" t="s">
        <v>296</v>
      </c>
      <c r="L6" s="274" t="s">
        <v>297</v>
      </c>
      <c r="M6" s="274" t="s">
        <v>427</v>
      </c>
      <c r="N6" s="275" t="s">
        <v>299</v>
      </c>
      <c r="O6" s="274" t="s">
        <v>428</v>
      </c>
      <c r="P6" s="274" t="s">
        <v>429</v>
      </c>
      <c r="Q6" s="273" t="s">
        <v>430</v>
      </c>
      <c r="R6" s="274" t="s">
        <v>431</v>
      </c>
      <c r="S6" s="2194" t="s">
        <v>432</v>
      </c>
      <c r="T6" s="2195"/>
      <c r="U6" s="276" t="s">
        <v>433</v>
      </c>
      <c r="V6" s="277" t="s">
        <v>524</v>
      </c>
      <c r="W6" s="278" t="s">
        <v>303</v>
      </c>
      <c r="X6" s="2193"/>
    </row>
    <row r="7" spans="2:24" s="262" customFormat="1" ht="22.5" customHeight="1">
      <c r="B7" s="1140" t="s">
        <v>304</v>
      </c>
      <c r="C7" s="1141">
        <v>534821</v>
      </c>
      <c r="D7" s="1141">
        <v>5917</v>
      </c>
      <c r="E7" s="1141" t="s">
        <v>305</v>
      </c>
      <c r="F7" s="1141">
        <v>282236</v>
      </c>
      <c r="G7" s="1141">
        <v>169283</v>
      </c>
      <c r="H7" s="1141" t="s">
        <v>305</v>
      </c>
      <c r="I7" s="1141">
        <v>68707</v>
      </c>
      <c r="J7" s="1141" t="s">
        <v>305</v>
      </c>
      <c r="K7" s="1142">
        <v>783</v>
      </c>
      <c r="L7" s="1141">
        <v>1039</v>
      </c>
      <c r="M7" s="1142" t="s">
        <v>306</v>
      </c>
      <c r="N7" s="1142" t="s">
        <v>305</v>
      </c>
      <c r="O7" s="1142" t="s">
        <v>305</v>
      </c>
      <c r="P7" s="1142" t="s">
        <v>305</v>
      </c>
      <c r="Q7" s="1142" t="s">
        <v>305</v>
      </c>
      <c r="R7" s="1142" t="s">
        <v>305</v>
      </c>
      <c r="S7" s="1143"/>
      <c r="T7" s="1144" t="s">
        <v>305</v>
      </c>
      <c r="U7" s="1141">
        <v>6856</v>
      </c>
      <c r="V7" s="1145">
        <v>1822</v>
      </c>
      <c r="W7" s="1142" t="s">
        <v>305</v>
      </c>
      <c r="X7" s="308" t="s">
        <v>435</v>
      </c>
    </row>
    <row r="8" spans="2:24" s="262" customFormat="1" ht="22.5" customHeight="1">
      <c r="B8" s="1146" t="s">
        <v>1230</v>
      </c>
      <c r="C8" s="1141">
        <v>591896</v>
      </c>
      <c r="D8" s="1141">
        <v>7169</v>
      </c>
      <c r="E8" s="1141" t="s">
        <v>305</v>
      </c>
      <c r="F8" s="1141">
        <v>302151</v>
      </c>
      <c r="G8" s="1141">
        <v>182727</v>
      </c>
      <c r="H8" s="1141" t="s">
        <v>305</v>
      </c>
      <c r="I8" s="1141">
        <v>75381</v>
      </c>
      <c r="J8" s="1141" t="s">
        <v>305</v>
      </c>
      <c r="K8" s="1142">
        <v>990</v>
      </c>
      <c r="L8" s="1141">
        <v>1453</v>
      </c>
      <c r="M8" s="1142">
        <v>7</v>
      </c>
      <c r="N8" s="1142" t="s">
        <v>305</v>
      </c>
      <c r="O8" s="1142" t="s">
        <v>305</v>
      </c>
      <c r="P8" s="1142" t="s">
        <v>305</v>
      </c>
      <c r="Q8" s="1141">
        <v>7437</v>
      </c>
      <c r="R8" s="1142" t="s">
        <v>305</v>
      </c>
      <c r="S8" s="1143"/>
      <c r="T8" s="1144" t="s">
        <v>305</v>
      </c>
      <c r="U8" s="1141">
        <v>14581</v>
      </c>
      <c r="V8" s="1145">
        <v>2450</v>
      </c>
      <c r="W8" s="1141">
        <v>7437</v>
      </c>
      <c r="X8" s="1147">
        <v>49</v>
      </c>
    </row>
    <row r="9" spans="2:24" s="262" customFormat="1" ht="22.5" customHeight="1">
      <c r="B9" s="1146" t="s">
        <v>308</v>
      </c>
      <c r="C9" s="1141">
        <v>610411</v>
      </c>
      <c r="D9" s="1141">
        <v>8028</v>
      </c>
      <c r="E9" s="1141" t="s">
        <v>305</v>
      </c>
      <c r="F9" s="1141">
        <v>305520</v>
      </c>
      <c r="G9" s="1141">
        <v>182008</v>
      </c>
      <c r="H9" s="1141" t="s">
        <v>305</v>
      </c>
      <c r="I9" s="1141">
        <v>82932</v>
      </c>
      <c r="J9" s="1141" t="s">
        <v>305</v>
      </c>
      <c r="K9" s="1141">
        <v>1168</v>
      </c>
      <c r="L9" s="1141">
        <v>1791</v>
      </c>
      <c r="M9" s="1142">
        <v>15</v>
      </c>
      <c r="N9" s="1142" t="s">
        <v>305</v>
      </c>
      <c r="O9" s="1142" t="s">
        <v>305</v>
      </c>
      <c r="P9" s="1141">
        <v>2124</v>
      </c>
      <c r="Q9" s="1141">
        <v>11534</v>
      </c>
      <c r="R9" s="1142" t="s">
        <v>305</v>
      </c>
      <c r="S9" s="1143"/>
      <c r="T9" s="1144" t="s">
        <v>305</v>
      </c>
      <c r="U9" s="1141">
        <v>15291</v>
      </c>
      <c r="V9" s="1145">
        <v>2974</v>
      </c>
      <c r="W9" s="1141">
        <v>13658</v>
      </c>
      <c r="X9" s="1147">
        <v>50</v>
      </c>
    </row>
    <row r="10" spans="2:24" s="262" customFormat="1" ht="22.5" customHeight="1">
      <c r="B10" s="1148" t="s">
        <v>309</v>
      </c>
      <c r="C10" s="1149">
        <v>637696</v>
      </c>
      <c r="D10" s="1149">
        <v>9245</v>
      </c>
      <c r="E10" s="1149" t="s">
        <v>305</v>
      </c>
      <c r="F10" s="1149">
        <v>313513</v>
      </c>
      <c r="G10" s="1149">
        <v>181184</v>
      </c>
      <c r="H10" s="1149" t="s">
        <v>305</v>
      </c>
      <c r="I10" s="1149">
        <v>91603</v>
      </c>
      <c r="J10" s="1149" t="s">
        <v>305</v>
      </c>
      <c r="K10" s="1149">
        <v>1375</v>
      </c>
      <c r="L10" s="1149">
        <v>2058</v>
      </c>
      <c r="M10" s="1150">
        <v>15</v>
      </c>
      <c r="N10" s="1150" t="s">
        <v>305</v>
      </c>
      <c r="O10" s="1150" t="s">
        <v>305</v>
      </c>
      <c r="P10" s="1149">
        <v>2956</v>
      </c>
      <c r="Q10" s="1149">
        <v>17475</v>
      </c>
      <c r="R10" s="1150" t="s">
        <v>305</v>
      </c>
      <c r="S10" s="1151"/>
      <c r="T10" s="1152" t="s">
        <v>305</v>
      </c>
      <c r="U10" s="1149">
        <v>18272</v>
      </c>
      <c r="V10" s="1153">
        <v>3448</v>
      </c>
      <c r="W10" s="1149">
        <v>20431</v>
      </c>
      <c r="X10" s="1154">
        <v>51</v>
      </c>
    </row>
    <row r="11" spans="2:24" s="262" customFormat="1" ht="22.5" customHeight="1">
      <c r="B11" s="1146" t="s">
        <v>310</v>
      </c>
      <c r="C11" s="1141">
        <v>671277</v>
      </c>
      <c r="D11" s="1141">
        <v>12142</v>
      </c>
      <c r="E11" s="1141" t="s">
        <v>305</v>
      </c>
      <c r="F11" s="1141">
        <v>322573</v>
      </c>
      <c r="G11" s="1141">
        <v>183900</v>
      </c>
      <c r="H11" s="1141" t="s">
        <v>305</v>
      </c>
      <c r="I11" s="1141">
        <v>100881</v>
      </c>
      <c r="J11" s="1141" t="s">
        <v>305</v>
      </c>
      <c r="K11" s="1141">
        <v>1520</v>
      </c>
      <c r="L11" s="1141">
        <v>2330</v>
      </c>
      <c r="M11" s="1142">
        <v>14</v>
      </c>
      <c r="N11" s="1142" t="s">
        <v>305</v>
      </c>
      <c r="O11" s="1142" t="s">
        <v>305</v>
      </c>
      <c r="P11" s="1141">
        <v>3620</v>
      </c>
      <c r="Q11" s="1141">
        <v>23123</v>
      </c>
      <c r="R11" s="1142" t="s">
        <v>305</v>
      </c>
      <c r="S11" s="1143"/>
      <c r="T11" s="1144" t="s">
        <v>305</v>
      </c>
      <c r="U11" s="1141">
        <v>21174</v>
      </c>
      <c r="V11" s="1145">
        <v>3864</v>
      </c>
      <c r="W11" s="1141">
        <v>26743</v>
      </c>
      <c r="X11" s="1147">
        <v>52</v>
      </c>
    </row>
    <row r="12" spans="2:24" s="262" customFormat="1" ht="22.5" customHeight="1">
      <c r="B12" s="1146" t="s">
        <v>311</v>
      </c>
      <c r="C12" s="1141">
        <v>695335</v>
      </c>
      <c r="D12" s="1141">
        <v>16796</v>
      </c>
      <c r="E12" s="1141" t="s">
        <v>305</v>
      </c>
      <c r="F12" s="1141">
        <v>323362</v>
      </c>
      <c r="G12" s="1141">
        <v>185189</v>
      </c>
      <c r="H12" s="1141" t="s">
        <v>305</v>
      </c>
      <c r="I12" s="1141">
        <v>105316</v>
      </c>
      <c r="J12" s="1141" t="s">
        <v>305</v>
      </c>
      <c r="K12" s="1141">
        <v>1650</v>
      </c>
      <c r="L12" s="1141">
        <v>2575</v>
      </c>
      <c r="M12" s="1142">
        <v>23</v>
      </c>
      <c r="N12" s="1142" t="s">
        <v>305</v>
      </c>
      <c r="O12" s="1142" t="s">
        <v>305</v>
      </c>
      <c r="P12" s="1141">
        <v>4221</v>
      </c>
      <c r="Q12" s="1141">
        <v>32819</v>
      </c>
      <c r="R12" s="1142" t="s">
        <v>305</v>
      </c>
      <c r="S12" s="1143"/>
      <c r="T12" s="1144" t="s">
        <v>305</v>
      </c>
      <c r="U12" s="1141">
        <v>23384</v>
      </c>
      <c r="V12" s="1145">
        <v>4248</v>
      </c>
      <c r="W12" s="1141">
        <v>37040</v>
      </c>
      <c r="X12" s="1147">
        <v>53</v>
      </c>
    </row>
    <row r="13" spans="2:24" s="262" customFormat="1" ht="22.5" customHeight="1">
      <c r="B13" s="1146" t="s">
        <v>312</v>
      </c>
      <c r="C13" s="1141">
        <v>726534</v>
      </c>
      <c r="D13" s="1141">
        <v>21607</v>
      </c>
      <c r="E13" s="1141" t="s">
        <v>305</v>
      </c>
      <c r="F13" s="1141">
        <v>331107</v>
      </c>
      <c r="G13" s="1141">
        <v>193014</v>
      </c>
      <c r="H13" s="1141" t="s">
        <v>305</v>
      </c>
      <c r="I13" s="1141">
        <v>108825</v>
      </c>
      <c r="J13" s="1141" t="s">
        <v>305</v>
      </c>
      <c r="K13" s="1141">
        <v>1737</v>
      </c>
      <c r="L13" s="1141">
        <v>2747</v>
      </c>
      <c r="M13" s="1142">
        <v>24</v>
      </c>
      <c r="N13" s="1142" t="s">
        <v>305</v>
      </c>
      <c r="O13" s="1142" t="s">
        <v>305</v>
      </c>
      <c r="P13" s="1141">
        <v>5023</v>
      </c>
      <c r="Q13" s="1141">
        <v>36489</v>
      </c>
      <c r="R13" s="1142" t="s">
        <v>305</v>
      </c>
      <c r="S13" s="1143"/>
      <c r="T13" s="1144" t="s">
        <v>305</v>
      </c>
      <c r="U13" s="1141">
        <v>25961</v>
      </c>
      <c r="V13" s="1145">
        <v>4508</v>
      </c>
      <c r="W13" s="1141">
        <v>41512</v>
      </c>
      <c r="X13" s="1147">
        <v>54</v>
      </c>
    </row>
    <row r="14" spans="2:24" s="262" customFormat="1" ht="22.5" customHeight="1">
      <c r="B14" s="1146" t="s">
        <v>313</v>
      </c>
      <c r="C14" s="1141">
        <v>752823</v>
      </c>
      <c r="D14" s="1141">
        <v>24983</v>
      </c>
      <c r="E14" s="1141" t="s">
        <v>305</v>
      </c>
      <c r="F14" s="1141">
        <v>340572</v>
      </c>
      <c r="G14" s="1141">
        <v>199062</v>
      </c>
      <c r="H14" s="1141" t="s">
        <v>305</v>
      </c>
      <c r="I14" s="1141">
        <v>111617</v>
      </c>
      <c r="J14" s="1141" t="s">
        <v>305</v>
      </c>
      <c r="K14" s="1141">
        <v>1839</v>
      </c>
      <c r="L14" s="1141">
        <v>2957</v>
      </c>
      <c r="M14" s="1142">
        <v>27</v>
      </c>
      <c r="N14" s="1142" t="s">
        <v>305</v>
      </c>
      <c r="O14" s="1142" t="s">
        <v>305</v>
      </c>
      <c r="P14" s="1141">
        <v>5505</v>
      </c>
      <c r="Q14" s="1141">
        <v>38010</v>
      </c>
      <c r="R14" s="1142" t="s">
        <v>305</v>
      </c>
      <c r="S14" s="1143"/>
      <c r="T14" s="1144" t="s">
        <v>305</v>
      </c>
      <c r="U14" s="1141">
        <v>28251</v>
      </c>
      <c r="V14" s="1145">
        <v>4823</v>
      </c>
      <c r="W14" s="1141">
        <v>43515</v>
      </c>
      <c r="X14" s="1147">
        <v>55</v>
      </c>
    </row>
    <row r="15" spans="2:24" s="262" customFormat="1" ht="22.5" customHeight="1">
      <c r="B15" s="1148" t="s">
        <v>314</v>
      </c>
      <c r="C15" s="1149">
        <v>767286</v>
      </c>
      <c r="D15" s="1149">
        <v>26970</v>
      </c>
      <c r="E15" s="1149" t="s">
        <v>305</v>
      </c>
      <c r="F15" s="1149">
        <v>345326</v>
      </c>
      <c r="G15" s="1149">
        <v>200798</v>
      </c>
      <c r="H15" s="1149" t="s">
        <v>305</v>
      </c>
      <c r="I15" s="1149">
        <v>113849</v>
      </c>
      <c r="J15" s="1149" t="s">
        <v>305</v>
      </c>
      <c r="K15" s="1149">
        <v>1859</v>
      </c>
      <c r="L15" s="1149">
        <v>3082</v>
      </c>
      <c r="M15" s="1150">
        <v>51</v>
      </c>
      <c r="N15" s="1150" t="s">
        <v>305</v>
      </c>
      <c r="O15" s="1150" t="s">
        <v>305</v>
      </c>
      <c r="P15" s="1149">
        <v>5687</v>
      </c>
      <c r="Q15" s="1149">
        <v>39289</v>
      </c>
      <c r="R15" s="1150" t="s">
        <v>305</v>
      </c>
      <c r="S15" s="1151"/>
      <c r="T15" s="1152" t="s">
        <v>305</v>
      </c>
      <c r="U15" s="1149">
        <v>30375</v>
      </c>
      <c r="V15" s="1153">
        <v>4992</v>
      </c>
      <c r="W15" s="1149">
        <v>44976</v>
      </c>
      <c r="X15" s="1154">
        <v>56</v>
      </c>
    </row>
    <row r="16" spans="2:24" s="262" customFormat="1" ht="22.5" customHeight="1">
      <c r="B16" s="1146" t="s">
        <v>315</v>
      </c>
      <c r="C16" s="1141">
        <v>778556</v>
      </c>
      <c r="D16" s="1141">
        <v>28344</v>
      </c>
      <c r="E16" s="1141" t="s">
        <v>305</v>
      </c>
      <c r="F16" s="1141">
        <v>351532</v>
      </c>
      <c r="G16" s="1141">
        <v>195615</v>
      </c>
      <c r="H16" s="1141" t="s">
        <v>305</v>
      </c>
      <c r="I16" s="1141">
        <v>118231</v>
      </c>
      <c r="J16" s="1141" t="s">
        <v>305</v>
      </c>
      <c r="K16" s="1141">
        <v>1911</v>
      </c>
      <c r="L16" s="1141">
        <v>3212</v>
      </c>
      <c r="M16" s="1142">
        <v>178</v>
      </c>
      <c r="N16" s="1142" t="s">
        <v>305</v>
      </c>
      <c r="O16" s="1142" t="s">
        <v>305</v>
      </c>
      <c r="P16" s="1141">
        <v>6187</v>
      </c>
      <c r="Q16" s="1141">
        <v>40444</v>
      </c>
      <c r="R16" s="1142" t="s">
        <v>305</v>
      </c>
      <c r="S16" s="1143"/>
      <c r="T16" s="1144" t="s">
        <v>305</v>
      </c>
      <c r="U16" s="1141">
        <v>32902</v>
      </c>
      <c r="V16" s="1145">
        <v>5301</v>
      </c>
      <c r="W16" s="1141">
        <v>46631</v>
      </c>
      <c r="X16" s="1147">
        <v>57</v>
      </c>
    </row>
    <row r="17" spans="2:24" s="262" customFormat="1" ht="22.5" customHeight="1">
      <c r="B17" s="1146" t="s">
        <v>316</v>
      </c>
      <c r="C17" s="1141">
        <v>790371</v>
      </c>
      <c r="D17" s="1141">
        <v>29200</v>
      </c>
      <c r="E17" s="1141" t="s">
        <v>305</v>
      </c>
      <c r="F17" s="1141">
        <v>364004</v>
      </c>
      <c r="G17" s="1141">
        <v>187394</v>
      </c>
      <c r="H17" s="1141" t="s">
        <v>305</v>
      </c>
      <c r="I17" s="1141">
        <v>123418</v>
      </c>
      <c r="J17" s="1141" t="s">
        <v>305</v>
      </c>
      <c r="K17" s="1141">
        <v>1942</v>
      </c>
      <c r="L17" s="1141">
        <v>3310</v>
      </c>
      <c r="M17" s="1142">
        <v>279</v>
      </c>
      <c r="N17" s="1142" t="s">
        <v>305</v>
      </c>
      <c r="O17" s="1142" t="s">
        <v>305</v>
      </c>
      <c r="P17" s="1141">
        <v>6087</v>
      </c>
      <c r="Q17" s="1141">
        <v>41481</v>
      </c>
      <c r="R17" s="1142" t="s">
        <v>305</v>
      </c>
      <c r="S17" s="1143"/>
      <c r="T17" s="1144" t="s">
        <v>305</v>
      </c>
      <c r="U17" s="1141">
        <v>33256</v>
      </c>
      <c r="V17" s="1145">
        <v>5531</v>
      </c>
      <c r="W17" s="1141">
        <v>47568</v>
      </c>
      <c r="X17" s="1147">
        <v>58</v>
      </c>
    </row>
    <row r="18" spans="2:24" s="262" customFormat="1" ht="22.5" customHeight="1">
      <c r="B18" s="1146" t="s">
        <v>317</v>
      </c>
      <c r="C18" s="1141">
        <v>805097</v>
      </c>
      <c r="D18" s="1141">
        <v>30134</v>
      </c>
      <c r="E18" s="1141" t="s">
        <v>305</v>
      </c>
      <c r="F18" s="1141">
        <v>368077</v>
      </c>
      <c r="G18" s="1141">
        <v>188766</v>
      </c>
      <c r="H18" s="1141" t="s">
        <v>305</v>
      </c>
      <c r="I18" s="1141">
        <v>128394</v>
      </c>
      <c r="J18" s="1141" t="s">
        <v>305</v>
      </c>
      <c r="K18" s="1141">
        <v>2003</v>
      </c>
      <c r="L18" s="1141">
        <v>3430</v>
      </c>
      <c r="M18" s="1142">
        <v>402</v>
      </c>
      <c r="N18" s="1142" t="s">
        <v>305</v>
      </c>
      <c r="O18" s="1142" t="s">
        <v>305</v>
      </c>
      <c r="P18" s="1141">
        <v>6161</v>
      </c>
      <c r="Q18" s="1141">
        <v>42775</v>
      </c>
      <c r="R18" s="1142" t="s">
        <v>305</v>
      </c>
      <c r="S18" s="1143"/>
      <c r="T18" s="1144" t="s">
        <v>305</v>
      </c>
      <c r="U18" s="1141">
        <v>34955</v>
      </c>
      <c r="V18" s="1145">
        <v>5835</v>
      </c>
      <c r="W18" s="1141">
        <v>48936</v>
      </c>
      <c r="X18" s="1147">
        <v>59</v>
      </c>
    </row>
    <row r="19" spans="2:24" s="262" customFormat="1" ht="22.5" customHeight="1">
      <c r="B19" s="1146" t="s">
        <v>318</v>
      </c>
      <c r="C19" s="1141">
        <v>823303</v>
      </c>
      <c r="D19" s="1141">
        <v>31330</v>
      </c>
      <c r="E19" s="1141" t="s">
        <v>305</v>
      </c>
      <c r="F19" s="1141">
        <v>360660</v>
      </c>
      <c r="G19" s="1141">
        <v>205988</v>
      </c>
      <c r="H19" s="1141" t="s">
        <v>305</v>
      </c>
      <c r="I19" s="1141">
        <v>131719</v>
      </c>
      <c r="J19" s="1141" t="s">
        <v>305</v>
      </c>
      <c r="K19" s="1141">
        <v>2055</v>
      </c>
      <c r="L19" s="1141">
        <v>3501</v>
      </c>
      <c r="M19" s="1142">
        <v>534</v>
      </c>
      <c r="N19" s="1142" t="s">
        <v>305</v>
      </c>
      <c r="O19" s="1142" t="s">
        <v>305</v>
      </c>
      <c r="P19" s="1141">
        <v>6394</v>
      </c>
      <c r="Q19" s="1141">
        <v>44434</v>
      </c>
      <c r="R19" s="1142" t="s">
        <v>305</v>
      </c>
      <c r="S19" s="1143" t="s">
        <v>319</v>
      </c>
      <c r="T19" s="1144" t="s">
        <v>305</v>
      </c>
      <c r="U19" s="1141">
        <v>36688</v>
      </c>
      <c r="V19" s="1145">
        <v>6090</v>
      </c>
      <c r="W19" s="1141">
        <v>50828</v>
      </c>
      <c r="X19" s="1147">
        <v>60</v>
      </c>
    </row>
    <row r="20" spans="2:24" s="262" customFormat="1" ht="22.5" customHeight="1">
      <c r="B20" s="1148" t="s">
        <v>320</v>
      </c>
      <c r="C20" s="1149">
        <v>843928</v>
      </c>
      <c r="D20" s="1149">
        <v>32789</v>
      </c>
      <c r="E20" s="1149" t="s">
        <v>305</v>
      </c>
      <c r="F20" s="1149">
        <v>348876</v>
      </c>
      <c r="G20" s="1149">
        <v>231593</v>
      </c>
      <c r="H20" s="1149" t="s">
        <v>305</v>
      </c>
      <c r="I20" s="1149">
        <v>134378</v>
      </c>
      <c r="J20" s="1149" t="s">
        <v>305</v>
      </c>
      <c r="K20" s="1149">
        <v>2104</v>
      </c>
      <c r="L20" s="1149">
        <v>3573</v>
      </c>
      <c r="M20" s="1150">
        <v>720</v>
      </c>
      <c r="N20" s="1150" t="s">
        <v>305</v>
      </c>
      <c r="O20" s="1150" t="s">
        <v>305</v>
      </c>
      <c r="P20" s="1149">
        <v>6743</v>
      </c>
      <c r="Q20" s="1149">
        <v>45471</v>
      </c>
      <c r="R20" s="1150" t="s">
        <v>305</v>
      </c>
      <c r="S20" s="1151" t="s">
        <v>321</v>
      </c>
      <c r="T20" s="1152">
        <v>55</v>
      </c>
      <c r="U20" s="1149">
        <v>37626</v>
      </c>
      <c r="V20" s="1153">
        <v>6397</v>
      </c>
      <c r="W20" s="1149">
        <v>52269</v>
      </c>
      <c r="X20" s="1154">
        <v>61</v>
      </c>
    </row>
    <row r="21" spans="2:24" s="262" customFormat="1" ht="22.5" customHeight="1">
      <c r="B21" s="1146" t="s">
        <v>322</v>
      </c>
      <c r="C21" s="1141">
        <v>862276</v>
      </c>
      <c r="D21" s="1141">
        <v>34703</v>
      </c>
      <c r="E21" s="1141" t="s">
        <v>305</v>
      </c>
      <c r="F21" s="1141">
        <v>340838</v>
      </c>
      <c r="G21" s="1141">
        <v>246555</v>
      </c>
      <c r="H21" s="1141" t="s">
        <v>305</v>
      </c>
      <c r="I21" s="1141">
        <v>140186</v>
      </c>
      <c r="J21" s="1141" t="s">
        <v>305</v>
      </c>
      <c r="K21" s="1141">
        <v>2176</v>
      </c>
      <c r="L21" s="1141">
        <v>3627</v>
      </c>
      <c r="M21" s="1142">
        <v>980</v>
      </c>
      <c r="N21" s="1142" t="s">
        <v>305</v>
      </c>
      <c r="O21" s="1142">
        <v>298</v>
      </c>
      <c r="P21" s="1141">
        <v>7284</v>
      </c>
      <c r="Q21" s="1141">
        <v>47850</v>
      </c>
      <c r="R21" s="1142" t="s">
        <v>305</v>
      </c>
      <c r="S21" s="1143" t="s">
        <v>323</v>
      </c>
      <c r="T21" s="1144">
        <v>85</v>
      </c>
      <c r="U21" s="1141">
        <v>37694</v>
      </c>
      <c r="V21" s="1145">
        <v>6783</v>
      </c>
      <c r="W21" s="1141">
        <v>55517</v>
      </c>
      <c r="X21" s="1147">
        <v>62</v>
      </c>
    </row>
    <row r="22" spans="2:24" s="262" customFormat="1" ht="22.5" customHeight="1">
      <c r="B22" s="1146" t="s">
        <v>324</v>
      </c>
      <c r="C22" s="1141">
        <v>890294</v>
      </c>
      <c r="D22" s="1141">
        <v>37041</v>
      </c>
      <c r="E22" s="1141" t="s">
        <v>305</v>
      </c>
      <c r="F22" s="1141">
        <v>340216</v>
      </c>
      <c r="G22" s="1141">
        <v>245952</v>
      </c>
      <c r="H22" s="1141" t="s">
        <v>305</v>
      </c>
      <c r="I22" s="1141">
        <v>158629</v>
      </c>
      <c r="J22" s="1141" t="s">
        <v>305</v>
      </c>
      <c r="K22" s="1141">
        <v>2220</v>
      </c>
      <c r="L22" s="1141">
        <v>3687</v>
      </c>
      <c r="M22" s="1141">
        <v>1317</v>
      </c>
      <c r="N22" s="1141" t="s">
        <v>305</v>
      </c>
      <c r="O22" s="1142">
        <v>680</v>
      </c>
      <c r="P22" s="1141">
        <v>7918</v>
      </c>
      <c r="Q22" s="1141">
        <v>50911</v>
      </c>
      <c r="R22" s="1142" t="s">
        <v>305</v>
      </c>
      <c r="S22" s="1143" t="s">
        <v>325</v>
      </c>
      <c r="T22" s="1144">
        <v>129</v>
      </c>
      <c r="U22" s="1141">
        <v>41594</v>
      </c>
      <c r="V22" s="1145">
        <v>7224</v>
      </c>
      <c r="W22" s="1141">
        <v>59638</v>
      </c>
      <c r="X22" s="1147">
        <v>63</v>
      </c>
    </row>
    <row r="23" spans="2:24" s="262" customFormat="1" ht="22.5" customHeight="1">
      <c r="B23" s="1146" t="s">
        <v>326</v>
      </c>
      <c r="C23" s="1141">
        <v>920934</v>
      </c>
      <c r="D23" s="1141">
        <v>40975</v>
      </c>
      <c r="E23" s="1141" t="s">
        <v>305</v>
      </c>
      <c r="F23" s="1141">
        <v>343306</v>
      </c>
      <c r="G23" s="1141">
        <v>241630</v>
      </c>
      <c r="H23" s="1141" t="s">
        <v>305</v>
      </c>
      <c r="I23" s="1141">
        <v>178735</v>
      </c>
      <c r="J23" s="1141" t="s">
        <v>305</v>
      </c>
      <c r="K23" s="1141">
        <v>2266</v>
      </c>
      <c r="L23" s="1141">
        <v>3775</v>
      </c>
      <c r="M23" s="1141">
        <v>1848</v>
      </c>
      <c r="N23" s="1141" t="s">
        <v>305</v>
      </c>
      <c r="O23" s="1141">
        <v>1166</v>
      </c>
      <c r="P23" s="1141">
        <v>8704</v>
      </c>
      <c r="Q23" s="1141">
        <v>54408</v>
      </c>
      <c r="R23" s="1142" t="s">
        <v>305</v>
      </c>
      <c r="S23" s="1143" t="s">
        <v>327</v>
      </c>
      <c r="T23" s="1144">
        <v>155</v>
      </c>
      <c r="U23" s="1141">
        <v>43966</v>
      </c>
      <c r="V23" s="1145">
        <v>7889</v>
      </c>
      <c r="W23" s="1141">
        <v>64433</v>
      </c>
      <c r="X23" s="1147">
        <v>64</v>
      </c>
    </row>
    <row r="24" spans="2:24" s="262" customFormat="1" ht="22.5" customHeight="1">
      <c r="B24" s="1146" t="s">
        <v>328</v>
      </c>
      <c r="C24" s="1141">
        <v>943458</v>
      </c>
      <c r="D24" s="1141">
        <v>45193</v>
      </c>
      <c r="E24" s="1141" t="s">
        <v>305</v>
      </c>
      <c r="F24" s="1141">
        <v>345118</v>
      </c>
      <c r="G24" s="1141">
        <v>237750</v>
      </c>
      <c r="H24" s="1141" t="s">
        <v>305</v>
      </c>
      <c r="I24" s="1141">
        <v>193524</v>
      </c>
      <c r="J24" s="1141" t="s">
        <v>305</v>
      </c>
      <c r="K24" s="1141">
        <v>2344</v>
      </c>
      <c r="L24" s="1141">
        <v>3871</v>
      </c>
      <c r="M24" s="1141">
        <v>2322</v>
      </c>
      <c r="N24" s="1141" t="s">
        <v>305</v>
      </c>
      <c r="O24" s="1141">
        <v>1691</v>
      </c>
      <c r="P24" s="1141">
        <v>9321</v>
      </c>
      <c r="Q24" s="1141">
        <v>57445</v>
      </c>
      <c r="R24" s="1142" t="s">
        <v>305</v>
      </c>
      <c r="S24" s="1143" t="s">
        <v>329</v>
      </c>
      <c r="T24" s="1144">
        <v>155</v>
      </c>
      <c r="U24" s="1141">
        <v>44724</v>
      </c>
      <c r="V24" s="1145">
        <v>8537</v>
      </c>
      <c r="W24" s="1141">
        <v>68612</v>
      </c>
      <c r="X24" s="1147">
        <v>65</v>
      </c>
    </row>
    <row r="25" spans="2:24" s="262" customFormat="1" ht="22.5" customHeight="1">
      <c r="B25" s="1148" t="s">
        <v>330</v>
      </c>
      <c r="C25" s="1149">
        <v>962987</v>
      </c>
      <c r="D25" s="1149">
        <v>49821</v>
      </c>
      <c r="E25" s="1149" t="s">
        <v>305</v>
      </c>
      <c r="F25" s="1149">
        <v>347438</v>
      </c>
      <c r="G25" s="1149">
        <v>233986</v>
      </c>
      <c r="H25" s="1149" t="s">
        <v>305</v>
      </c>
      <c r="I25" s="1149">
        <v>198559</v>
      </c>
      <c r="J25" s="1149" t="s">
        <v>305</v>
      </c>
      <c r="K25" s="1149">
        <v>2399</v>
      </c>
      <c r="L25" s="1149">
        <v>3921</v>
      </c>
      <c r="M25" s="1149">
        <v>2864</v>
      </c>
      <c r="N25" s="1149" t="s">
        <v>305</v>
      </c>
      <c r="O25" s="1149">
        <v>2198</v>
      </c>
      <c r="P25" s="1149">
        <v>11492</v>
      </c>
      <c r="Q25" s="1149">
        <v>62642</v>
      </c>
      <c r="R25" s="1150">
        <v>14</v>
      </c>
      <c r="S25" s="1151" t="s">
        <v>331</v>
      </c>
      <c r="T25" s="1152">
        <v>162</v>
      </c>
      <c r="U25" s="1149">
        <v>47491</v>
      </c>
      <c r="V25" s="1153">
        <v>9184</v>
      </c>
      <c r="W25" s="1149">
        <v>76508</v>
      </c>
      <c r="X25" s="1154">
        <v>66</v>
      </c>
    </row>
    <row r="26" spans="2:24" s="262" customFormat="1" ht="22.5" customHeight="1">
      <c r="B26" s="1146" t="s">
        <v>332</v>
      </c>
      <c r="C26" s="1141">
        <v>977175</v>
      </c>
      <c r="D26" s="1141">
        <v>53406</v>
      </c>
      <c r="E26" s="1141" t="s">
        <v>305</v>
      </c>
      <c r="F26" s="1141">
        <v>351416</v>
      </c>
      <c r="G26" s="1141">
        <v>232138</v>
      </c>
      <c r="H26" s="1141" t="s">
        <v>305</v>
      </c>
      <c r="I26" s="1141">
        <v>199880</v>
      </c>
      <c r="J26" s="1141" t="s">
        <v>305</v>
      </c>
      <c r="K26" s="1141">
        <v>2451</v>
      </c>
      <c r="L26" s="1141">
        <v>3992</v>
      </c>
      <c r="M26" s="1141">
        <v>3470</v>
      </c>
      <c r="N26" s="1141" t="s">
        <v>305</v>
      </c>
      <c r="O26" s="1141">
        <v>2506</v>
      </c>
      <c r="P26" s="1141">
        <v>13449</v>
      </c>
      <c r="Q26" s="1141">
        <v>66738</v>
      </c>
      <c r="R26" s="1142">
        <v>26</v>
      </c>
      <c r="S26" s="1143" t="s">
        <v>333</v>
      </c>
      <c r="T26" s="1144">
        <v>137</v>
      </c>
      <c r="U26" s="1141">
        <v>47565</v>
      </c>
      <c r="V26" s="1145">
        <v>9913</v>
      </c>
      <c r="W26" s="1141">
        <v>82856</v>
      </c>
      <c r="X26" s="1147">
        <v>67</v>
      </c>
    </row>
    <row r="27" spans="2:24" s="262" customFormat="1" ht="22.5" customHeight="1">
      <c r="B27" s="1146" t="s">
        <v>334</v>
      </c>
      <c r="C27" s="1141">
        <v>993111</v>
      </c>
      <c r="D27" s="1141">
        <v>57625</v>
      </c>
      <c r="E27" s="1141" t="s">
        <v>305</v>
      </c>
      <c r="F27" s="1141">
        <v>356012</v>
      </c>
      <c r="G27" s="1141">
        <v>230516</v>
      </c>
      <c r="H27" s="1141" t="s">
        <v>305</v>
      </c>
      <c r="I27" s="1141">
        <v>199971</v>
      </c>
      <c r="J27" s="1141" t="s">
        <v>305</v>
      </c>
      <c r="K27" s="1141">
        <v>2501</v>
      </c>
      <c r="L27" s="1141">
        <v>4081</v>
      </c>
      <c r="M27" s="1141">
        <v>3992</v>
      </c>
      <c r="N27" s="1141" t="s">
        <v>305</v>
      </c>
      <c r="O27" s="1141">
        <v>2855</v>
      </c>
      <c r="P27" s="1141">
        <v>14829</v>
      </c>
      <c r="Q27" s="1141">
        <v>71786</v>
      </c>
      <c r="R27" s="1142">
        <v>49</v>
      </c>
      <c r="S27" s="1143" t="s">
        <v>335</v>
      </c>
      <c r="T27" s="1144">
        <v>79</v>
      </c>
      <c r="U27" s="1141">
        <v>48815</v>
      </c>
      <c r="V27" s="1145">
        <v>10574</v>
      </c>
      <c r="W27" s="1141">
        <v>89598</v>
      </c>
      <c r="X27" s="1147">
        <v>68</v>
      </c>
    </row>
    <row r="28" spans="2:24" s="262" customFormat="1" ht="22.5" customHeight="1">
      <c r="B28" s="1146" t="s">
        <v>336</v>
      </c>
      <c r="C28" s="1141">
        <v>1005513</v>
      </c>
      <c r="D28" s="1141">
        <v>62481</v>
      </c>
      <c r="E28" s="1141" t="s">
        <v>305</v>
      </c>
      <c r="F28" s="1141">
        <v>361149</v>
      </c>
      <c r="G28" s="1141">
        <v>227407</v>
      </c>
      <c r="H28" s="1141" t="s">
        <v>305</v>
      </c>
      <c r="I28" s="1141">
        <v>200804</v>
      </c>
      <c r="J28" s="1141" t="s">
        <v>305</v>
      </c>
      <c r="K28" s="1141">
        <v>2569</v>
      </c>
      <c r="L28" s="1141">
        <v>4211</v>
      </c>
      <c r="M28" s="1141">
        <v>4682</v>
      </c>
      <c r="N28" s="1141" t="s">
        <v>305</v>
      </c>
      <c r="O28" s="1141">
        <v>3081</v>
      </c>
      <c r="P28" s="1141">
        <v>15445</v>
      </c>
      <c r="Q28" s="1141">
        <v>74706</v>
      </c>
      <c r="R28" s="1142">
        <v>62</v>
      </c>
      <c r="S28" s="1143"/>
      <c r="T28" s="1144" t="s">
        <v>305</v>
      </c>
      <c r="U28" s="1141">
        <v>48916</v>
      </c>
      <c r="V28" s="1145">
        <v>11462</v>
      </c>
      <c r="W28" s="1141">
        <v>93294</v>
      </c>
      <c r="X28" s="1147">
        <v>69</v>
      </c>
    </row>
    <row r="29" spans="2:24" s="262" customFormat="1" ht="22.5" customHeight="1">
      <c r="B29" s="1146" t="s">
        <v>337</v>
      </c>
      <c r="C29" s="1141">
        <v>1016925</v>
      </c>
      <c r="D29" s="1141">
        <v>66579</v>
      </c>
      <c r="E29" s="1141" t="s">
        <v>305</v>
      </c>
      <c r="F29" s="1141">
        <v>367941</v>
      </c>
      <c r="G29" s="1141">
        <v>224546</v>
      </c>
      <c r="H29" s="1141" t="s">
        <v>305</v>
      </c>
      <c r="I29" s="1141">
        <v>202440</v>
      </c>
      <c r="J29" s="1141" t="s">
        <v>305</v>
      </c>
      <c r="K29" s="1141">
        <v>2682</v>
      </c>
      <c r="L29" s="1141">
        <v>4337</v>
      </c>
      <c r="M29" s="1141">
        <v>5310</v>
      </c>
      <c r="N29" s="1141" t="s">
        <v>305</v>
      </c>
      <c r="O29" s="1141">
        <v>3245</v>
      </c>
      <c r="P29" s="1141">
        <v>15320</v>
      </c>
      <c r="Q29" s="1141">
        <v>76275</v>
      </c>
      <c r="R29" s="1142">
        <v>75</v>
      </c>
      <c r="S29" s="1143"/>
      <c r="T29" s="1144" t="s">
        <v>305</v>
      </c>
      <c r="U29" s="1141">
        <v>48175</v>
      </c>
      <c r="V29" s="1145">
        <v>12329</v>
      </c>
      <c r="W29" s="1141">
        <v>94915</v>
      </c>
      <c r="X29" s="1147">
        <v>70</v>
      </c>
    </row>
    <row r="30" spans="2:24" s="262" customFormat="1" ht="22.5" customHeight="1">
      <c r="B30" s="1148" t="s">
        <v>338</v>
      </c>
      <c r="C30" s="1149">
        <v>1031376</v>
      </c>
      <c r="D30" s="1149">
        <v>68607</v>
      </c>
      <c r="E30" s="1149" t="s">
        <v>305</v>
      </c>
      <c r="F30" s="1149">
        <v>374883</v>
      </c>
      <c r="G30" s="1149">
        <v>224646</v>
      </c>
      <c r="H30" s="1149" t="s">
        <v>305</v>
      </c>
      <c r="I30" s="1149">
        <v>204541</v>
      </c>
      <c r="J30" s="1149" t="s">
        <v>305</v>
      </c>
      <c r="K30" s="1149">
        <v>2781</v>
      </c>
      <c r="L30" s="1149">
        <v>4428</v>
      </c>
      <c r="M30" s="1149">
        <v>6126</v>
      </c>
      <c r="N30" s="1149" t="s">
        <v>305</v>
      </c>
      <c r="O30" s="1149">
        <v>3369</v>
      </c>
      <c r="P30" s="1149">
        <v>14910</v>
      </c>
      <c r="Q30" s="1149">
        <v>78848</v>
      </c>
      <c r="R30" s="1150">
        <v>80</v>
      </c>
      <c r="S30" s="1151"/>
      <c r="T30" s="1152" t="s">
        <v>305</v>
      </c>
      <c r="U30" s="1149">
        <v>48155</v>
      </c>
      <c r="V30" s="1153">
        <v>13335</v>
      </c>
      <c r="W30" s="1149">
        <v>97207</v>
      </c>
      <c r="X30" s="1154">
        <v>71</v>
      </c>
    </row>
    <row r="31" spans="2:24" s="262" customFormat="1" ht="22.5" customHeight="1">
      <c r="B31" s="1146" t="s">
        <v>339</v>
      </c>
      <c r="C31" s="1141">
        <v>1048241</v>
      </c>
      <c r="D31" s="1141">
        <v>72797</v>
      </c>
      <c r="E31" s="1141" t="s">
        <v>305</v>
      </c>
      <c r="F31" s="1141">
        <v>381591</v>
      </c>
      <c r="G31" s="1141">
        <v>225836</v>
      </c>
      <c r="H31" s="1141" t="s">
        <v>305</v>
      </c>
      <c r="I31" s="1141">
        <v>207204</v>
      </c>
      <c r="J31" s="1141" t="s">
        <v>305</v>
      </c>
      <c r="K31" s="1141">
        <v>2851</v>
      </c>
      <c r="L31" s="1141">
        <v>4480</v>
      </c>
      <c r="M31" s="1141">
        <v>6985</v>
      </c>
      <c r="N31" s="1141" t="s">
        <v>305</v>
      </c>
      <c r="O31" s="1141">
        <v>3513</v>
      </c>
      <c r="P31" s="1141">
        <v>14677</v>
      </c>
      <c r="Q31" s="1141">
        <v>80959</v>
      </c>
      <c r="R31" s="1142">
        <v>82</v>
      </c>
      <c r="S31" s="1143"/>
      <c r="T31" s="1144" t="s">
        <v>305</v>
      </c>
      <c r="U31" s="1141">
        <v>47266</v>
      </c>
      <c r="V31" s="1145">
        <v>14316</v>
      </c>
      <c r="W31" s="1141">
        <v>99231</v>
      </c>
      <c r="X31" s="1147">
        <v>72</v>
      </c>
    </row>
    <row r="32" spans="2:24" s="262" customFormat="1" ht="22.5" customHeight="1">
      <c r="B32" s="1146" t="s">
        <v>340</v>
      </c>
      <c r="C32" s="1141">
        <v>1082873</v>
      </c>
      <c r="D32" s="1141">
        <v>79826</v>
      </c>
      <c r="E32" s="1141" t="s">
        <v>305</v>
      </c>
      <c r="F32" s="1141">
        <v>392937</v>
      </c>
      <c r="G32" s="1141">
        <v>232123</v>
      </c>
      <c r="H32" s="1141" t="s">
        <v>305</v>
      </c>
      <c r="I32" s="1141">
        <v>213431</v>
      </c>
      <c r="J32" s="1141" t="s">
        <v>305</v>
      </c>
      <c r="K32" s="1141">
        <v>2990</v>
      </c>
      <c r="L32" s="1141">
        <v>4652</v>
      </c>
      <c r="M32" s="1141">
        <v>8630</v>
      </c>
      <c r="N32" s="1141" t="s">
        <v>305</v>
      </c>
      <c r="O32" s="1141">
        <v>3605</v>
      </c>
      <c r="P32" s="1141">
        <v>14868</v>
      </c>
      <c r="Q32" s="1141">
        <v>83838</v>
      </c>
      <c r="R32" s="1142">
        <v>85</v>
      </c>
      <c r="S32" s="1143"/>
      <c r="T32" s="1144" t="s">
        <v>305</v>
      </c>
      <c r="U32" s="1141">
        <v>45888</v>
      </c>
      <c r="V32" s="1145">
        <v>16272</v>
      </c>
      <c r="W32" s="1141">
        <v>102396</v>
      </c>
      <c r="X32" s="1147">
        <v>73</v>
      </c>
    </row>
    <row r="33" spans="2:24" s="262" customFormat="1" ht="22.5" customHeight="1">
      <c r="B33" s="1146" t="s">
        <v>341</v>
      </c>
      <c r="C33" s="1141">
        <v>1106223</v>
      </c>
      <c r="D33" s="1141">
        <v>82032</v>
      </c>
      <c r="E33" s="1141" t="s">
        <v>305</v>
      </c>
      <c r="F33" s="1141">
        <v>403939</v>
      </c>
      <c r="G33" s="1141">
        <v>232827</v>
      </c>
      <c r="H33" s="1141" t="s">
        <v>305</v>
      </c>
      <c r="I33" s="1141">
        <v>218107</v>
      </c>
      <c r="J33" s="1141" t="s">
        <v>305</v>
      </c>
      <c r="K33" s="1141">
        <v>3065</v>
      </c>
      <c r="L33" s="1141">
        <v>4712</v>
      </c>
      <c r="M33" s="1141">
        <v>10489</v>
      </c>
      <c r="N33" s="1141" t="s">
        <v>305</v>
      </c>
      <c r="O33" s="1141">
        <v>3652</v>
      </c>
      <c r="P33" s="1141">
        <v>15169</v>
      </c>
      <c r="Q33" s="1141">
        <v>86576</v>
      </c>
      <c r="R33" s="1142">
        <v>85</v>
      </c>
      <c r="S33" s="1143"/>
      <c r="T33" s="1144" t="s">
        <v>305</v>
      </c>
      <c r="U33" s="1141">
        <v>45570</v>
      </c>
      <c r="V33" s="1145">
        <v>18266</v>
      </c>
      <c r="W33" s="1141">
        <v>105482</v>
      </c>
      <c r="X33" s="1147">
        <v>74</v>
      </c>
    </row>
    <row r="34" spans="2:24" s="262" customFormat="1" ht="22.5" customHeight="1">
      <c r="B34" s="1146" t="s">
        <v>342</v>
      </c>
      <c r="C34" s="1141">
        <v>1131608</v>
      </c>
      <c r="D34" s="1141">
        <v>85680</v>
      </c>
      <c r="E34" s="1141" t="s">
        <v>305</v>
      </c>
      <c r="F34" s="1141">
        <v>415071</v>
      </c>
      <c r="G34" s="1141">
        <v>234844</v>
      </c>
      <c r="H34" s="1141" t="s">
        <v>305</v>
      </c>
      <c r="I34" s="1141">
        <v>222915</v>
      </c>
      <c r="J34" s="1141" t="s">
        <v>305</v>
      </c>
      <c r="K34" s="1141">
        <v>3206</v>
      </c>
      <c r="L34" s="1141">
        <v>4804</v>
      </c>
      <c r="M34" s="1141">
        <v>12089</v>
      </c>
      <c r="N34" s="1141" t="s">
        <v>305</v>
      </c>
      <c r="O34" s="1141">
        <v>3691</v>
      </c>
      <c r="P34" s="1141">
        <v>15557</v>
      </c>
      <c r="Q34" s="1141">
        <v>89648</v>
      </c>
      <c r="R34" s="1142">
        <v>82</v>
      </c>
      <c r="S34" s="1143"/>
      <c r="T34" s="1144" t="s">
        <v>305</v>
      </c>
      <c r="U34" s="1141">
        <v>44021</v>
      </c>
      <c r="V34" s="1145">
        <v>20099</v>
      </c>
      <c r="W34" s="1141">
        <v>108978</v>
      </c>
      <c r="X34" s="1147">
        <v>75</v>
      </c>
    </row>
    <row r="35" spans="2:24" s="262" customFormat="1" ht="22.5" customHeight="1">
      <c r="B35" s="1148" t="s">
        <v>343</v>
      </c>
      <c r="C35" s="1149">
        <v>1156876</v>
      </c>
      <c r="D35" s="1149">
        <v>89664</v>
      </c>
      <c r="E35" s="1149" t="s">
        <v>305</v>
      </c>
      <c r="F35" s="1149">
        <v>424355</v>
      </c>
      <c r="G35" s="1149">
        <v>237595</v>
      </c>
      <c r="H35" s="1149" t="s">
        <v>305</v>
      </c>
      <c r="I35" s="1149">
        <v>226799</v>
      </c>
      <c r="J35" s="1149" t="s">
        <v>305</v>
      </c>
      <c r="K35" s="1149">
        <v>3201</v>
      </c>
      <c r="L35" s="1149">
        <v>4772</v>
      </c>
      <c r="M35" s="1149">
        <v>13254</v>
      </c>
      <c r="N35" s="1149" t="s">
        <v>305</v>
      </c>
      <c r="O35" s="1149">
        <v>3711</v>
      </c>
      <c r="P35" s="1149">
        <v>15769</v>
      </c>
      <c r="Q35" s="1149">
        <v>92929</v>
      </c>
      <c r="R35" s="1150">
        <v>74</v>
      </c>
      <c r="S35" s="1155"/>
      <c r="T35" s="1156">
        <v>6593</v>
      </c>
      <c r="U35" s="1149">
        <v>38160</v>
      </c>
      <c r="V35" s="1153">
        <v>21227</v>
      </c>
      <c r="W35" s="1149">
        <v>112483</v>
      </c>
      <c r="X35" s="1154">
        <v>76</v>
      </c>
    </row>
    <row r="36" spans="2:24" s="262" customFormat="1" ht="22.5" customHeight="1">
      <c r="B36" s="1146" t="s">
        <v>344</v>
      </c>
      <c r="C36" s="1141">
        <v>1185011</v>
      </c>
      <c r="D36" s="1141">
        <v>93981</v>
      </c>
      <c r="E36" s="1141" t="s">
        <v>305</v>
      </c>
      <c r="F36" s="1141">
        <v>433168</v>
      </c>
      <c r="G36" s="1141">
        <v>243109</v>
      </c>
      <c r="H36" s="1141" t="s">
        <v>305</v>
      </c>
      <c r="I36" s="1141">
        <v>230613</v>
      </c>
      <c r="J36" s="1141" t="s">
        <v>305</v>
      </c>
      <c r="K36" s="1141">
        <v>3233</v>
      </c>
      <c r="L36" s="1141">
        <v>4746</v>
      </c>
      <c r="M36" s="1141">
        <v>14774</v>
      </c>
      <c r="N36" s="1141" t="s">
        <v>305</v>
      </c>
      <c r="O36" s="1141">
        <v>3712</v>
      </c>
      <c r="P36" s="1141">
        <v>15917</v>
      </c>
      <c r="Q36" s="1141">
        <v>95470</v>
      </c>
      <c r="R36" s="1142">
        <v>47</v>
      </c>
      <c r="S36" s="1157"/>
      <c r="T36" s="1158">
        <v>15796</v>
      </c>
      <c r="U36" s="1141">
        <v>30445</v>
      </c>
      <c r="V36" s="1145">
        <v>22753</v>
      </c>
      <c r="W36" s="1141">
        <v>115146</v>
      </c>
      <c r="X36" s="1147">
        <v>77</v>
      </c>
    </row>
    <row r="37" spans="2:24" s="262" customFormat="1" ht="22.5" customHeight="1">
      <c r="B37" s="1146" t="s">
        <v>345</v>
      </c>
      <c r="C37" s="1141">
        <v>1214232</v>
      </c>
      <c r="D37" s="1141">
        <v>97549</v>
      </c>
      <c r="E37" s="1141" t="s">
        <v>305</v>
      </c>
      <c r="F37" s="1141">
        <v>445767</v>
      </c>
      <c r="G37" s="1141">
        <v>247741</v>
      </c>
      <c r="H37" s="1141" t="s">
        <v>305</v>
      </c>
      <c r="I37" s="1141">
        <v>233852</v>
      </c>
      <c r="J37" s="1141" t="s">
        <v>305</v>
      </c>
      <c r="K37" s="1141">
        <v>3310</v>
      </c>
      <c r="L37" s="1141">
        <v>4874</v>
      </c>
      <c r="M37" s="1141">
        <v>17028</v>
      </c>
      <c r="N37" s="1141" t="s">
        <v>305</v>
      </c>
      <c r="O37" s="1141">
        <v>3734</v>
      </c>
      <c r="P37" s="1141">
        <v>16027</v>
      </c>
      <c r="Q37" s="1141">
        <v>98173</v>
      </c>
      <c r="R37" s="1142">
        <v>27</v>
      </c>
      <c r="S37" s="1157"/>
      <c r="T37" s="1158">
        <v>18214</v>
      </c>
      <c r="U37" s="1141">
        <v>27936</v>
      </c>
      <c r="V37" s="1145">
        <v>25212</v>
      </c>
      <c r="W37" s="1141">
        <v>117961</v>
      </c>
      <c r="X37" s="1147">
        <v>78</v>
      </c>
    </row>
    <row r="38" spans="2:24" s="262" customFormat="1" ht="22.5" customHeight="1">
      <c r="B38" s="1146" t="s">
        <v>346</v>
      </c>
      <c r="C38" s="1141">
        <v>1242079</v>
      </c>
      <c r="D38" s="1141">
        <v>100331</v>
      </c>
      <c r="E38" s="1141" t="s">
        <v>305</v>
      </c>
      <c r="F38" s="1141">
        <v>459580</v>
      </c>
      <c r="G38" s="1141">
        <v>246146</v>
      </c>
      <c r="H38" s="1141" t="s">
        <v>305</v>
      </c>
      <c r="I38" s="1141">
        <v>237637</v>
      </c>
      <c r="J38" s="1141" t="s">
        <v>305</v>
      </c>
      <c r="K38" s="1141">
        <v>3346</v>
      </c>
      <c r="L38" s="1141">
        <v>4800</v>
      </c>
      <c r="M38" s="1141">
        <v>22796</v>
      </c>
      <c r="N38" s="1141" t="s">
        <v>305</v>
      </c>
      <c r="O38" s="1141">
        <v>3713</v>
      </c>
      <c r="P38" s="1141">
        <v>16208</v>
      </c>
      <c r="Q38" s="1141">
        <v>100735</v>
      </c>
      <c r="R38" s="1142">
        <v>11</v>
      </c>
      <c r="S38" s="1157"/>
      <c r="T38" s="1158">
        <v>19056</v>
      </c>
      <c r="U38" s="1141">
        <v>27720</v>
      </c>
      <c r="V38" s="1145">
        <v>30942</v>
      </c>
      <c r="W38" s="1141">
        <v>120667</v>
      </c>
      <c r="X38" s="1147">
        <v>79</v>
      </c>
    </row>
    <row r="39" spans="2:24" s="262" customFormat="1" ht="22.5" customHeight="1">
      <c r="B39" s="1146" t="s">
        <v>347</v>
      </c>
      <c r="C39" s="1141">
        <v>1267044</v>
      </c>
      <c r="D39" s="1141">
        <v>100958</v>
      </c>
      <c r="E39" s="1141" t="s">
        <v>305</v>
      </c>
      <c r="F39" s="1141">
        <v>467953</v>
      </c>
      <c r="G39" s="1141">
        <v>251279</v>
      </c>
      <c r="H39" s="1141" t="s">
        <v>305</v>
      </c>
      <c r="I39" s="1141">
        <v>243592</v>
      </c>
      <c r="J39" s="1141" t="s">
        <v>305</v>
      </c>
      <c r="K39" s="1141">
        <v>3363</v>
      </c>
      <c r="L39" s="1141">
        <v>4755</v>
      </c>
      <c r="M39" s="1141">
        <v>25373</v>
      </c>
      <c r="N39" s="1141" t="s">
        <v>305</v>
      </c>
      <c r="O39" s="1141">
        <v>3721</v>
      </c>
      <c r="P39" s="1141">
        <v>16372</v>
      </c>
      <c r="Q39" s="1141">
        <v>102989</v>
      </c>
      <c r="R39" s="1142" t="s">
        <v>305</v>
      </c>
      <c r="S39" s="1157"/>
      <c r="T39" s="1158">
        <v>20211</v>
      </c>
      <c r="U39" s="1141">
        <v>26478</v>
      </c>
      <c r="V39" s="1145">
        <v>33491</v>
      </c>
      <c r="W39" s="1141">
        <v>123082</v>
      </c>
      <c r="X39" s="1147">
        <v>80</v>
      </c>
    </row>
    <row r="40" spans="2:24" s="262" customFormat="1" ht="22.5" customHeight="1">
      <c r="B40" s="1148" t="s">
        <v>348</v>
      </c>
      <c r="C40" s="1149">
        <v>1287876</v>
      </c>
      <c r="D40" s="1149">
        <v>100229</v>
      </c>
      <c r="E40" s="1149" t="s">
        <v>305</v>
      </c>
      <c r="F40" s="1149">
        <v>473965</v>
      </c>
      <c r="G40" s="1149">
        <v>258487</v>
      </c>
      <c r="H40" s="1149" t="s">
        <v>305</v>
      </c>
      <c r="I40" s="1149">
        <v>247718</v>
      </c>
      <c r="J40" s="1149" t="s">
        <v>305</v>
      </c>
      <c r="K40" s="1149">
        <v>3352</v>
      </c>
      <c r="L40" s="1149">
        <v>4749</v>
      </c>
      <c r="M40" s="1149">
        <v>27081</v>
      </c>
      <c r="N40" s="1149" t="s">
        <v>305</v>
      </c>
      <c r="O40" s="1149">
        <v>3722</v>
      </c>
      <c r="P40" s="1149">
        <v>16696</v>
      </c>
      <c r="Q40" s="1149">
        <v>105117</v>
      </c>
      <c r="R40" s="1150" t="s">
        <v>305</v>
      </c>
      <c r="S40" s="1155"/>
      <c r="T40" s="1156">
        <v>21867</v>
      </c>
      <c r="U40" s="1149">
        <v>24893</v>
      </c>
      <c r="V40" s="1153">
        <v>35182</v>
      </c>
      <c r="W40" s="1149">
        <v>125535</v>
      </c>
      <c r="X40" s="1154">
        <v>81</v>
      </c>
    </row>
    <row r="41" spans="2:24" s="262" customFormat="1" ht="22.5" customHeight="1">
      <c r="B41" s="1146" t="s">
        <v>349</v>
      </c>
      <c r="C41" s="1141">
        <v>1303084</v>
      </c>
      <c r="D41" s="1141">
        <v>99587</v>
      </c>
      <c r="E41" s="1141" t="s">
        <v>305</v>
      </c>
      <c r="F41" s="1141">
        <v>475043</v>
      </c>
      <c r="G41" s="1141">
        <v>269645</v>
      </c>
      <c r="H41" s="1141" t="s">
        <v>305</v>
      </c>
      <c r="I41" s="1141">
        <v>248107</v>
      </c>
      <c r="J41" s="1141" t="s">
        <v>305</v>
      </c>
      <c r="K41" s="1141">
        <v>3378</v>
      </c>
      <c r="L41" s="1141">
        <v>4718</v>
      </c>
      <c r="M41" s="1141">
        <v>28271</v>
      </c>
      <c r="N41" s="1141" t="s">
        <v>305</v>
      </c>
      <c r="O41" s="1141">
        <v>3751</v>
      </c>
      <c r="P41" s="1141">
        <v>16866</v>
      </c>
      <c r="Q41" s="1141">
        <v>107422</v>
      </c>
      <c r="R41" s="1142" t="s">
        <v>305</v>
      </c>
      <c r="S41" s="1157"/>
      <c r="T41" s="1158">
        <v>22213</v>
      </c>
      <c r="U41" s="1141">
        <v>24083</v>
      </c>
      <c r="V41" s="1145">
        <v>36367</v>
      </c>
      <c r="W41" s="1141">
        <v>128039</v>
      </c>
      <c r="X41" s="1147">
        <v>82</v>
      </c>
    </row>
    <row r="42" spans="2:24" s="262" customFormat="1" ht="22.5" customHeight="1">
      <c r="B42" s="1146" t="s">
        <v>350</v>
      </c>
      <c r="C42" s="1141">
        <v>1313427</v>
      </c>
      <c r="D42" s="1141">
        <v>99808</v>
      </c>
      <c r="E42" s="1141" t="s">
        <v>305</v>
      </c>
      <c r="F42" s="1141">
        <v>473987</v>
      </c>
      <c r="G42" s="1141">
        <v>273703</v>
      </c>
      <c r="H42" s="1141" t="s">
        <v>305</v>
      </c>
      <c r="I42" s="1141">
        <v>252714</v>
      </c>
      <c r="J42" s="1141" t="s">
        <v>305</v>
      </c>
      <c r="K42" s="1141">
        <v>3353</v>
      </c>
      <c r="L42" s="1141">
        <v>4709</v>
      </c>
      <c r="M42" s="1141">
        <v>29268</v>
      </c>
      <c r="N42" s="1141" t="s">
        <v>305</v>
      </c>
      <c r="O42" s="1141">
        <v>3772</v>
      </c>
      <c r="P42" s="1141">
        <v>17202</v>
      </c>
      <c r="Q42" s="1141">
        <v>109139</v>
      </c>
      <c r="R42" s="1142" t="s">
        <v>305</v>
      </c>
      <c r="S42" s="1157"/>
      <c r="T42" s="1158">
        <v>22616</v>
      </c>
      <c r="U42" s="1141">
        <v>23156</v>
      </c>
      <c r="V42" s="1145">
        <v>37330</v>
      </c>
      <c r="W42" s="1141">
        <v>130113</v>
      </c>
      <c r="X42" s="1147">
        <v>83</v>
      </c>
    </row>
    <row r="43" spans="2:24" s="262" customFormat="1" ht="22.5" customHeight="1">
      <c r="B43" s="1146" t="s">
        <v>351</v>
      </c>
      <c r="C43" s="1141">
        <v>1321695</v>
      </c>
      <c r="D43" s="1141">
        <v>99170</v>
      </c>
      <c r="E43" s="1141" t="s">
        <v>305</v>
      </c>
      <c r="F43" s="1141">
        <v>468672</v>
      </c>
      <c r="G43" s="1141">
        <v>278933</v>
      </c>
      <c r="H43" s="1141" t="s">
        <v>305</v>
      </c>
      <c r="I43" s="1141">
        <v>258624</v>
      </c>
      <c r="J43" s="1141" t="s">
        <v>305</v>
      </c>
      <c r="K43" s="1141">
        <v>3351</v>
      </c>
      <c r="L43" s="1141">
        <v>4600</v>
      </c>
      <c r="M43" s="1141">
        <v>30239</v>
      </c>
      <c r="N43" s="1141" t="s">
        <v>305</v>
      </c>
      <c r="O43" s="1141">
        <v>3772</v>
      </c>
      <c r="P43" s="1141">
        <v>17411</v>
      </c>
      <c r="Q43" s="1141">
        <v>110662</v>
      </c>
      <c r="R43" s="1142" t="s">
        <v>305</v>
      </c>
      <c r="S43" s="1157"/>
      <c r="T43" s="1158">
        <v>23530</v>
      </c>
      <c r="U43" s="1141">
        <v>22731</v>
      </c>
      <c r="V43" s="1145">
        <v>38190</v>
      </c>
      <c r="W43" s="1141">
        <v>131845</v>
      </c>
      <c r="X43" s="1147">
        <v>84</v>
      </c>
    </row>
    <row r="44" spans="2:24" s="262" customFormat="1" ht="22.5" customHeight="1">
      <c r="B44" s="1146" t="s">
        <v>352</v>
      </c>
      <c r="C44" s="1141">
        <v>1330898</v>
      </c>
      <c r="D44" s="1141">
        <v>98455</v>
      </c>
      <c r="E44" s="1141" t="s">
        <v>305</v>
      </c>
      <c r="F44" s="1141">
        <v>461256</v>
      </c>
      <c r="G44" s="1141">
        <v>285123</v>
      </c>
      <c r="H44" s="1141" t="s">
        <v>305</v>
      </c>
      <c r="I44" s="1141">
        <v>266809</v>
      </c>
      <c r="J44" s="1141" t="s">
        <v>305</v>
      </c>
      <c r="K44" s="1141">
        <v>3328</v>
      </c>
      <c r="L44" s="1141">
        <v>4560</v>
      </c>
      <c r="M44" s="1141">
        <v>31340</v>
      </c>
      <c r="N44" s="1141" t="s">
        <v>305</v>
      </c>
      <c r="O44" s="1141">
        <v>3770</v>
      </c>
      <c r="P44" s="1141">
        <v>17760</v>
      </c>
      <c r="Q44" s="1141">
        <v>112249</v>
      </c>
      <c r="R44" s="1142" t="s">
        <v>305</v>
      </c>
      <c r="S44" s="1157"/>
      <c r="T44" s="1158">
        <v>24238</v>
      </c>
      <c r="U44" s="1141">
        <v>22010</v>
      </c>
      <c r="V44" s="1145">
        <v>39228</v>
      </c>
      <c r="W44" s="1141">
        <v>133779</v>
      </c>
      <c r="X44" s="1147">
        <v>85</v>
      </c>
    </row>
    <row r="45" spans="2:24" s="262" customFormat="1" ht="22.5" customHeight="1">
      <c r="B45" s="1148" t="s">
        <v>353</v>
      </c>
      <c r="C45" s="1149">
        <v>1335690</v>
      </c>
      <c r="D45" s="1149">
        <v>97758</v>
      </c>
      <c r="E45" s="1149" t="s">
        <v>305</v>
      </c>
      <c r="F45" s="1149">
        <v>454760</v>
      </c>
      <c r="G45" s="1149">
        <v>289885</v>
      </c>
      <c r="H45" s="1149" t="s">
        <v>305</v>
      </c>
      <c r="I45" s="1149">
        <v>270630</v>
      </c>
      <c r="J45" s="1149" t="s">
        <v>305</v>
      </c>
      <c r="K45" s="1149">
        <v>3279</v>
      </c>
      <c r="L45" s="1149">
        <v>4537</v>
      </c>
      <c r="M45" s="1149">
        <v>32258</v>
      </c>
      <c r="N45" s="1149" t="s">
        <v>305</v>
      </c>
      <c r="O45" s="1149">
        <v>3797</v>
      </c>
      <c r="P45" s="1149">
        <v>18205</v>
      </c>
      <c r="Q45" s="1149">
        <v>113877</v>
      </c>
      <c r="R45" s="1150" t="s">
        <v>305</v>
      </c>
      <c r="S45" s="1155"/>
      <c r="T45" s="1156">
        <v>25622</v>
      </c>
      <c r="U45" s="1149">
        <v>21082</v>
      </c>
      <c r="V45" s="1153">
        <v>40074</v>
      </c>
      <c r="W45" s="1149">
        <v>135879</v>
      </c>
      <c r="X45" s="1154">
        <v>86</v>
      </c>
    </row>
    <row r="46" spans="2:24" s="262" customFormat="1" ht="22.5" customHeight="1">
      <c r="B46" s="1146" t="s">
        <v>525</v>
      </c>
      <c r="C46" s="1141">
        <v>1341343</v>
      </c>
      <c r="D46" s="1141">
        <v>98095</v>
      </c>
      <c r="E46" s="1141" t="s">
        <v>305</v>
      </c>
      <c r="F46" s="1141">
        <v>448977</v>
      </c>
      <c r="G46" s="1141">
        <v>292057</v>
      </c>
      <c r="H46" s="1141" t="s">
        <v>305</v>
      </c>
      <c r="I46" s="1141">
        <v>274913</v>
      </c>
      <c r="J46" s="1141" t="s">
        <v>305</v>
      </c>
      <c r="K46" s="1141">
        <v>3309</v>
      </c>
      <c r="L46" s="1141">
        <v>4545</v>
      </c>
      <c r="M46" s="1141">
        <v>33266</v>
      </c>
      <c r="N46" s="1141" t="s">
        <v>305</v>
      </c>
      <c r="O46" s="1141">
        <v>3841</v>
      </c>
      <c r="P46" s="1141">
        <v>18774</v>
      </c>
      <c r="Q46" s="1141">
        <v>115863</v>
      </c>
      <c r="R46" s="1142" t="s">
        <v>305</v>
      </c>
      <c r="S46" s="1157"/>
      <c r="T46" s="1158">
        <v>27171</v>
      </c>
      <c r="U46" s="1141">
        <v>20532</v>
      </c>
      <c r="V46" s="1145">
        <v>41120</v>
      </c>
      <c r="W46" s="1141">
        <v>138478</v>
      </c>
      <c r="X46" s="1147">
        <v>87</v>
      </c>
    </row>
    <row r="47" spans="2:24" s="262" customFormat="1" ht="22.5" customHeight="1" thickBot="1">
      <c r="B47" s="1159" t="s">
        <v>355</v>
      </c>
      <c r="C47" s="1160">
        <v>1346224</v>
      </c>
      <c r="D47" s="1160">
        <v>99331</v>
      </c>
      <c r="E47" s="1160" t="s">
        <v>305</v>
      </c>
      <c r="F47" s="1160">
        <v>445222</v>
      </c>
      <c r="G47" s="1160">
        <v>288641</v>
      </c>
      <c r="H47" s="1160" t="s">
        <v>305</v>
      </c>
      <c r="I47" s="1160">
        <v>280325</v>
      </c>
      <c r="J47" s="1160" t="s">
        <v>305</v>
      </c>
      <c r="K47" s="1160">
        <v>3325</v>
      </c>
      <c r="L47" s="1160">
        <v>4543</v>
      </c>
      <c r="M47" s="1160">
        <v>34293</v>
      </c>
      <c r="N47" s="1160" t="s">
        <v>305</v>
      </c>
      <c r="O47" s="1160">
        <v>3881</v>
      </c>
      <c r="P47" s="1160">
        <v>19264</v>
      </c>
      <c r="Q47" s="1160">
        <v>118513</v>
      </c>
      <c r="R47" s="1161" t="s">
        <v>305</v>
      </c>
      <c r="S47" s="1162"/>
      <c r="T47" s="1163">
        <v>28780</v>
      </c>
      <c r="U47" s="1160">
        <v>20106</v>
      </c>
      <c r="V47" s="1164">
        <v>42161</v>
      </c>
      <c r="W47" s="1160">
        <v>141658</v>
      </c>
      <c r="X47" s="1165">
        <v>88</v>
      </c>
    </row>
    <row r="48" spans="2:24" s="262" customFormat="1" ht="14.45" customHeight="1">
      <c r="B48" s="261" t="s">
        <v>526</v>
      </c>
      <c r="X48" s="263" t="s">
        <v>527</v>
      </c>
    </row>
    <row r="49" spans="2:24" s="262" customFormat="1" ht="16.5" customHeight="1">
      <c r="B49" s="264" t="s">
        <v>528</v>
      </c>
      <c r="C49" s="265"/>
      <c r="D49" s="265"/>
      <c r="E49" s="265"/>
      <c r="F49" s="265"/>
      <c r="G49" s="265"/>
      <c r="H49" s="265"/>
      <c r="I49" s="265"/>
      <c r="J49" s="265"/>
      <c r="K49" s="265"/>
      <c r="L49" s="265"/>
      <c r="M49" s="265"/>
      <c r="N49" s="265"/>
      <c r="O49" s="265"/>
      <c r="P49" s="265"/>
      <c r="Q49" s="265"/>
      <c r="R49" s="265"/>
      <c r="S49" s="265"/>
      <c r="T49" s="265"/>
      <c r="U49" s="265"/>
      <c r="V49" s="265"/>
      <c r="W49" s="265"/>
      <c r="X49" s="265"/>
    </row>
    <row r="50" spans="2:24" s="262" customFormat="1" ht="16.5" customHeight="1">
      <c r="B50" s="264"/>
      <c r="C50" s="265"/>
      <c r="D50" s="265"/>
      <c r="E50" s="265"/>
      <c r="F50" s="265"/>
      <c r="G50" s="265"/>
      <c r="H50" s="265"/>
      <c r="I50" s="266" t="s">
        <v>510</v>
      </c>
      <c r="J50" s="265"/>
      <c r="K50" s="265"/>
      <c r="L50" s="265"/>
      <c r="M50" s="267" t="s">
        <v>1242</v>
      </c>
      <c r="N50" s="267"/>
      <c r="O50" s="265"/>
      <c r="P50" s="265"/>
      <c r="Q50" s="265"/>
      <c r="R50" s="265"/>
      <c r="S50" s="265"/>
      <c r="T50" s="265"/>
      <c r="U50" s="265"/>
      <c r="V50" s="265"/>
      <c r="W50" s="265"/>
      <c r="X50" s="265"/>
    </row>
    <row r="51" spans="2:24" s="267" customFormat="1" ht="4.5" customHeight="1" thickBot="1">
      <c r="B51" s="265"/>
      <c r="C51" s="265"/>
      <c r="D51" s="265"/>
      <c r="E51" s="265"/>
      <c r="F51" s="265"/>
      <c r="G51" s="265"/>
      <c r="H51" s="265"/>
      <c r="I51" s="265"/>
      <c r="J51" s="265"/>
      <c r="K51" s="265"/>
      <c r="L51" s="265"/>
      <c r="M51" s="265"/>
      <c r="N51" s="265"/>
      <c r="O51" s="265"/>
      <c r="P51" s="265"/>
      <c r="Q51" s="265"/>
      <c r="R51" s="265"/>
      <c r="S51" s="265"/>
      <c r="T51" s="265"/>
      <c r="U51" s="265"/>
      <c r="V51" s="265"/>
      <c r="W51" s="265"/>
      <c r="X51" s="265"/>
    </row>
    <row r="52" spans="2:24" s="267" customFormat="1" ht="42" customHeight="1">
      <c r="B52" s="2188" t="s">
        <v>133</v>
      </c>
      <c r="C52" s="268" t="s">
        <v>15</v>
      </c>
      <c r="D52" s="268" t="s">
        <v>37</v>
      </c>
      <c r="E52" s="1138" t="s">
        <v>134</v>
      </c>
      <c r="F52" s="268" t="s">
        <v>41</v>
      </c>
      <c r="G52" s="268" t="s">
        <v>43</v>
      </c>
      <c r="H52" s="268" t="s">
        <v>283</v>
      </c>
      <c r="I52" s="268" t="s">
        <v>511</v>
      </c>
      <c r="J52" s="268" t="s">
        <v>103</v>
      </c>
      <c r="K52" s="268" t="s">
        <v>285</v>
      </c>
      <c r="L52" s="268" t="s">
        <v>286</v>
      </c>
      <c r="M52" s="268" t="s">
        <v>512</v>
      </c>
      <c r="N52" s="268" t="s">
        <v>104</v>
      </c>
      <c r="O52" s="269" t="s">
        <v>422</v>
      </c>
      <c r="P52" s="268" t="s">
        <v>513</v>
      </c>
      <c r="Q52" s="268" t="s">
        <v>57</v>
      </c>
      <c r="R52" s="270" t="s">
        <v>529</v>
      </c>
      <c r="S52" s="2190" t="s">
        <v>514</v>
      </c>
      <c r="T52" s="2191"/>
      <c r="U52" s="268" t="s">
        <v>515</v>
      </c>
      <c r="V52" s="271" t="s">
        <v>516</v>
      </c>
      <c r="W52" s="270" t="s">
        <v>517</v>
      </c>
      <c r="X52" s="2192" t="s">
        <v>6</v>
      </c>
    </row>
    <row r="53" spans="2:24" s="267" customFormat="1" ht="68.25" customHeight="1">
      <c r="B53" s="2189"/>
      <c r="C53" s="272" t="s">
        <v>518</v>
      </c>
      <c r="D53" s="273" t="s">
        <v>519</v>
      </c>
      <c r="E53" s="1139" t="s">
        <v>293</v>
      </c>
      <c r="F53" s="273" t="s">
        <v>520</v>
      </c>
      <c r="G53" s="274" t="s">
        <v>521</v>
      </c>
      <c r="H53" s="1064" t="s">
        <v>295</v>
      </c>
      <c r="I53" s="274" t="s">
        <v>522</v>
      </c>
      <c r="J53" s="1267" t="s">
        <v>523</v>
      </c>
      <c r="K53" s="274" t="s">
        <v>296</v>
      </c>
      <c r="L53" s="274" t="s">
        <v>297</v>
      </c>
      <c r="M53" s="274" t="s">
        <v>427</v>
      </c>
      <c r="N53" s="275" t="s">
        <v>299</v>
      </c>
      <c r="O53" s="274" t="s">
        <v>428</v>
      </c>
      <c r="P53" s="274" t="s">
        <v>429</v>
      </c>
      <c r="Q53" s="273" t="s">
        <v>430</v>
      </c>
      <c r="R53" s="274" t="s">
        <v>431</v>
      </c>
      <c r="S53" s="2194" t="s">
        <v>432</v>
      </c>
      <c r="T53" s="2195"/>
      <c r="U53" s="276" t="s">
        <v>433</v>
      </c>
      <c r="V53" s="277" t="s">
        <v>524</v>
      </c>
      <c r="W53" s="278" t="s">
        <v>303</v>
      </c>
      <c r="X53" s="2193"/>
    </row>
    <row r="54" spans="2:24" s="262" customFormat="1" ht="22.5" customHeight="1">
      <c r="B54" s="1166" t="s">
        <v>530</v>
      </c>
      <c r="C54" s="1141">
        <v>1354960</v>
      </c>
      <c r="D54" s="1141">
        <v>100407</v>
      </c>
      <c r="E54" s="1141" t="s">
        <v>305</v>
      </c>
      <c r="F54" s="1141">
        <v>445450</v>
      </c>
      <c r="G54" s="1141">
        <v>286301</v>
      </c>
      <c r="H54" s="1141" t="s">
        <v>305</v>
      </c>
      <c r="I54" s="1141">
        <v>284461</v>
      </c>
      <c r="J54" s="1141" t="s">
        <v>305</v>
      </c>
      <c r="K54" s="1141">
        <v>3346</v>
      </c>
      <c r="L54" s="1141">
        <v>4563</v>
      </c>
      <c r="M54" s="1141">
        <v>35391</v>
      </c>
      <c r="N54" s="1141" t="s">
        <v>305</v>
      </c>
      <c r="O54" s="1141">
        <v>3954</v>
      </c>
      <c r="P54" s="1141">
        <v>19830</v>
      </c>
      <c r="Q54" s="1141">
        <v>121140</v>
      </c>
      <c r="R54" s="1142" t="s">
        <v>305</v>
      </c>
      <c r="S54" s="1157"/>
      <c r="T54" s="1158">
        <v>30277</v>
      </c>
      <c r="U54" s="1141">
        <v>19840</v>
      </c>
      <c r="V54" s="1145">
        <v>43300</v>
      </c>
      <c r="W54" s="1141">
        <v>144924</v>
      </c>
      <c r="X54" s="1147">
        <v>89</v>
      </c>
    </row>
    <row r="55" spans="2:24" s="262" customFormat="1" ht="22.5" customHeight="1">
      <c r="B55" s="1167" t="s">
        <v>452</v>
      </c>
      <c r="C55" s="1141">
        <v>1361434</v>
      </c>
      <c r="D55" s="1141">
        <v>100932</v>
      </c>
      <c r="E55" s="1141" t="s">
        <v>305</v>
      </c>
      <c r="F55" s="1141">
        <v>444218</v>
      </c>
      <c r="G55" s="1141">
        <v>286065</v>
      </c>
      <c r="H55" s="1141" t="s">
        <v>305</v>
      </c>
      <c r="I55" s="1141">
        <v>286006</v>
      </c>
      <c r="J55" s="1141" t="s">
        <v>305</v>
      </c>
      <c r="K55" s="1141">
        <v>3381</v>
      </c>
      <c r="L55" s="1141">
        <v>4605</v>
      </c>
      <c r="M55" s="1141">
        <v>36812</v>
      </c>
      <c r="N55" s="1141" t="s">
        <v>305</v>
      </c>
      <c r="O55" s="1141">
        <v>4003</v>
      </c>
      <c r="P55" s="1141">
        <v>20489</v>
      </c>
      <c r="Q55" s="1141">
        <v>123838</v>
      </c>
      <c r="R55" s="1142" t="s">
        <v>305</v>
      </c>
      <c r="S55" s="1157"/>
      <c r="T55" s="1158">
        <v>31773</v>
      </c>
      <c r="U55" s="1141">
        <v>19312</v>
      </c>
      <c r="V55" s="1145">
        <v>44798</v>
      </c>
      <c r="W55" s="1141">
        <v>148330</v>
      </c>
      <c r="X55" s="1147">
        <v>90</v>
      </c>
    </row>
    <row r="56" spans="2:24" s="262" customFormat="1" ht="22.5" customHeight="1">
      <c r="B56" s="1168" t="s">
        <v>453</v>
      </c>
      <c r="C56" s="1149">
        <v>1370542</v>
      </c>
      <c r="D56" s="1149">
        <v>101493</v>
      </c>
      <c r="E56" s="1149" t="s">
        <v>305</v>
      </c>
      <c r="F56" s="1149">
        <v>444903</v>
      </c>
      <c r="G56" s="1149">
        <v>286965</v>
      </c>
      <c r="H56" s="1149" t="s">
        <v>305</v>
      </c>
      <c r="I56" s="1149">
        <v>286092</v>
      </c>
      <c r="J56" s="1149" t="s">
        <v>305</v>
      </c>
      <c r="K56" s="1149">
        <v>3481</v>
      </c>
      <c r="L56" s="1149">
        <v>4765</v>
      </c>
      <c r="M56" s="1149">
        <v>39147</v>
      </c>
      <c r="N56" s="1149" t="s">
        <v>305</v>
      </c>
      <c r="O56" s="1149">
        <v>4061</v>
      </c>
      <c r="P56" s="1149">
        <v>20933</v>
      </c>
      <c r="Q56" s="1149">
        <v>126445</v>
      </c>
      <c r="R56" s="1150" t="s">
        <v>305</v>
      </c>
      <c r="S56" s="1155"/>
      <c r="T56" s="1156">
        <v>33512</v>
      </c>
      <c r="U56" s="1149">
        <v>18745</v>
      </c>
      <c r="V56" s="1153">
        <v>47393</v>
      </c>
      <c r="W56" s="1149">
        <v>151439</v>
      </c>
      <c r="X56" s="1154">
        <v>91</v>
      </c>
    </row>
    <row r="57" spans="2:24" s="262" customFormat="1" ht="22.5" customHeight="1">
      <c r="B57" s="1167" t="s">
        <v>454</v>
      </c>
      <c r="C57" s="1141">
        <v>1367564</v>
      </c>
      <c r="D57" s="1141">
        <v>102279</v>
      </c>
      <c r="E57" s="1141" t="s">
        <v>305</v>
      </c>
      <c r="F57" s="1141">
        <v>440769</v>
      </c>
      <c r="G57" s="1141">
        <v>282737</v>
      </c>
      <c r="H57" s="1141" t="s">
        <v>305</v>
      </c>
      <c r="I57" s="1141">
        <v>284409</v>
      </c>
      <c r="J57" s="1141" t="s">
        <v>305</v>
      </c>
      <c r="K57" s="1141">
        <v>3572</v>
      </c>
      <c r="L57" s="1141">
        <v>4900</v>
      </c>
      <c r="M57" s="1141">
        <v>40767</v>
      </c>
      <c r="N57" s="1141" t="s">
        <v>305</v>
      </c>
      <c r="O57" s="1141">
        <v>4126</v>
      </c>
      <c r="P57" s="1141">
        <v>21170</v>
      </c>
      <c r="Q57" s="1141">
        <v>129024</v>
      </c>
      <c r="R57" s="1142" t="s">
        <v>305</v>
      </c>
      <c r="S57" s="1157"/>
      <c r="T57" s="1158">
        <v>35211</v>
      </c>
      <c r="U57" s="1141">
        <v>18600</v>
      </c>
      <c r="V57" s="1145">
        <v>49239</v>
      </c>
      <c r="W57" s="1141">
        <v>154320</v>
      </c>
      <c r="X57" s="1147">
        <v>92</v>
      </c>
    </row>
    <row r="58" spans="2:24" s="262" customFormat="1" ht="22.5" customHeight="1">
      <c r="B58" s="1167" t="s">
        <v>455</v>
      </c>
      <c r="C58" s="1141">
        <v>1362577</v>
      </c>
      <c r="D58" s="1141">
        <v>102828</v>
      </c>
      <c r="E58" s="1141" t="s">
        <v>305</v>
      </c>
      <c r="F58" s="1141">
        <v>438064</v>
      </c>
      <c r="G58" s="1141">
        <v>278267</v>
      </c>
      <c r="H58" s="1141" t="s">
        <v>305</v>
      </c>
      <c r="I58" s="1141">
        <v>282499</v>
      </c>
      <c r="J58" s="1141" t="s">
        <v>305</v>
      </c>
      <c r="K58" s="1141">
        <v>3547</v>
      </c>
      <c r="L58" s="1141">
        <v>4884</v>
      </c>
      <c r="M58" s="1141">
        <v>41786</v>
      </c>
      <c r="N58" s="1141" t="s">
        <v>305</v>
      </c>
      <c r="O58" s="1141">
        <v>4184</v>
      </c>
      <c r="P58" s="1141">
        <v>21111</v>
      </c>
      <c r="Q58" s="1141">
        <v>131833</v>
      </c>
      <c r="R58" s="1142" t="s">
        <v>305</v>
      </c>
      <c r="S58" s="1157"/>
      <c r="T58" s="1158">
        <v>35818</v>
      </c>
      <c r="U58" s="1141">
        <v>17756</v>
      </c>
      <c r="V58" s="1145">
        <v>50217</v>
      </c>
      <c r="W58" s="1141">
        <v>157128</v>
      </c>
      <c r="X58" s="1147">
        <v>93</v>
      </c>
    </row>
    <row r="59" spans="2:24" s="262" customFormat="1" ht="22.5" customHeight="1">
      <c r="B59" s="1167" t="s">
        <v>456</v>
      </c>
      <c r="C59" s="1141">
        <v>1357987</v>
      </c>
      <c r="D59" s="1141">
        <v>103014</v>
      </c>
      <c r="E59" s="1141" t="s">
        <v>305</v>
      </c>
      <c r="F59" s="1141">
        <v>434945</v>
      </c>
      <c r="G59" s="1141">
        <v>273527</v>
      </c>
      <c r="H59" s="1141" t="s">
        <v>305</v>
      </c>
      <c r="I59" s="1141">
        <v>282085</v>
      </c>
      <c r="J59" s="1141" t="s">
        <v>305</v>
      </c>
      <c r="K59" s="1141">
        <v>3517</v>
      </c>
      <c r="L59" s="1141">
        <v>4880</v>
      </c>
      <c r="M59" s="1141">
        <v>42720</v>
      </c>
      <c r="N59" s="1141" t="s">
        <v>305</v>
      </c>
      <c r="O59" s="1141">
        <v>4265</v>
      </c>
      <c r="P59" s="1141">
        <v>20964</v>
      </c>
      <c r="Q59" s="1141">
        <v>134849</v>
      </c>
      <c r="R59" s="1142" t="s">
        <v>305</v>
      </c>
      <c r="S59" s="1157"/>
      <c r="T59" s="1158">
        <v>36073</v>
      </c>
      <c r="U59" s="1141">
        <v>17148</v>
      </c>
      <c r="V59" s="1145">
        <v>51117</v>
      </c>
      <c r="W59" s="1141">
        <v>160078</v>
      </c>
      <c r="X59" s="1147">
        <v>94</v>
      </c>
    </row>
    <row r="60" spans="2:24" s="262" customFormat="1" ht="22.5" customHeight="1">
      <c r="B60" s="1167" t="s">
        <v>457</v>
      </c>
      <c r="C60" s="1141">
        <v>1353209</v>
      </c>
      <c r="D60" s="1141">
        <v>102992</v>
      </c>
      <c r="E60" s="1141" t="s">
        <v>305</v>
      </c>
      <c r="F60" s="1141">
        <v>430958</v>
      </c>
      <c r="G60" s="1141">
        <v>271020</v>
      </c>
      <c r="H60" s="1141" t="s">
        <v>305</v>
      </c>
      <c r="I60" s="1141">
        <v>281117</v>
      </c>
      <c r="J60" s="1141" t="s">
        <v>305</v>
      </c>
      <c r="K60" s="1141">
        <v>3528</v>
      </c>
      <c r="L60" s="1141">
        <v>4830</v>
      </c>
      <c r="M60" s="1141">
        <v>43555</v>
      </c>
      <c r="N60" s="1141" t="s">
        <v>305</v>
      </c>
      <c r="O60" s="1141">
        <v>4306</v>
      </c>
      <c r="P60" s="1141">
        <v>20702</v>
      </c>
      <c r="Q60" s="1141">
        <v>137464</v>
      </c>
      <c r="R60" s="1142" t="s">
        <v>305</v>
      </c>
      <c r="S60" s="1157"/>
      <c r="T60" s="1158">
        <v>36433</v>
      </c>
      <c r="U60" s="1141">
        <v>16304</v>
      </c>
      <c r="V60" s="1145">
        <v>51913</v>
      </c>
      <c r="W60" s="1141">
        <v>162472</v>
      </c>
      <c r="X60" s="1147">
        <v>95</v>
      </c>
    </row>
    <row r="61" spans="2:24" s="262" customFormat="1" ht="22.5" customHeight="1">
      <c r="B61" s="1168" t="s">
        <v>458</v>
      </c>
      <c r="C61" s="1149">
        <v>1348675</v>
      </c>
      <c r="D61" s="1149">
        <v>103518</v>
      </c>
      <c r="E61" s="1149" t="s">
        <v>305</v>
      </c>
      <c r="F61" s="1149">
        <v>425714</v>
      </c>
      <c r="G61" s="1149">
        <v>270972</v>
      </c>
      <c r="H61" s="1149" t="s">
        <v>305</v>
      </c>
      <c r="I61" s="1149">
        <v>278879</v>
      </c>
      <c r="J61" s="1149" t="s">
        <v>305</v>
      </c>
      <c r="K61" s="1149">
        <v>3523</v>
      </c>
      <c r="L61" s="1149">
        <v>4830</v>
      </c>
      <c r="M61" s="1149">
        <v>44370</v>
      </c>
      <c r="N61" s="1149" t="s">
        <v>305</v>
      </c>
      <c r="O61" s="1149">
        <v>4345</v>
      </c>
      <c r="P61" s="1149">
        <v>20294</v>
      </c>
      <c r="Q61" s="1149">
        <v>139608</v>
      </c>
      <c r="R61" s="1150" t="s">
        <v>305</v>
      </c>
      <c r="S61" s="1155"/>
      <c r="T61" s="1156">
        <v>36830</v>
      </c>
      <c r="U61" s="1149">
        <v>15792</v>
      </c>
      <c r="V61" s="1153">
        <v>52723</v>
      </c>
      <c r="W61" s="1149">
        <v>164247</v>
      </c>
      <c r="X61" s="1154">
        <v>96</v>
      </c>
    </row>
    <row r="62" spans="2:24" s="262" customFormat="1" ht="22.5" customHeight="1">
      <c r="B62" s="1167" t="s">
        <v>459</v>
      </c>
      <c r="C62" s="1141">
        <v>1343314</v>
      </c>
      <c r="D62" s="1141">
        <v>103839</v>
      </c>
      <c r="E62" s="1141" t="s">
        <v>305</v>
      </c>
      <c r="F62" s="1141">
        <v>420901</v>
      </c>
      <c r="G62" s="1141">
        <v>270229</v>
      </c>
      <c r="H62" s="1141" t="s">
        <v>305</v>
      </c>
      <c r="I62" s="1141">
        <v>276108</v>
      </c>
      <c r="J62" s="1141" t="s">
        <v>305</v>
      </c>
      <c r="K62" s="1141">
        <v>3500</v>
      </c>
      <c r="L62" s="1141">
        <v>4861</v>
      </c>
      <c r="M62" s="1141">
        <v>45630</v>
      </c>
      <c r="N62" s="1141" t="s">
        <v>305</v>
      </c>
      <c r="O62" s="1141">
        <v>4384</v>
      </c>
      <c r="P62" s="1141">
        <v>19885</v>
      </c>
      <c r="Q62" s="1141">
        <v>141782</v>
      </c>
      <c r="R62" s="1142" t="s">
        <v>305</v>
      </c>
      <c r="S62" s="1157"/>
      <c r="T62" s="1158">
        <v>37220</v>
      </c>
      <c r="U62" s="1141">
        <v>14975</v>
      </c>
      <c r="V62" s="1145">
        <v>53991</v>
      </c>
      <c r="W62" s="1141">
        <v>166051</v>
      </c>
      <c r="X62" s="1147">
        <v>97</v>
      </c>
    </row>
    <row r="63" spans="2:24" s="262" customFormat="1" ht="22.5" customHeight="1">
      <c r="B63" s="1167" t="s">
        <v>460</v>
      </c>
      <c r="C63" s="1141">
        <v>1335474</v>
      </c>
      <c r="D63" s="1141">
        <v>104687</v>
      </c>
      <c r="E63" s="1141" t="s">
        <v>305</v>
      </c>
      <c r="F63" s="1141">
        <v>415680</v>
      </c>
      <c r="G63" s="1141">
        <v>266729</v>
      </c>
      <c r="H63" s="1141" t="s">
        <v>305</v>
      </c>
      <c r="I63" s="1141">
        <v>273307</v>
      </c>
      <c r="J63" s="1141" t="s">
        <v>305</v>
      </c>
      <c r="K63" s="1141">
        <v>3479</v>
      </c>
      <c r="L63" s="1141">
        <v>4864</v>
      </c>
      <c r="M63" s="1141">
        <v>46913</v>
      </c>
      <c r="N63" s="1141" t="s">
        <v>305</v>
      </c>
      <c r="O63" s="1141">
        <v>4408</v>
      </c>
      <c r="P63" s="1141">
        <v>19040</v>
      </c>
      <c r="Q63" s="1141">
        <v>144310</v>
      </c>
      <c r="R63" s="1142" t="s">
        <v>305</v>
      </c>
      <c r="S63" s="1157"/>
      <c r="T63" s="1158">
        <v>37415</v>
      </c>
      <c r="U63" s="1141">
        <v>14642</v>
      </c>
      <c r="V63" s="1145">
        <v>55256</v>
      </c>
      <c r="W63" s="1141">
        <v>167758</v>
      </c>
      <c r="X63" s="1147">
        <v>98</v>
      </c>
    </row>
    <row r="64" spans="2:24" s="262" customFormat="1" ht="22.5" customHeight="1">
      <c r="B64" s="1167" t="s">
        <v>461</v>
      </c>
      <c r="C64" s="1141">
        <v>1328218</v>
      </c>
      <c r="D64" s="1141">
        <v>105048</v>
      </c>
      <c r="E64" s="1141" t="s">
        <v>305</v>
      </c>
      <c r="F64" s="1141">
        <v>411439</v>
      </c>
      <c r="G64" s="1141">
        <v>262226</v>
      </c>
      <c r="H64" s="1141" t="s">
        <v>305</v>
      </c>
      <c r="I64" s="1141">
        <v>271210</v>
      </c>
      <c r="J64" s="1141">
        <v>37</v>
      </c>
      <c r="K64" s="1141">
        <v>3467</v>
      </c>
      <c r="L64" s="1141">
        <v>4883</v>
      </c>
      <c r="M64" s="1141">
        <v>48143</v>
      </c>
      <c r="N64" s="1141" t="s">
        <v>305</v>
      </c>
      <c r="O64" s="1141">
        <v>4433</v>
      </c>
      <c r="P64" s="1141">
        <v>18206</v>
      </c>
      <c r="Q64" s="1141">
        <v>147579</v>
      </c>
      <c r="R64" s="1142" t="s">
        <v>305</v>
      </c>
      <c r="S64" s="1157"/>
      <c r="T64" s="1158">
        <v>37463</v>
      </c>
      <c r="U64" s="1141">
        <v>14084</v>
      </c>
      <c r="V64" s="1145">
        <v>56493</v>
      </c>
      <c r="W64" s="1141">
        <v>170218</v>
      </c>
      <c r="X64" s="1147">
        <v>99</v>
      </c>
    </row>
    <row r="65" spans="1:27" s="262" customFormat="1" ht="22.5" customHeight="1">
      <c r="B65" s="1169" t="s">
        <v>462</v>
      </c>
      <c r="C65" s="1170">
        <v>1320810</v>
      </c>
      <c r="D65" s="1170">
        <v>106067</v>
      </c>
      <c r="E65" s="1170" t="s">
        <v>305</v>
      </c>
      <c r="F65" s="1170">
        <v>407598</v>
      </c>
      <c r="G65" s="1170">
        <v>257605</v>
      </c>
      <c r="H65" s="1170" t="s">
        <v>305</v>
      </c>
      <c r="I65" s="1170">
        <v>269027</v>
      </c>
      <c r="J65" s="1170">
        <v>124</v>
      </c>
      <c r="K65" s="1170">
        <v>3459</v>
      </c>
      <c r="L65" s="1170">
        <v>4877</v>
      </c>
      <c r="M65" s="1170">
        <v>49211</v>
      </c>
      <c r="N65" s="1170" t="s">
        <v>305</v>
      </c>
      <c r="O65" s="1170">
        <v>4459</v>
      </c>
      <c r="P65" s="1170">
        <v>16752</v>
      </c>
      <c r="Q65" s="1170">
        <v>150563</v>
      </c>
      <c r="R65" s="1171" t="s">
        <v>305</v>
      </c>
      <c r="S65" s="1172"/>
      <c r="T65" s="1173">
        <v>37656</v>
      </c>
      <c r="U65" s="1170">
        <v>13412</v>
      </c>
      <c r="V65" s="1174">
        <v>57547</v>
      </c>
      <c r="W65" s="1170">
        <v>171774</v>
      </c>
      <c r="X65" s="307" t="s">
        <v>531</v>
      </c>
    </row>
    <row r="66" spans="1:27" s="262" customFormat="1" ht="22.5" customHeight="1">
      <c r="B66" s="1167" t="s">
        <v>464</v>
      </c>
      <c r="C66" s="1141">
        <v>1319007</v>
      </c>
      <c r="D66" s="1141">
        <v>106703</v>
      </c>
      <c r="E66" s="1141" t="s">
        <v>305</v>
      </c>
      <c r="F66" s="1141">
        <v>407829</v>
      </c>
      <c r="G66" s="1141">
        <v>255494</v>
      </c>
      <c r="H66" s="1141" t="s">
        <v>305</v>
      </c>
      <c r="I66" s="1141">
        <v>266548</v>
      </c>
      <c r="J66" s="1141">
        <v>194</v>
      </c>
      <c r="K66" s="1141">
        <v>3439</v>
      </c>
      <c r="L66" s="1141">
        <v>4896</v>
      </c>
      <c r="M66" s="1141">
        <v>50282</v>
      </c>
      <c r="N66" s="1141" t="s">
        <v>305</v>
      </c>
      <c r="O66" s="1141">
        <v>4467</v>
      </c>
      <c r="P66" s="1141">
        <v>15638</v>
      </c>
      <c r="Q66" s="1141">
        <v>152572</v>
      </c>
      <c r="R66" s="1142" t="s">
        <v>305</v>
      </c>
      <c r="S66" s="1157"/>
      <c r="T66" s="1158">
        <v>38163</v>
      </c>
      <c r="U66" s="1141">
        <v>12782</v>
      </c>
      <c r="V66" s="1145">
        <v>58617</v>
      </c>
      <c r="W66" s="1141">
        <v>172677</v>
      </c>
      <c r="X66" s="308" t="s">
        <v>373</v>
      </c>
    </row>
    <row r="67" spans="1:27" s="262" customFormat="1" ht="22.5" customHeight="1">
      <c r="B67" s="1167" t="s">
        <v>465</v>
      </c>
      <c r="C67" s="1141">
        <v>1320257</v>
      </c>
      <c r="D67" s="1141">
        <v>108051</v>
      </c>
      <c r="E67" s="1141" t="s">
        <v>305</v>
      </c>
      <c r="F67" s="1141">
        <v>410505</v>
      </c>
      <c r="G67" s="1141">
        <v>253954</v>
      </c>
      <c r="H67" s="1141" t="s">
        <v>305</v>
      </c>
      <c r="I67" s="1141">
        <v>262371</v>
      </c>
      <c r="J67" s="1141">
        <v>257</v>
      </c>
      <c r="K67" s="1141">
        <v>3449</v>
      </c>
      <c r="L67" s="1141">
        <v>4920</v>
      </c>
      <c r="M67" s="1141">
        <v>51497</v>
      </c>
      <c r="N67" s="1141" t="s">
        <v>305</v>
      </c>
      <c r="O67" s="1141">
        <v>4465</v>
      </c>
      <c r="P67" s="1141">
        <v>14491</v>
      </c>
      <c r="Q67" s="1141">
        <v>155050</v>
      </c>
      <c r="R67" s="1142" t="s">
        <v>305</v>
      </c>
      <c r="S67" s="1157"/>
      <c r="T67" s="1158">
        <v>39062</v>
      </c>
      <c r="U67" s="1141">
        <v>12185</v>
      </c>
      <c r="V67" s="1145">
        <v>59866</v>
      </c>
      <c r="W67" s="1141">
        <v>174006</v>
      </c>
      <c r="X67" s="308" t="s">
        <v>376</v>
      </c>
    </row>
    <row r="68" spans="1:27" s="262" customFormat="1" ht="22.5" customHeight="1">
      <c r="B68" s="1167" t="s">
        <v>467</v>
      </c>
      <c r="C68" s="1141">
        <v>1320436</v>
      </c>
      <c r="D68" s="1141">
        <v>108822</v>
      </c>
      <c r="E68" s="1141" t="s">
        <v>305</v>
      </c>
      <c r="F68" s="1141">
        <v>413890</v>
      </c>
      <c r="G68" s="1141">
        <v>252050</v>
      </c>
      <c r="H68" s="1141" t="s">
        <v>305</v>
      </c>
      <c r="I68" s="1141">
        <v>258537</v>
      </c>
      <c r="J68" s="1141">
        <v>380</v>
      </c>
      <c r="K68" s="1141">
        <v>3401</v>
      </c>
      <c r="L68" s="1141">
        <v>4915</v>
      </c>
      <c r="M68" s="1141">
        <v>52778</v>
      </c>
      <c r="N68" s="1141" t="s">
        <v>305</v>
      </c>
      <c r="O68" s="1141">
        <v>4474</v>
      </c>
      <c r="P68" s="1141">
        <v>13534</v>
      </c>
      <c r="Q68" s="1141">
        <v>156155</v>
      </c>
      <c r="R68" s="1142" t="s">
        <v>305</v>
      </c>
      <c r="S68" s="1157"/>
      <c r="T68" s="1158">
        <v>39764</v>
      </c>
      <c r="U68" s="1141">
        <v>11736</v>
      </c>
      <c r="V68" s="1145">
        <v>61094</v>
      </c>
      <c r="W68" s="1141">
        <v>174163</v>
      </c>
      <c r="X68" s="308" t="s">
        <v>378</v>
      </c>
    </row>
    <row r="69" spans="1:27" s="262" customFormat="1" ht="22.5" customHeight="1">
      <c r="B69" s="1167" t="s">
        <v>468</v>
      </c>
      <c r="C69" s="1141">
        <v>1320752</v>
      </c>
      <c r="D69" s="1141">
        <v>109806</v>
      </c>
      <c r="E69" s="1141" t="s">
        <v>305</v>
      </c>
      <c r="F69" s="1141">
        <v>414908</v>
      </c>
      <c r="G69" s="1141">
        <v>249794</v>
      </c>
      <c r="H69" s="1141" t="s">
        <v>305</v>
      </c>
      <c r="I69" s="1141">
        <v>255605</v>
      </c>
      <c r="J69" s="1141">
        <v>470</v>
      </c>
      <c r="K69" s="1141">
        <v>3409</v>
      </c>
      <c r="L69" s="1141">
        <v>4935</v>
      </c>
      <c r="M69" s="1141">
        <v>53912</v>
      </c>
      <c r="N69" s="1141" t="s">
        <v>305</v>
      </c>
      <c r="O69" s="1141">
        <v>4473</v>
      </c>
      <c r="P69" s="1141">
        <v>12740</v>
      </c>
      <c r="Q69" s="1141">
        <v>158770</v>
      </c>
      <c r="R69" s="1142" t="s">
        <v>305</v>
      </c>
      <c r="S69" s="1157"/>
      <c r="T69" s="1158">
        <v>40663</v>
      </c>
      <c r="U69" s="1141">
        <v>11267</v>
      </c>
      <c r="V69" s="1145">
        <v>62256</v>
      </c>
      <c r="W69" s="1141">
        <v>175983</v>
      </c>
      <c r="X69" s="308" t="s">
        <v>469</v>
      </c>
    </row>
    <row r="70" spans="1:27" s="262" customFormat="1" ht="22.5" customHeight="1">
      <c r="B70" s="1169" t="s">
        <v>470</v>
      </c>
      <c r="C70" s="1170">
        <v>1322460</v>
      </c>
      <c r="D70" s="1170">
        <v>110393</v>
      </c>
      <c r="E70" s="1170" t="s">
        <v>305</v>
      </c>
      <c r="F70" s="1170">
        <v>416833</v>
      </c>
      <c r="G70" s="1170">
        <v>248694</v>
      </c>
      <c r="H70" s="1170" t="s">
        <v>305</v>
      </c>
      <c r="I70" s="1170">
        <v>251408</v>
      </c>
      <c r="J70" s="1170">
        <v>560</v>
      </c>
      <c r="K70" s="1170">
        <v>3383</v>
      </c>
      <c r="L70" s="1170">
        <v>4974</v>
      </c>
      <c r="M70" s="1170">
        <v>55275</v>
      </c>
      <c r="N70" s="1170" t="s">
        <v>305</v>
      </c>
      <c r="O70" s="1170">
        <v>4469</v>
      </c>
      <c r="P70" s="1170">
        <v>11960</v>
      </c>
      <c r="Q70" s="1170">
        <v>161690</v>
      </c>
      <c r="R70" s="1171" t="s">
        <v>305</v>
      </c>
      <c r="S70" s="1172"/>
      <c r="T70" s="1173">
        <v>41776</v>
      </c>
      <c r="U70" s="1175">
        <v>11045</v>
      </c>
      <c r="V70" s="1174">
        <v>63632</v>
      </c>
      <c r="W70" s="1170">
        <v>178119</v>
      </c>
      <c r="X70" s="307" t="s">
        <v>382</v>
      </c>
    </row>
    <row r="71" spans="1:27" s="262" customFormat="1" ht="22.5" customHeight="1">
      <c r="B71" s="1167" t="s">
        <v>471</v>
      </c>
      <c r="C71" s="1141">
        <v>1323418</v>
      </c>
      <c r="D71" s="1141">
        <v>110807</v>
      </c>
      <c r="E71" s="1141" t="s">
        <v>305</v>
      </c>
      <c r="F71" s="1141">
        <v>417858</v>
      </c>
      <c r="G71" s="1141">
        <v>248280</v>
      </c>
      <c r="H71" s="1141" t="s">
        <v>305</v>
      </c>
      <c r="I71" s="1141">
        <v>247804</v>
      </c>
      <c r="J71" s="1141">
        <v>818</v>
      </c>
      <c r="K71" s="1141">
        <v>3323</v>
      </c>
      <c r="L71" s="1141">
        <v>4908</v>
      </c>
      <c r="M71" s="1141">
        <v>56826</v>
      </c>
      <c r="N71" s="1141" t="s">
        <v>305</v>
      </c>
      <c r="O71" s="1141">
        <v>4471</v>
      </c>
      <c r="P71" s="1141">
        <v>11278</v>
      </c>
      <c r="Q71" s="1141">
        <v>164473</v>
      </c>
      <c r="R71" s="1142" t="s">
        <v>305</v>
      </c>
      <c r="S71" s="1157"/>
      <c r="T71" s="1158">
        <v>42171</v>
      </c>
      <c r="U71" s="1157">
        <v>10401</v>
      </c>
      <c r="V71" s="1145">
        <v>65057</v>
      </c>
      <c r="W71" s="1141">
        <v>180222</v>
      </c>
      <c r="X71" s="308" t="s">
        <v>384</v>
      </c>
    </row>
    <row r="72" spans="1:27" s="262" customFormat="1" ht="22.5" customHeight="1">
      <c r="B72" s="1167" t="s">
        <v>472</v>
      </c>
      <c r="C72" s="1141">
        <v>1326480</v>
      </c>
      <c r="D72" s="1141">
        <v>111239</v>
      </c>
      <c r="E72" s="1141" t="s">
        <v>305</v>
      </c>
      <c r="F72" s="1141">
        <v>418246</v>
      </c>
      <c r="G72" s="1141">
        <v>249645</v>
      </c>
      <c r="H72" s="1141" t="s">
        <v>305</v>
      </c>
      <c r="I72" s="1141">
        <v>243953</v>
      </c>
      <c r="J72" s="1141">
        <v>1148</v>
      </c>
      <c r="K72" s="1141" t="s">
        <v>305</v>
      </c>
      <c r="L72" s="1141" t="s">
        <v>305</v>
      </c>
      <c r="M72" s="1141" t="s">
        <v>305</v>
      </c>
      <c r="N72" s="1141">
        <v>66807</v>
      </c>
      <c r="O72" s="1141">
        <v>4453</v>
      </c>
      <c r="P72" s="1141">
        <v>11022</v>
      </c>
      <c r="Q72" s="1141">
        <v>167636</v>
      </c>
      <c r="R72" s="1142" t="s">
        <v>305</v>
      </c>
      <c r="S72" s="1157"/>
      <c r="T72" s="1158">
        <v>42103</v>
      </c>
      <c r="U72" s="1176">
        <v>10228</v>
      </c>
      <c r="V72" s="1144" t="s">
        <v>305</v>
      </c>
      <c r="W72" s="1141">
        <v>183111</v>
      </c>
      <c r="X72" s="308" t="s">
        <v>386</v>
      </c>
    </row>
    <row r="73" spans="1:27" s="262" customFormat="1" ht="22.5" customHeight="1">
      <c r="B73" s="1167" t="s">
        <v>473</v>
      </c>
      <c r="C73" s="1141">
        <v>1327655</v>
      </c>
      <c r="D73" s="1141">
        <v>111223</v>
      </c>
      <c r="E73" s="1141" t="s">
        <v>305</v>
      </c>
      <c r="F73" s="1141">
        <v>419309</v>
      </c>
      <c r="G73" s="1141">
        <v>249509</v>
      </c>
      <c r="H73" s="1141" t="s">
        <v>305</v>
      </c>
      <c r="I73" s="1141">
        <v>241226</v>
      </c>
      <c r="J73" s="1141">
        <v>1369</v>
      </c>
      <c r="K73" s="1141" t="s">
        <v>305</v>
      </c>
      <c r="L73" s="1141" t="s">
        <v>305</v>
      </c>
      <c r="M73" s="1141" t="s">
        <v>305</v>
      </c>
      <c r="N73" s="1141">
        <v>68677</v>
      </c>
      <c r="O73" s="1141">
        <v>4432</v>
      </c>
      <c r="P73" s="1141">
        <v>10521</v>
      </c>
      <c r="Q73" s="1141">
        <v>169914</v>
      </c>
      <c r="R73" s="1142" t="s">
        <v>305</v>
      </c>
      <c r="S73" s="1157"/>
      <c r="T73" s="1158">
        <v>41602</v>
      </c>
      <c r="U73" s="1176">
        <v>9873</v>
      </c>
      <c r="V73" s="1144" t="s">
        <v>305</v>
      </c>
      <c r="W73" s="1141">
        <v>184867</v>
      </c>
      <c r="X73" s="308" t="s">
        <v>388</v>
      </c>
    </row>
    <row r="74" spans="1:27" s="262" customFormat="1" ht="22.5" customHeight="1">
      <c r="B74" s="1167" t="s">
        <v>474</v>
      </c>
      <c r="C74" s="1141">
        <v>1329561</v>
      </c>
      <c r="D74" s="1612">
        <v>110692</v>
      </c>
      <c r="E74" s="1141" t="s">
        <v>305</v>
      </c>
      <c r="F74" s="1612">
        <v>419518</v>
      </c>
      <c r="G74" s="1612">
        <v>250771</v>
      </c>
      <c r="H74" s="1141" t="s">
        <v>305</v>
      </c>
      <c r="I74" s="1612">
        <v>239342</v>
      </c>
      <c r="J74" s="1613">
        <v>1576</v>
      </c>
      <c r="K74" s="1141" t="s">
        <v>305</v>
      </c>
      <c r="L74" s="1141" t="s">
        <v>305</v>
      </c>
      <c r="M74" s="1141" t="s">
        <v>305</v>
      </c>
      <c r="N74" s="1360">
        <v>70518</v>
      </c>
      <c r="O74" s="1141">
        <v>4400</v>
      </c>
      <c r="P74" s="1141">
        <v>10128</v>
      </c>
      <c r="Q74" s="1141">
        <v>172039</v>
      </c>
      <c r="R74" s="1142" t="s">
        <v>305</v>
      </c>
      <c r="S74" s="1157"/>
      <c r="T74" s="1591">
        <v>40922</v>
      </c>
      <c r="U74" s="1595">
        <v>9655</v>
      </c>
      <c r="V74" s="1144" t="s">
        <v>305</v>
      </c>
      <c r="W74" s="1141">
        <v>186567</v>
      </c>
      <c r="X74" s="308" t="s">
        <v>390</v>
      </c>
    </row>
    <row r="75" spans="1:27" s="262" customFormat="1" ht="22.5" customHeight="1">
      <c r="A75" s="1211"/>
      <c r="B75" s="1169" t="s">
        <v>475</v>
      </c>
      <c r="C75" s="1170">
        <v>1333019</v>
      </c>
      <c r="D75" s="1614">
        <v>110580</v>
      </c>
      <c r="E75" s="1170" t="s">
        <v>305</v>
      </c>
      <c r="F75" s="1614">
        <v>419776</v>
      </c>
      <c r="G75" s="1614">
        <v>250899</v>
      </c>
      <c r="H75" s="1170" t="s">
        <v>305</v>
      </c>
      <c r="I75" s="1614">
        <v>238929</v>
      </c>
      <c r="J75" s="1615">
        <v>1893</v>
      </c>
      <c r="K75" s="1170" t="s">
        <v>305</v>
      </c>
      <c r="L75" s="1170" t="s">
        <v>305</v>
      </c>
      <c r="M75" s="1170" t="s">
        <v>305</v>
      </c>
      <c r="N75" s="1593">
        <v>72803</v>
      </c>
      <c r="O75" s="1170">
        <v>4373</v>
      </c>
      <c r="P75" s="1170">
        <v>9657</v>
      </c>
      <c r="Q75" s="1170">
        <v>174403</v>
      </c>
      <c r="R75" s="1171" t="s">
        <v>305</v>
      </c>
      <c r="S75" s="1172"/>
      <c r="T75" s="1594">
        <v>40416</v>
      </c>
      <c r="U75" s="1616">
        <v>9290</v>
      </c>
      <c r="V75" s="1177" t="s">
        <v>305</v>
      </c>
      <c r="W75" s="1170">
        <v>188433</v>
      </c>
      <c r="X75" s="307" t="s">
        <v>532</v>
      </c>
    </row>
    <row r="76" spans="1:27" s="318" customFormat="1" ht="22.5" customHeight="1">
      <c r="B76" s="1167" t="s">
        <v>477</v>
      </c>
      <c r="C76" s="1141">
        <v>1337391</v>
      </c>
      <c r="D76" s="1598">
        <v>110402</v>
      </c>
      <c r="E76" s="1141" t="s">
        <v>305</v>
      </c>
      <c r="F76" s="1598">
        <v>419467</v>
      </c>
      <c r="G76" s="1598">
        <v>253104</v>
      </c>
      <c r="H76" s="1141" t="s">
        <v>305</v>
      </c>
      <c r="I76" s="1598">
        <v>237526</v>
      </c>
      <c r="J76" s="1598">
        <v>2046</v>
      </c>
      <c r="K76" s="1141" t="s">
        <v>305</v>
      </c>
      <c r="L76" s="1141" t="s">
        <v>305</v>
      </c>
      <c r="M76" s="1141" t="s">
        <v>305</v>
      </c>
      <c r="N76" s="1360">
        <v>74854</v>
      </c>
      <c r="O76" s="1141">
        <v>4357</v>
      </c>
      <c r="P76" s="1141">
        <v>9274</v>
      </c>
      <c r="Q76" s="1141">
        <v>176684</v>
      </c>
      <c r="R76" s="1142" t="s">
        <v>305</v>
      </c>
      <c r="S76" s="1157"/>
      <c r="T76" s="1591">
        <v>40509</v>
      </c>
      <c r="U76" s="1602">
        <v>9168</v>
      </c>
      <c r="V76" s="1178" t="s">
        <v>305</v>
      </c>
      <c r="W76" s="1141">
        <v>190315</v>
      </c>
      <c r="X76" s="308" t="s">
        <v>479</v>
      </c>
    </row>
    <row r="77" spans="1:27" s="262" customFormat="1" ht="22.5" customHeight="1">
      <c r="B77" s="1167" t="s">
        <v>307</v>
      </c>
      <c r="C77" s="1157">
        <v>1339300</v>
      </c>
      <c r="D77" s="1602">
        <v>110836</v>
      </c>
      <c r="E77" s="1141" t="s">
        <v>305</v>
      </c>
      <c r="F77" s="1602">
        <v>418707</v>
      </c>
      <c r="G77" s="1602">
        <v>253753</v>
      </c>
      <c r="H77" s="1141" t="s">
        <v>305</v>
      </c>
      <c r="I77" s="1602">
        <v>237224</v>
      </c>
      <c r="J77" s="1602">
        <v>2192</v>
      </c>
      <c r="K77" s="1141" t="s">
        <v>305</v>
      </c>
      <c r="L77" s="1141" t="s">
        <v>402</v>
      </c>
      <c r="M77" s="1141" t="s">
        <v>305</v>
      </c>
      <c r="N77" s="1360">
        <v>76387</v>
      </c>
      <c r="O77" s="1141">
        <v>4337</v>
      </c>
      <c r="P77" s="1141">
        <v>8916</v>
      </c>
      <c r="Q77" s="1141">
        <v>177570</v>
      </c>
      <c r="R77" s="1142" t="s">
        <v>305</v>
      </c>
      <c r="S77" s="1157"/>
      <c r="T77" s="1591">
        <v>40424</v>
      </c>
      <c r="U77" s="1595">
        <v>8954</v>
      </c>
      <c r="V77" s="1179" t="s">
        <v>305</v>
      </c>
      <c r="W77" s="1180">
        <v>190823</v>
      </c>
      <c r="X77" s="308" t="s">
        <v>533</v>
      </c>
    </row>
    <row r="78" spans="1:27" s="262" customFormat="1" ht="22.5" customHeight="1">
      <c r="B78" s="1167" t="s">
        <v>308</v>
      </c>
      <c r="C78" s="1141">
        <v>1338854</v>
      </c>
      <c r="D78" s="1590">
        <v>111111</v>
      </c>
      <c r="E78" s="1141" t="s">
        <v>305</v>
      </c>
      <c r="F78" s="1590">
        <v>417553</v>
      </c>
      <c r="G78" s="1590">
        <v>254235</v>
      </c>
      <c r="H78" s="1141" t="s">
        <v>305</v>
      </c>
      <c r="I78" s="1590">
        <v>235062</v>
      </c>
      <c r="J78" s="1590">
        <v>2369</v>
      </c>
      <c r="K78" s="1141" t="s">
        <v>305</v>
      </c>
      <c r="L78" s="1141" t="s">
        <v>305</v>
      </c>
      <c r="M78" s="1141" t="s">
        <v>305</v>
      </c>
      <c r="N78" s="1590">
        <v>77663</v>
      </c>
      <c r="O78" s="1141">
        <v>4336</v>
      </c>
      <c r="P78" s="1141">
        <v>8631</v>
      </c>
      <c r="Q78" s="1141">
        <v>178669</v>
      </c>
      <c r="R78" s="1142" t="s">
        <v>305</v>
      </c>
      <c r="S78" s="1157"/>
      <c r="T78" s="1591">
        <v>40380</v>
      </c>
      <c r="U78" s="1602">
        <v>8845</v>
      </c>
      <c r="V78" s="1179" t="s">
        <v>305</v>
      </c>
      <c r="W78" s="1181">
        <v>191636</v>
      </c>
      <c r="X78" s="308" t="s">
        <v>534</v>
      </c>
    </row>
    <row r="79" spans="1:27" s="262" customFormat="1" ht="22.5" customHeight="1">
      <c r="B79" s="1167" t="s">
        <v>309</v>
      </c>
      <c r="C79" s="1182">
        <v>1341642</v>
      </c>
      <c r="D79" s="1591">
        <v>111059</v>
      </c>
      <c r="E79" s="1141" t="s">
        <v>305</v>
      </c>
      <c r="F79" s="1617">
        <v>416475</v>
      </c>
      <c r="G79" s="1612">
        <v>253832</v>
      </c>
      <c r="H79" s="1141" t="s">
        <v>305</v>
      </c>
      <c r="I79" s="1612">
        <v>235306</v>
      </c>
      <c r="J79" s="1360">
        <v>2432</v>
      </c>
      <c r="K79" s="1141" t="s">
        <v>305</v>
      </c>
      <c r="L79" s="1141" t="s">
        <v>305</v>
      </c>
      <c r="M79" s="1141" t="s">
        <v>305</v>
      </c>
      <c r="N79" s="1590">
        <v>79280</v>
      </c>
      <c r="O79" s="1141">
        <v>4344</v>
      </c>
      <c r="P79" s="1183">
        <v>8438</v>
      </c>
      <c r="Q79" s="1184">
        <v>180879</v>
      </c>
      <c r="R79" s="1142" t="s">
        <v>305</v>
      </c>
      <c r="S79" s="1185"/>
      <c r="T79" s="1618">
        <v>40774</v>
      </c>
      <c r="U79" s="1619">
        <v>8823</v>
      </c>
      <c r="V79" s="1186" t="s">
        <v>305</v>
      </c>
      <c r="W79" s="1183">
        <v>193661</v>
      </c>
      <c r="X79" s="308" t="s">
        <v>482</v>
      </c>
    </row>
    <row r="80" spans="1:27" s="262" customFormat="1" ht="22.5" customHeight="1">
      <c r="B80" s="1167" t="s">
        <v>310</v>
      </c>
      <c r="C80" s="1182">
        <v>1373077</v>
      </c>
      <c r="D80" s="1360">
        <v>101497</v>
      </c>
      <c r="E80" s="1187">
        <v>37461</v>
      </c>
      <c r="F80" s="1612">
        <v>417152</v>
      </c>
      <c r="G80" s="1612">
        <v>253704</v>
      </c>
      <c r="H80" s="1141" t="s">
        <v>305</v>
      </c>
      <c r="I80" s="1612">
        <v>234970</v>
      </c>
      <c r="J80" s="1360">
        <v>2509</v>
      </c>
      <c r="K80" s="1141" t="s">
        <v>305</v>
      </c>
      <c r="L80" s="1141" t="s">
        <v>305</v>
      </c>
      <c r="M80" s="1141" t="s">
        <v>305</v>
      </c>
      <c r="N80" s="1590">
        <v>80905</v>
      </c>
      <c r="O80" s="1141">
        <v>4354</v>
      </c>
      <c r="P80" s="1183">
        <v>8266</v>
      </c>
      <c r="Q80" s="1184">
        <v>182723</v>
      </c>
      <c r="R80" s="1188" t="s">
        <v>305</v>
      </c>
      <c r="S80" s="1185"/>
      <c r="T80" s="1618">
        <v>40917</v>
      </c>
      <c r="U80" s="1619">
        <v>8619</v>
      </c>
      <c r="V80" s="1186" t="s">
        <v>305</v>
      </c>
      <c r="W80" s="1183">
        <v>195343</v>
      </c>
      <c r="X80" s="308" t="s">
        <v>483</v>
      </c>
      <c r="Z80" s="1189"/>
      <c r="AA80" s="1289"/>
    </row>
    <row r="81" spans="1:27" s="262" customFormat="1" ht="22.5" customHeight="1">
      <c r="B81" s="1168" t="s">
        <v>484</v>
      </c>
      <c r="C81" s="1190">
        <v>1393092</v>
      </c>
      <c r="D81" s="1600">
        <v>99957</v>
      </c>
      <c r="E81" s="1191">
        <v>57118</v>
      </c>
      <c r="F81" s="1620">
        <v>416973</v>
      </c>
      <c r="G81" s="1620">
        <v>251978</v>
      </c>
      <c r="H81" s="1149">
        <v>934</v>
      </c>
      <c r="I81" s="1620">
        <v>234611</v>
      </c>
      <c r="J81" s="1600">
        <v>2556</v>
      </c>
      <c r="K81" s="1149" t="s">
        <v>305</v>
      </c>
      <c r="L81" s="1149" t="s">
        <v>305</v>
      </c>
      <c r="M81" s="1149" t="s">
        <v>305</v>
      </c>
      <c r="N81" s="1598">
        <v>82372</v>
      </c>
      <c r="O81" s="1149">
        <v>4284</v>
      </c>
      <c r="P81" s="1192">
        <v>8140</v>
      </c>
      <c r="Q81" s="1193">
        <v>184248</v>
      </c>
      <c r="R81" s="1194" t="s">
        <v>305</v>
      </c>
      <c r="S81" s="1195"/>
      <c r="T81" s="1621">
        <v>41190</v>
      </c>
      <c r="U81" s="1622">
        <v>8731</v>
      </c>
      <c r="V81" s="1196" t="s">
        <v>305</v>
      </c>
      <c r="W81" s="1192">
        <v>196672</v>
      </c>
      <c r="X81" s="1197" t="s">
        <v>485</v>
      </c>
      <c r="Z81" s="1189"/>
      <c r="AA81" s="1289"/>
    </row>
    <row r="82" spans="1:27" s="262" customFormat="1" ht="22.5" customHeight="1">
      <c r="B82" s="1167" t="s">
        <v>487</v>
      </c>
      <c r="C82" s="1182">
        <v>1412182</v>
      </c>
      <c r="D82" s="1360">
        <v>97840</v>
      </c>
      <c r="E82" s="1187">
        <v>75615</v>
      </c>
      <c r="F82" s="1612">
        <v>418790</v>
      </c>
      <c r="G82" s="1612">
        <v>250060</v>
      </c>
      <c r="H82" s="1141">
        <v>1798</v>
      </c>
      <c r="I82" s="1612">
        <v>233925</v>
      </c>
      <c r="J82" s="1360">
        <v>2610</v>
      </c>
      <c r="K82" s="1141" t="s">
        <v>305</v>
      </c>
      <c r="L82" s="1141" t="s">
        <v>305</v>
      </c>
      <c r="M82" s="1141" t="s">
        <v>305</v>
      </c>
      <c r="N82" s="1590">
        <v>83802</v>
      </c>
      <c r="O82" s="1141">
        <v>4278</v>
      </c>
      <c r="P82" s="1183">
        <v>7924</v>
      </c>
      <c r="Q82" s="1184">
        <v>185343</v>
      </c>
      <c r="R82" s="1188" t="s">
        <v>305</v>
      </c>
      <c r="S82" s="1185"/>
      <c r="T82" s="1618">
        <v>41368</v>
      </c>
      <c r="U82" s="1619">
        <v>8829</v>
      </c>
      <c r="V82" s="1186" t="s">
        <v>305</v>
      </c>
      <c r="W82" s="1183">
        <v>197545</v>
      </c>
      <c r="X82" s="308">
        <v>17</v>
      </c>
      <c r="Z82" s="1189"/>
      <c r="AA82" s="1289"/>
    </row>
    <row r="83" spans="1:27" s="262" customFormat="1" ht="22.5" customHeight="1">
      <c r="B83" s="1167" t="s">
        <v>400</v>
      </c>
      <c r="C83" s="1182">
        <v>1428614</v>
      </c>
      <c r="D83" s="1360">
        <v>95592</v>
      </c>
      <c r="E83" s="1187">
        <v>92883</v>
      </c>
      <c r="F83" s="1612">
        <v>420659</v>
      </c>
      <c r="G83" s="1612">
        <v>247229</v>
      </c>
      <c r="H83" s="1141">
        <v>3015</v>
      </c>
      <c r="I83" s="1612">
        <v>232802</v>
      </c>
      <c r="J83" s="1360">
        <v>2629</v>
      </c>
      <c r="K83" s="1141" t="s">
        <v>305</v>
      </c>
      <c r="L83" s="1141" t="s">
        <v>305</v>
      </c>
      <c r="M83" s="1141" t="s">
        <v>305</v>
      </c>
      <c r="N83" s="1590">
        <v>84600</v>
      </c>
      <c r="O83" s="1141">
        <v>4224</v>
      </c>
      <c r="P83" s="1183">
        <v>7660</v>
      </c>
      <c r="Q83" s="1184">
        <v>187163</v>
      </c>
      <c r="R83" s="1188" t="s">
        <v>305</v>
      </c>
      <c r="S83" s="1185"/>
      <c r="T83" s="1618">
        <v>41246</v>
      </c>
      <c r="U83" s="1619">
        <v>8912</v>
      </c>
      <c r="V83" s="1186" t="s">
        <v>305</v>
      </c>
      <c r="W83" s="1183">
        <v>199047</v>
      </c>
      <c r="X83" s="308">
        <v>18</v>
      </c>
      <c r="Z83" s="1189"/>
      <c r="AA83" s="1289"/>
    </row>
    <row r="84" spans="1:27" s="318" customFormat="1" ht="22.5" customHeight="1">
      <c r="B84" s="1214" t="s">
        <v>535</v>
      </c>
      <c r="C84" s="1158">
        <v>1444067</v>
      </c>
      <c r="D84" s="1590">
        <v>93579</v>
      </c>
      <c r="E84" s="1157">
        <v>109515</v>
      </c>
      <c r="F84" s="1590">
        <v>421935</v>
      </c>
      <c r="G84" s="1590">
        <v>246825</v>
      </c>
      <c r="H84" s="1141">
        <v>3520</v>
      </c>
      <c r="I84" s="1590">
        <v>231319</v>
      </c>
      <c r="J84" s="1590">
        <v>2642</v>
      </c>
      <c r="K84" s="1141" t="s">
        <v>305</v>
      </c>
      <c r="L84" s="1141" t="s">
        <v>305</v>
      </c>
      <c r="M84" s="1183" t="s">
        <v>305</v>
      </c>
      <c r="N84" s="1590">
        <v>85336</v>
      </c>
      <c r="O84" s="1141">
        <v>4169</v>
      </c>
      <c r="P84" s="1141">
        <v>7440</v>
      </c>
      <c r="Q84" s="1141">
        <v>187862</v>
      </c>
      <c r="R84" s="1142" t="s">
        <v>305</v>
      </c>
      <c r="S84" s="1157"/>
      <c r="T84" s="1591">
        <v>41104</v>
      </c>
      <c r="U84" s="1602">
        <v>8821</v>
      </c>
      <c r="V84" s="1179" t="s">
        <v>305</v>
      </c>
      <c r="W84" s="1198">
        <v>199471</v>
      </c>
      <c r="X84" s="1199">
        <v>19</v>
      </c>
      <c r="Z84" s="1011"/>
      <c r="AA84" s="1470"/>
    </row>
    <row r="85" spans="1:27" s="262" customFormat="1" ht="22.5" customHeight="1">
      <c r="B85" s="1167" t="s">
        <v>492</v>
      </c>
      <c r="C85" s="1182">
        <v>1454899</v>
      </c>
      <c r="D85" s="1360">
        <v>91785</v>
      </c>
      <c r="E85" s="1187">
        <v>120785</v>
      </c>
      <c r="F85" s="1612">
        <v>422554</v>
      </c>
      <c r="G85" s="1612">
        <v>246814</v>
      </c>
      <c r="H85" s="1141">
        <v>4486</v>
      </c>
      <c r="I85" s="1612">
        <v>229245</v>
      </c>
      <c r="J85" s="1360">
        <v>2683</v>
      </c>
      <c r="K85" s="1141" t="s">
        <v>305</v>
      </c>
      <c r="L85" s="1141" t="s">
        <v>305</v>
      </c>
      <c r="M85" s="1141" t="s">
        <v>305</v>
      </c>
      <c r="N85" s="1590">
        <v>85933</v>
      </c>
      <c r="O85" s="1141">
        <v>4114</v>
      </c>
      <c r="P85" s="1183">
        <v>7211</v>
      </c>
      <c r="Q85" s="1184">
        <v>189599</v>
      </c>
      <c r="R85" s="1188" t="s">
        <v>305</v>
      </c>
      <c r="S85" s="1185"/>
      <c r="T85" s="1618">
        <v>40824</v>
      </c>
      <c r="U85" s="1619">
        <v>8866</v>
      </c>
      <c r="V85" s="1186" t="s">
        <v>305</v>
      </c>
      <c r="W85" s="1183">
        <v>200924</v>
      </c>
      <c r="X85" s="308">
        <v>20</v>
      </c>
      <c r="Z85" s="1189"/>
      <c r="AA85" s="1289"/>
    </row>
    <row r="86" spans="1:27" s="262" customFormat="1" ht="22.5" customHeight="1">
      <c r="B86" s="1167" t="s">
        <v>362</v>
      </c>
      <c r="C86" s="1182">
        <v>1462191</v>
      </c>
      <c r="D86" s="1360">
        <v>90140</v>
      </c>
      <c r="E86" s="1187">
        <v>129100</v>
      </c>
      <c r="F86" s="1612">
        <v>422864</v>
      </c>
      <c r="G86" s="1612">
        <v>248253</v>
      </c>
      <c r="H86" s="1141">
        <v>5382</v>
      </c>
      <c r="I86" s="1612">
        <v>226721</v>
      </c>
      <c r="J86" s="1360">
        <v>2721</v>
      </c>
      <c r="K86" s="1141" t="s">
        <v>305</v>
      </c>
      <c r="L86" s="1141" t="s">
        <v>305</v>
      </c>
      <c r="M86" s="1141" t="s">
        <v>305</v>
      </c>
      <c r="N86" s="1590">
        <v>86141</v>
      </c>
      <c r="O86" s="1141">
        <v>4085</v>
      </c>
      <c r="P86" s="1183">
        <v>7015</v>
      </c>
      <c r="Q86" s="1184">
        <v>190448</v>
      </c>
      <c r="R86" s="1188" t="s">
        <v>305</v>
      </c>
      <c r="S86" s="1185"/>
      <c r="T86" s="1618">
        <v>40620</v>
      </c>
      <c r="U86" s="1619">
        <v>8668</v>
      </c>
      <c r="V86" s="1186" t="s">
        <v>305</v>
      </c>
      <c r="W86" s="1183">
        <v>201548</v>
      </c>
      <c r="X86" s="308">
        <v>21</v>
      </c>
      <c r="Z86" s="1189"/>
      <c r="AA86" s="1289"/>
    </row>
    <row r="87" spans="1:27" s="262" customFormat="1" ht="22.5" customHeight="1">
      <c r="B87" s="1167" t="s">
        <v>363</v>
      </c>
      <c r="C87" s="1182">
        <v>1465670</v>
      </c>
      <c r="D87" s="1360">
        <v>87752</v>
      </c>
      <c r="E87" s="1187">
        <v>136543</v>
      </c>
      <c r="F87" s="1612">
        <v>423440</v>
      </c>
      <c r="G87" s="1612">
        <v>247348</v>
      </c>
      <c r="H87" s="1141">
        <v>6368</v>
      </c>
      <c r="I87" s="1612">
        <v>224734</v>
      </c>
      <c r="J87" s="1360">
        <v>2749</v>
      </c>
      <c r="K87" s="1141" t="s">
        <v>305</v>
      </c>
      <c r="L87" s="1141" t="s">
        <v>305</v>
      </c>
      <c r="M87" s="1141" t="s">
        <v>305</v>
      </c>
      <c r="N87" s="1590">
        <v>86816</v>
      </c>
      <c r="O87" s="1141">
        <v>4025</v>
      </c>
      <c r="P87" s="1183">
        <v>6785</v>
      </c>
      <c r="Q87" s="1184">
        <v>190646</v>
      </c>
      <c r="R87" s="1188" t="s">
        <v>305</v>
      </c>
      <c r="S87" s="1185"/>
      <c r="T87" s="1618">
        <v>39982</v>
      </c>
      <c r="U87" s="1619">
        <v>8482</v>
      </c>
      <c r="V87" s="1186" t="s">
        <v>305</v>
      </c>
      <c r="W87" s="1183">
        <v>201456</v>
      </c>
      <c r="X87" s="308">
        <v>22</v>
      </c>
      <c r="Z87" s="1189"/>
      <c r="AA87" s="1289"/>
    </row>
    <row r="88" spans="1:27" s="318" customFormat="1" ht="22.5" customHeight="1" thickBot="1">
      <c r="B88" s="1299" t="s">
        <v>1220</v>
      </c>
      <c r="C88" s="1300">
        <v>1471075</v>
      </c>
      <c r="D88" s="1606">
        <v>85432</v>
      </c>
      <c r="E88" s="1301">
        <v>142281</v>
      </c>
      <c r="F88" s="1623">
        <v>424297</v>
      </c>
      <c r="G88" s="1623">
        <v>247485</v>
      </c>
      <c r="H88" s="1302">
        <v>7448</v>
      </c>
      <c r="I88" s="1623">
        <v>223246</v>
      </c>
      <c r="J88" s="1606">
        <v>2829</v>
      </c>
      <c r="K88" s="1302" t="s">
        <v>305</v>
      </c>
      <c r="L88" s="1302" t="s">
        <v>305</v>
      </c>
      <c r="M88" s="1302" t="s">
        <v>305</v>
      </c>
      <c r="N88" s="1604">
        <v>87869</v>
      </c>
      <c r="O88" s="1302">
        <v>3984</v>
      </c>
      <c r="P88" s="1303">
        <v>6529</v>
      </c>
      <c r="Q88" s="1304">
        <v>191878</v>
      </c>
      <c r="R88" s="1305" t="s">
        <v>305</v>
      </c>
      <c r="S88" s="1227"/>
      <c r="T88" s="1624">
        <v>39306</v>
      </c>
      <c r="U88" s="1625">
        <v>8491</v>
      </c>
      <c r="V88" s="1306" t="s">
        <v>305</v>
      </c>
      <c r="W88" s="1303">
        <v>202391</v>
      </c>
      <c r="X88" s="951">
        <v>23</v>
      </c>
      <c r="Z88" s="1011"/>
      <c r="AA88" s="1290"/>
    </row>
    <row r="89" spans="1:27" ht="3.75" customHeight="1"/>
    <row r="90" spans="1:27" s="321" customFormat="1" ht="12" customHeight="1">
      <c r="A90" s="320" t="s">
        <v>403</v>
      </c>
      <c r="M90" s="322" t="s">
        <v>496</v>
      </c>
      <c r="N90" s="322"/>
    </row>
    <row r="91" spans="1:27" s="321" customFormat="1" ht="12" customHeight="1">
      <c r="B91" s="320" t="s">
        <v>536</v>
      </c>
      <c r="M91" s="322" t="s">
        <v>499</v>
      </c>
      <c r="N91" s="322"/>
    </row>
    <row r="92" spans="1:27" s="321" customFormat="1" ht="12" customHeight="1">
      <c r="B92" s="320" t="s">
        <v>537</v>
      </c>
      <c r="M92" s="323" t="s">
        <v>538</v>
      </c>
      <c r="N92" s="323"/>
    </row>
    <row r="93" spans="1:27" s="321" customFormat="1" ht="12" customHeight="1">
      <c r="B93" s="320" t="s">
        <v>539</v>
      </c>
    </row>
  </sheetData>
  <mergeCells count="8">
    <mergeCell ref="B5:B6"/>
    <mergeCell ref="S5:T5"/>
    <mergeCell ref="X5:X6"/>
    <mergeCell ref="S6:T6"/>
    <mergeCell ref="B52:B53"/>
    <mergeCell ref="S52:T52"/>
    <mergeCell ref="X52:X53"/>
    <mergeCell ref="S53:T53"/>
  </mergeCells>
  <phoneticPr fontId="15"/>
  <printOptions horizontalCentered="1"/>
  <pageMargins left="0" right="0" top="0" bottom="0" header="0" footer="0"/>
  <pageSetup paperSize="9" scale="77" fitToWidth="2" pageOrder="overThenDown" orientation="portrait" blackAndWhite="1" r:id="rId1"/>
  <headerFooter alignWithMargins="0"/>
  <rowBreaks count="1" manualBreakCount="1">
    <brk id="47" min="1" max="21" man="1"/>
  </rowBreaks>
  <colBreaks count="1" manualBreakCount="1">
    <brk id="12" max="75" man="1"/>
  </col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B1:S103"/>
  <sheetViews>
    <sheetView zoomScaleNormal="100" zoomScaleSheetLayoutView="70" workbookViewId="0"/>
  </sheetViews>
  <sheetFormatPr defaultColWidth="9" defaultRowHeight="13.5"/>
  <cols>
    <col min="1" max="1" width="3" style="396" customWidth="1"/>
    <col min="2" max="2" width="9.875" style="396" customWidth="1"/>
    <col min="3" max="3" width="15.625" style="396" customWidth="1"/>
    <col min="4" max="4" width="15.5" style="396" customWidth="1"/>
    <col min="5" max="5" width="15.625" style="396" customWidth="1"/>
    <col min="6" max="6" width="12.5" style="396" customWidth="1"/>
    <col min="7" max="7" width="15.625" style="396" customWidth="1"/>
    <col min="8" max="8" width="12.5" style="396" customWidth="1"/>
    <col min="9" max="9" width="13.5" style="396" customWidth="1"/>
    <col min="10" max="10" width="12.5" style="396" customWidth="1"/>
    <col min="11" max="13" width="10.125" style="396" customWidth="1"/>
    <col min="14" max="14" width="7.5" style="396" customWidth="1"/>
    <col min="15" max="15" width="3.5" style="396" customWidth="1"/>
    <col min="16" max="16" width="9.5" style="396" customWidth="1"/>
    <col min="17" max="17" width="12.375" style="396" customWidth="1"/>
    <col min="18" max="18" width="12.5" style="396" customWidth="1"/>
    <col min="19" max="19" width="7.625" style="396" customWidth="1"/>
    <col min="20" max="20" width="4.5" style="396" customWidth="1"/>
    <col min="21" max="16384" width="9" style="396"/>
  </cols>
  <sheetData>
    <row r="1" spans="2:19" s="325" customFormat="1" ht="14.25" customHeight="1">
      <c r="B1" s="324" t="s">
        <v>540</v>
      </c>
      <c r="S1" s="326" t="s">
        <v>541</v>
      </c>
    </row>
    <row r="2" spans="2:19" s="329" customFormat="1" ht="19.5" customHeight="1">
      <c r="B2" s="327" t="s">
        <v>542</v>
      </c>
      <c r="C2" s="328"/>
      <c r="D2" s="328"/>
      <c r="E2" s="328"/>
      <c r="F2" s="328"/>
      <c r="G2" s="328"/>
      <c r="H2" s="328"/>
      <c r="I2" s="328"/>
      <c r="J2" s="328"/>
      <c r="K2" s="328"/>
      <c r="L2" s="328"/>
      <c r="M2" s="328"/>
      <c r="N2" s="328"/>
      <c r="O2" s="328"/>
      <c r="P2" s="328"/>
      <c r="Q2" s="328"/>
      <c r="R2" s="328"/>
      <c r="S2" s="328"/>
    </row>
    <row r="3" spans="2:19" s="329" customFormat="1" ht="19.5" customHeight="1">
      <c r="B3" s="327"/>
      <c r="C3" s="328"/>
      <c r="D3" s="328"/>
      <c r="E3" s="328"/>
      <c r="F3" s="328"/>
      <c r="H3" s="329" t="s">
        <v>543</v>
      </c>
      <c r="I3" s="328"/>
      <c r="J3" s="329" t="s">
        <v>1242</v>
      </c>
      <c r="N3" s="328"/>
      <c r="O3" s="328"/>
      <c r="P3" s="328"/>
      <c r="Q3" s="328"/>
      <c r="R3" s="328"/>
      <c r="S3" s="328"/>
    </row>
    <row r="4" spans="2:19" s="325" customFormat="1" ht="4.5" customHeight="1" thickBot="1">
      <c r="B4" s="328"/>
      <c r="C4" s="328"/>
      <c r="D4" s="328"/>
      <c r="E4" s="328"/>
      <c r="F4" s="328"/>
      <c r="G4" s="328"/>
      <c r="H4" s="328"/>
      <c r="I4" s="328"/>
      <c r="J4" s="328"/>
      <c r="K4" s="328"/>
      <c r="L4" s="328"/>
      <c r="M4" s="328"/>
      <c r="N4" s="328"/>
      <c r="O4" s="328"/>
      <c r="P4" s="328"/>
      <c r="Q4" s="328"/>
      <c r="R4" s="328"/>
      <c r="S4" s="328"/>
    </row>
    <row r="5" spans="2:19" s="325" customFormat="1" ht="18" customHeight="1">
      <c r="B5" s="2198" t="s">
        <v>544</v>
      </c>
      <c r="C5" s="2201" t="s">
        <v>37</v>
      </c>
      <c r="D5" s="2204" t="s">
        <v>134</v>
      </c>
      <c r="E5" s="2196" t="s">
        <v>41</v>
      </c>
      <c r="F5" s="2196" t="s">
        <v>135</v>
      </c>
      <c r="G5" s="2196" t="s">
        <v>47</v>
      </c>
      <c r="H5" s="2196" t="s">
        <v>545</v>
      </c>
      <c r="I5" s="2196" t="s">
        <v>55</v>
      </c>
      <c r="J5" s="2196" t="s">
        <v>271</v>
      </c>
      <c r="K5" s="330" t="s">
        <v>546</v>
      </c>
      <c r="L5" s="331"/>
      <c r="M5" s="332"/>
      <c r="N5" s="2214" t="s">
        <v>547</v>
      </c>
      <c r="O5" s="2217" t="s">
        <v>548</v>
      </c>
      <c r="P5" s="2218"/>
      <c r="Q5" s="2221" t="s">
        <v>64</v>
      </c>
      <c r="R5" s="333" t="s">
        <v>549</v>
      </c>
      <c r="S5" s="2207" t="s">
        <v>6</v>
      </c>
    </row>
    <row r="6" spans="2:19" s="325" customFormat="1" ht="18" customHeight="1">
      <c r="B6" s="2199"/>
      <c r="C6" s="2202"/>
      <c r="D6" s="2205"/>
      <c r="E6" s="2197"/>
      <c r="F6" s="2197"/>
      <c r="G6" s="2197"/>
      <c r="H6" s="2197"/>
      <c r="I6" s="2197"/>
      <c r="J6" s="2197"/>
      <c r="K6" s="334" t="s">
        <v>550</v>
      </c>
      <c r="L6" s="328"/>
      <c r="M6" s="335"/>
      <c r="N6" s="2215"/>
      <c r="O6" s="2219"/>
      <c r="P6" s="2220"/>
      <c r="Q6" s="2222"/>
      <c r="R6" s="336"/>
      <c r="S6" s="2208"/>
    </row>
    <row r="7" spans="2:19" s="325" customFormat="1" ht="30" customHeight="1">
      <c r="B7" s="2199"/>
      <c r="C7" s="2203"/>
      <c r="D7" s="2205"/>
      <c r="E7" s="2206"/>
      <c r="F7" s="2206"/>
      <c r="G7" s="2197"/>
      <c r="H7" s="2197"/>
      <c r="I7" s="2206"/>
      <c r="J7" s="2206"/>
      <c r="K7" s="337" t="s">
        <v>551</v>
      </c>
      <c r="L7" s="338" t="s">
        <v>552</v>
      </c>
      <c r="M7" s="339" t="s">
        <v>553</v>
      </c>
      <c r="N7" s="2216"/>
      <c r="O7" s="2219"/>
      <c r="P7" s="2220"/>
      <c r="Q7" s="2223"/>
      <c r="R7" s="340" t="s">
        <v>77</v>
      </c>
      <c r="S7" s="2208"/>
    </row>
    <row r="8" spans="2:19" s="325" customFormat="1" ht="42" customHeight="1">
      <c r="B8" s="2200"/>
      <c r="C8" s="341" t="s">
        <v>38</v>
      </c>
      <c r="D8" s="1269" t="s">
        <v>293</v>
      </c>
      <c r="E8" s="342" t="s">
        <v>42</v>
      </c>
      <c r="F8" s="1064" t="s">
        <v>295</v>
      </c>
      <c r="G8" s="342" t="s">
        <v>48</v>
      </c>
      <c r="H8" s="342" t="s">
        <v>54</v>
      </c>
      <c r="I8" s="342" t="s">
        <v>56</v>
      </c>
      <c r="J8" s="343" t="s">
        <v>300</v>
      </c>
      <c r="K8" s="344" t="s">
        <v>554</v>
      </c>
      <c r="L8" s="345" t="s">
        <v>555</v>
      </c>
      <c r="M8" s="1269" t="s">
        <v>556</v>
      </c>
      <c r="N8" s="346" t="s">
        <v>557</v>
      </c>
      <c r="O8" s="2210" t="s">
        <v>63</v>
      </c>
      <c r="P8" s="2211"/>
      <c r="Q8" s="1268" t="s">
        <v>65</v>
      </c>
      <c r="R8" s="347" t="s">
        <v>558</v>
      </c>
      <c r="S8" s="2209"/>
    </row>
    <row r="9" spans="2:19" s="325" customFormat="1" ht="22.5" customHeight="1">
      <c r="B9" s="1356" t="s">
        <v>304</v>
      </c>
      <c r="C9" s="1626">
        <v>150691</v>
      </c>
      <c r="D9" s="1627" t="s">
        <v>305</v>
      </c>
      <c r="E9" s="1626">
        <v>2054956</v>
      </c>
      <c r="F9" s="1626" t="s">
        <v>402</v>
      </c>
      <c r="G9" s="1626">
        <v>606668</v>
      </c>
      <c r="H9" s="1628" t="s">
        <v>305</v>
      </c>
      <c r="I9" s="1628" t="s">
        <v>305</v>
      </c>
      <c r="J9" s="1628" t="s">
        <v>305</v>
      </c>
      <c r="K9" s="1629" t="s">
        <v>305</v>
      </c>
      <c r="L9" s="1630" t="s">
        <v>305</v>
      </c>
      <c r="M9" s="1627" t="s">
        <v>305</v>
      </c>
      <c r="N9" s="1628" t="s">
        <v>305</v>
      </c>
      <c r="O9" s="1631"/>
      <c r="P9" s="1627" t="s">
        <v>305</v>
      </c>
      <c r="Q9" s="1628" t="s">
        <v>305</v>
      </c>
      <c r="R9" s="1632" t="s">
        <v>402</v>
      </c>
      <c r="S9" s="1633" t="s">
        <v>435</v>
      </c>
    </row>
    <row r="10" spans="2:19" s="325" customFormat="1" ht="22.5" customHeight="1">
      <c r="B10" s="1634" t="s">
        <v>1229</v>
      </c>
      <c r="C10" s="1626">
        <v>184715</v>
      </c>
      <c r="D10" s="1627" t="s">
        <v>305</v>
      </c>
      <c r="E10" s="1626">
        <v>1955466</v>
      </c>
      <c r="F10" s="1626" t="s">
        <v>402</v>
      </c>
      <c r="G10" s="1626">
        <v>727621</v>
      </c>
      <c r="H10" s="1628" t="s">
        <v>305</v>
      </c>
      <c r="I10" s="1628" t="s">
        <v>305</v>
      </c>
      <c r="J10" s="1626">
        <v>89398</v>
      </c>
      <c r="K10" s="1629" t="s">
        <v>305</v>
      </c>
      <c r="L10" s="1630" t="s">
        <v>305</v>
      </c>
      <c r="M10" s="1627" t="s">
        <v>305</v>
      </c>
      <c r="N10" s="1628" t="s">
        <v>305</v>
      </c>
      <c r="O10" s="1631"/>
      <c r="P10" s="1627" t="s">
        <v>305</v>
      </c>
      <c r="Q10" s="1628" t="s">
        <v>305</v>
      </c>
      <c r="R10" s="1635">
        <v>89398</v>
      </c>
      <c r="S10" s="1636">
        <v>49</v>
      </c>
    </row>
    <row r="11" spans="2:19" s="325" customFormat="1" ht="22.5" customHeight="1">
      <c r="B11" s="1634" t="s">
        <v>308</v>
      </c>
      <c r="C11" s="1626">
        <v>183052</v>
      </c>
      <c r="D11" s="1627" t="s">
        <v>305</v>
      </c>
      <c r="E11" s="1626">
        <v>2026613</v>
      </c>
      <c r="F11" s="1626" t="s">
        <v>402</v>
      </c>
      <c r="G11" s="1626">
        <v>722736</v>
      </c>
      <c r="H11" s="1628" t="s">
        <v>305</v>
      </c>
      <c r="I11" s="1626">
        <v>12646</v>
      </c>
      <c r="J11" s="1626">
        <v>91472</v>
      </c>
      <c r="K11" s="1629" t="s">
        <v>305</v>
      </c>
      <c r="L11" s="1630" t="s">
        <v>305</v>
      </c>
      <c r="M11" s="1627" t="s">
        <v>305</v>
      </c>
      <c r="N11" s="1628" t="s">
        <v>305</v>
      </c>
      <c r="O11" s="1631"/>
      <c r="P11" s="1627" t="s">
        <v>305</v>
      </c>
      <c r="Q11" s="1628" t="s">
        <v>305</v>
      </c>
      <c r="R11" s="1635">
        <v>104118</v>
      </c>
      <c r="S11" s="1636">
        <v>50</v>
      </c>
    </row>
    <row r="12" spans="2:19" s="325" customFormat="1" ht="22.5" customHeight="1">
      <c r="B12" s="1637" t="s">
        <v>309</v>
      </c>
      <c r="C12" s="1638" t="s">
        <v>305</v>
      </c>
      <c r="D12" s="1639" t="s">
        <v>305</v>
      </c>
      <c r="E12" s="1640">
        <v>1820201</v>
      </c>
      <c r="F12" s="1640" t="s">
        <v>402</v>
      </c>
      <c r="G12" s="1640">
        <v>821261</v>
      </c>
      <c r="H12" s="1638" t="s">
        <v>305</v>
      </c>
      <c r="I12" s="1640">
        <v>21802</v>
      </c>
      <c r="J12" s="1640">
        <v>110255</v>
      </c>
      <c r="K12" s="1641" t="s">
        <v>305</v>
      </c>
      <c r="L12" s="1642" t="s">
        <v>305</v>
      </c>
      <c r="M12" s="1639" t="s">
        <v>305</v>
      </c>
      <c r="N12" s="1638" t="s">
        <v>305</v>
      </c>
      <c r="O12" s="1643"/>
      <c r="P12" s="1639" t="s">
        <v>305</v>
      </c>
      <c r="Q12" s="1638" t="s">
        <v>305</v>
      </c>
      <c r="R12" s="1644">
        <v>132057</v>
      </c>
      <c r="S12" s="1645">
        <v>51</v>
      </c>
    </row>
    <row r="13" spans="2:19" s="325" customFormat="1" ht="22.5" customHeight="1">
      <c r="B13" s="1634" t="s">
        <v>310</v>
      </c>
      <c r="C13" s="1626">
        <v>285548</v>
      </c>
      <c r="D13" s="1627" t="s">
        <v>305</v>
      </c>
      <c r="E13" s="1626">
        <v>1445872</v>
      </c>
      <c r="F13" s="1626" t="s">
        <v>402</v>
      </c>
      <c r="G13" s="1626">
        <v>843386</v>
      </c>
      <c r="H13" s="1628" t="s">
        <v>305</v>
      </c>
      <c r="I13" s="1626">
        <v>29513</v>
      </c>
      <c r="J13" s="1626">
        <v>123002</v>
      </c>
      <c r="K13" s="1629" t="s">
        <v>305</v>
      </c>
      <c r="L13" s="1630" t="s">
        <v>305</v>
      </c>
      <c r="M13" s="1627" t="s">
        <v>305</v>
      </c>
      <c r="N13" s="1628" t="s">
        <v>305</v>
      </c>
      <c r="O13" s="1631"/>
      <c r="P13" s="1627" t="s">
        <v>305</v>
      </c>
      <c r="Q13" s="1628" t="s">
        <v>305</v>
      </c>
      <c r="R13" s="1635">
        <v>152515</v>
      </c>
      <c r="S13" s="1636">
        <v>52</v>
      </c>
    </row>
    <row r="14" spans="2:19" s="325" customFormat="1" ht="22.5" customHeight="1">
      <c r="B14" s="1634" t="s">
        <v>311</v>
      </c>
      <c r="C14" s="1626">
        <v>414984</v>
      </c>
      <c r="D14" s="1627" t="s">
        <v>305</v>
      </c>
      <c r="E14" s="1626">
        <v>1999201</v>
      </c>
      <c r="F14" s="1626" t="s">
        <v>402</v>
      </c>
      <c r="G14" s="1626">
        <v>883719</v>
      </c>
      <c r="H14" s="1628" t="s">
        <v>305</v>
      </c>
      <c r="I14" s="1626">
        <v>32967</v>
      </c>
      <c r="J14" s="1626">
        <v>129848</v>
      </c>
      <c r="K14" s="1629" t="s">
        <v>305</v>
      </c>
      <c r="L14" s="1630" t="s">
        <v>305</v>
      </c>
      <c r="M14" s="1627" t="s">
        <v>305</v>
      </c>
      <c r="N14" s="1628" t="s">
        <v>305</v>
      </c>
      <c r="O14" s="1631"/>
      <c r="P14" s="1627" t="s">
        <v>305</v>
      </c>
      <c r="Q14" s="1628" t="s">
        <v>305</v>
      </c>
      <c r="R14" s="1635">
        <v>162815</v>
      </c>
      <c r="S14" s="1636">
        <v>53</v>
      </c>
    </row>
    <row r="15" spans="2:19" s="325" customFormat="1" ht="22.5" customHeight="1">
      <c r="B15" s="1634" t="s">
        <v>312</v>
      </c>
      <c r="C15" s="1626">
        <v>498894</v>
      </c>
      <c r="D15" s="1627" t="s">
        <v>305</v>
      </c>
      <c r="E15" s="1626">
        <v>2553530</v>
      </c>
      <c r="F15" s="1626" t="s">
        <v>402</v>
      </c>
      <c r="G15" s="1626">
        <v>835551</v>
      </c>
      <c r="H15" s="1628" t="s">
        <v>305</v>
      </c>
      <c r="I15" s="1626">
        <v>36358</v>
      </c>
      <c r="J15" s="1626">
        <v>135833</v>
      </c>
      <c r="K15" s="1629" t="s">
        <v>305</v>
      </c>
      <c r="L15" s="1630" t="s">
        <v>305</v>
      </c>
      <c r="M15" s="1627" t="s">
        <v>305</v>
      </c>
      <c r="N15" s="1628" t="s">
        <v>305</v>
      </c>
      <c r="O15" s="1631"/>
      <c r="P15" s="1627" t="s">
        <v>305</v>
      </c>
      <c r="Q15" s="1628" t="s">
        <v>305</v>
      </c>
      <c r="R15" s="1635">
        <v>172191</v>
      </c>
      <c r="S15" s="1636">
        <v>54</v>
      </c>
    </row>
    <row r="16" spans="2:19" s="325" customFormat="1" ht="22.5" customHeight="1">
      <c r="B16" s="1634" t="s">
        <v>313</v>
      </c>
      <c r="C16" s="1626">
        <v>517889</v>
      </c>
      <c r="D16" s="1627" t="s">
        <v>305</v>
      </c>
      <c r="E16" s="1626">
        <v>2482733</v>
      </c>
      <c r="F16" s="1626" t="s">
        <v>402</v>
      </c>
      <c r="G16" s="1626">
        <v>886359</v>
      </c>
      <c r="H16" s="1628" t="s">
        <v>305</v>
      </c>
      <c r="I16" s="1626">
        <v>37544</v>
      </c>
      <c r="J16" s="1626">
        <v>132296</v>
      </c>
      <c r="K16" s="1646">
        <v>3870</v>
      </c>
      <c r="L16" s="1630">
        <v>902</v>
      </c>
      <c r="M16" s="1627" t="s">
        <v>305</v>
      </c>
      <c r="N16" s="1628" t="s">
        <v>305</v>
      </c>
      <c r="O16" s="1631"/>
      <c r="P16" s="1627" t="s">
        <v>305</v>
      </c>
      <c r="Q16" s="1628" t="s">
        <v>305</v>
      </c>
      <c r="R16" s="1635">
        <v>174612</v>
      </c>
      <c r="S16" s="1636">
        <v>55</v>
      </c>
    </row>
    <row r="17" spans="2:19" s="325" customFormat="1" ht="22.5" customHeight="1">
      <c r="B17" s="1637" t="s">
        <v>314</v>
      </c>
      <c r="C17" s="1640">
        <v>518853</v>
      </c>
      <c r="D17" s="1639" t="s">
        <v>305</v>
      </c>
      <c r="E17" s="1640">
        <v>2404103</v>
      </c>
      <c r="F17" s="1640" t="s">
        <v>402</v>
      </c>
      <c r="G17" s="1640">
        <v>976270</v>
      </c>
      <c r="H17" s="1638" t="s">
        <v>305</v>
      </c>
      <c r="I17" s="1640">
        <v>36285</v>
      </c>
      <c r="J17" s="1640">
        <v>135740</v>
      </c>
      <c r="K17" s="1647">
        <v>3632</v>
      </c>
      <c r="L17" s="1642">
        <v>668</v>
      </c>
      <c r="M17" s="1639" t="s">
        <v>305</v>
      </c>
      <c r="N17" s="1638" t="s">
        <v>305</v>
      </c>
      <c r="O17" s="1643"/>
      <c r="P17" s="1639" t="s">
        <v>305</v>
      </c>
      <c r="Q17" s="1638" t="s">
        <v>305</v>
      </c>
      <c r="R17" s="1644">
        <v>176325</v>
      </c>
      <c r="S17" s="1645">
        <v>56</v>
      </c>
    </row>
    <row r="18" spans="2:19" s="325" customFormat="1" ht="22.5" customHeight="1">
      <c r="B18" s="1634" t="s">
        <v>315</v>
      </c>
      <c r="C18" s="1626">
        <v>516793</v>
      </c>
      <c r="D18" s="1627" t="s">
        <v>305</v>
      </c>
      <c r="E18" s="1626">
        <v>2168317</v>
      </c>
      <c r="F18" s="1626" t="s">
        <v>402</v>
      </c>
      <c r="G18" s="1626">
        <v>1043455</v>
      </c>
      <c r="H18" s="1628" t="s">
        <v>305</v>
      </c>
      <c r="I18" s="1626">
        <v>34133</v>
      </c>
      <c r="J18" s="1626">
        <v>137451</v>
      </c>
      <c r="K18" s="1646">
        <v>3457</v>
      </c>
      <c r="L18" s="1630">
        <v>712</v>
      </c>
      <c r="M18" s="1627" t="s">
        <v>305</v>
      </c>
      <c r="N18" s="1628" t="s">
        <v>305</v>
      </c>
      <c r="O18" s="1631"/>
      <c r="P18" s="1627" t="s">
        <v>305</v>
      </c>
      <c r="Q18" s="1628" t="s">
        <v>305</v>
      </c>
      <c r="R18" s="1635">
        <v>175753</v>
      </c>
      <c r="S18" s="1636">
        <v>57</v>
      </c>
    </row>
    <row r="19" spans="2:19" s="325" customFormat="1" ht="22.5" customHeight="1">
      <c r="B19" s="1634" t="s">
        <v>316</v>
      </c>
      <c r="C19" s="1626">
        <v>518793</v>
      </c>
      <c r="D19" s="1627" t="s">
        <v>305</v>
      </c>
      <c r="E19" s="1626">
        <v>1978147</v>
      </c>
      <c r="F19" s="1626" t="s">
        <v>402</v>
      </c>
      <c r="G19" s="1626">
        <v>1049403</v>
      </c>
      <c r="H19" s="1628" t="s">
        <v>305</v>
      </c>
      <c r="I19" s="1626">
        <v>34888</v>
      </c>
      <c r="J19" s="1626">
        <v>142584</v>
      </c>
      <c r="K19" s="1646">
        <v>3536</v>
      </c>
      <c r="L19" s="1648">
        <v>1793</v>
      </c>
      <c r="M19" s="1627" t="s">
        <v>305</v>
      </c>
      <c r="N19" s="1628" t="s">
        <v>305</v>
      </c>
      <c r="O19" s="1631"/>
      <c r="P19" s="1627" t="s">
        <v>305</v>
      </c>
      <c r="Q19" s="1628" t="s">
        <v>305</v>
      </c>
      <c r="R19" s="1635">
        <v>182801</v>
      </c>
      <c r="S19" s="1636">
        <v>58</v>
      </c>
    </row>
    <row r="20" spans="2:19" s="325" customFormat="1" ht="22.5" customHeight="1">
      <c r="B20" s="1634" t="s">
        <v>317</v>
      </c>
      <c r="C20" s="1626">
        <v>531789</v>
      </c>
      <c r="D20" s="1627" t="s">
        <v>305</v>
      </c>
      <c r="E20" s="1626">
        <v>1874453</v>
      </c>
      <c r="F20" s="1626" t="s">
        <v>402</v>
      </c>
      <c r="G20" s="1626">
        <v>1118220</v>
      </c>
      <c r="H20" s="1628" t="s">
        <v>305</v>
      </c>
      <c r="I20" s="1626">
        <v>37889</v>
      </c>
      <c r="J20" s="1626">
        <v>151879</v>
      </c>
      <c r="K20" s="1646">
        <v>3172</v>
      </c>
      <c r="L20" s="1648">
        <v>2429</v>
      </c>
      <c r="M20" s="1627" t="s">
        <v>305</v>
      </c>
      <c r="N20" s="1628" t="s">
        <v>305</v>
      </c>
      <c r="O20" s="1631" t="s">
        <v>319</v>
      </c>
      <c r="P20" s="1627" t="s">
        <v>305</v>
      </c>
      <c r="Q20" s="1628" t="s">
        <v>305</v>
      </c>
      <c r="R20" s="1635">
        <v>195369</v>
      </c>
      <c r="S20" s="1636">
        <v>59</v>
      </c>
    </row>
    <row r="21" spans="2:19" s="325" customFormat="1" ht="22.5" customHeight="1">
      <c r="B21" s="1634" t="s">
        <v>318</v>
      </c>
      <c r="C21" s="1626">
        <v>555356</v>
      </c>
      <c r="D21" s="1627" t="s">
        <v>305</v>
      </c>
      <c r="E21" s="1626">
        <v>1760960</v>
      </c>
      <c r="F21" s="1626" t="s">
        <v>402</v>
      </c>
      <c r="G21" s="1626">
        <v>1060423</v>
      </c>
      <c r="H21" s="1628" t="s">
        <v>305</v>
      </c>
      <c r="I21" s="1626">
        <v>42318</v>
      </c>
      <c r="J21" s="1626">
        <v>162922</v>
      </c>
      <c r="K21" s="1646">
        <v>3460</v>
      </c>
      <c r="L21" s="1648">
        <v>2223</v>
      </c>
      <c r="M21" s="1627" t="s">
        <v>305</v>
      </c>
      <c r="N21" s="1628" t="s">
        <v>305</v>
      </c>
      <c r="O21" s="1631" t="s">
        <v>321</v>
      </c>
      <c r="P21" s="1627" t="s">
        <v>305</v>
      </c>
      <c r="Q21" s="1628" t="s">
        <v>305</v>
      </c>
      <c r="R21" s="1635">
        <v>210923</v>
      </c>
      <c r="S21" s="1636">
        <v>60</v>
      </c>
    </row>
    <row r="22" spans="2:19" s="325" customFormat="1" ht="22.5" customHeight="1">
      <c r="B22" s="1637" t="s">
        <v>320</v>
      </c>
      <c r="C22" s="1640">
        <v>583924</v>
      </c>
      <c r="D22" s="1639" t="s">
        <v>305</v>
      </c>
      <c r="E22" s="1640">
        <v>1688107</v>
      </c>
      <c r="F22" s="1640" t="s">
        <v>402</v>
      </c>
      <c r="G22" s="1640">
        <v>929068</v>
      </c>
      <c r="H22" s="1638" t="s">
        <v>305</v>
      </c>
      <c r="I22" s="1640">
        <v>47278</v>
      </c>
      <c r="J22" s="1640">
        <v>175832</v>
      </c>
      <c r="K22" s="1647">
        <v>3688</v>
      </c>
      <c r="L22" s="1649">
        <v>2342</v>
      </c>
      <c r="M22" s="1639" t="s">
        <v>305</v>
      </c>
      <c r="N22" s="1638" t="s">
        <v>305</v>
      </c>
      <c r="O22" s="1643" t="s">
        <v>323</v>
      </c>
      <c r="P22" s="1639">
        <v>799</v>
      </c>
      <c r="Q22" s="1638" t="s">
        <v>305</v>
      </c>
      <c r="R22" s="1644">
        <v>229939</v>
      </c>
      <c r="S22" s="1645">
        <v>61</v>
      </c>
    </row>
    <row r="23" spans="2:19" s="325" customFormat="1" ht="22.5" customHeight="1">
      <c r="B23" s="1634" t="s">
        <v>322</v>
      </c>
      <c r="C23" s="1626">
        <v>608625</v>
      </c>
      <c r="D23" s="1627" t="s">
        <v>305</v>
      </c>
      <c r="E23" s="1626">
        <v>1640964</v>
      </c>
      <c r="F23" s="1626" t="s">
        <v>402</v>
      </c>
      <c r="G23" s="1626">
        <v>1265757</v>
      </c>
      <c r="H23" s="1626">
        <v>2781</v>
      </c>
      <c r="I23" s="1626">
        <v>55613</v>
      </c>
      <c r="J23" s="1626">
        <v>197211</v>
      </c>
      <c r="K23" s="1646">
        <v>4247</v>
      </c>
      <c r="L23" s="1648">
        <v>2490</v>
      </c>
      <c r="M23" s="1627" t="s">
        <v>305</v>
      </c>
      <c r="N23" s="1628" t="s">
        <v>305</v>
      </c>
      <c r="O23" s="1631" t="s">
        <v>325</v>
      </c>
      <c r="P23" s="1627">
        <v>839</v>
      </c>
      <c r="Q23" s="1628" t="s">
        <v>305</v>
      </c>
      <c r="R23" s="1635">
        <v>260560</v>
      </c>
      <c r="S23" s="1636">
        <v>62</v>
      </c>
    </row>
    <row r="24" spans="2:19" s="325" customFormat="1" ht="22.5" customHeight="1">
      <c r="B24" s="1634" t="s">
        <v>324</v>
      </c>
      <c r="C24" s="1626">
        <v>651479</v>
      </c>
      <c r="D24" s="1627" t="s">
        <v>305</v>
      </c>
      <c r="E24" s="1626">
        <v>1576861</v>
      </c>
      <c r="F24" s="1626" t="s">
        <v>402</v>
      </c>
      <c r="G24" s="1626">
        <v>1691740</v>
      </c>
      <c r="H24" s="1626">
        <v>5107</v>
      </c>
      <c r="I24" s="1626">
        <v>61417</v>
      </c>
      <c r="J24" s="1626">
        <v>211681</v>
      </c>
      <c r="K24" s="1646">
        <v>5449</v>
      </c>
      <c r="L24" s="1648">
        <v>2889</v>
      </c>
      <c r="M24" s="1627" t="s">
        <v>305</v>
      </c>
      <c r="N24" s="1628" t="s">
        <v>305</v>
      </c>
      <c r="O24" s="1631" t="s">
        <v>327</v>
      </c>
      <c r="P24" s="1627">
        <v>858</v>
      </c>
      <c r="Q24" s="1628" t="s">
        <v>305</v>
      </c>
      <c r="R24" s="1635">
        <v>282607</v>
      </c>
      <c r="S24" s="1636">
        <v>63</v>
      </c>
    </row>
    <row r="25" spans="2:19" s="325" customFormat="1" ht="22.5" customHeight="1">
      <c r="B25" s="1634" t="s">
        <v>326</v>
      </c>
      <c r="C25" s="1626">
        <v>719519</v>
      </c>
      <c r="D25" s="1627" t="s">
        <v>305</v>
      </c>
      <c r="E25" s="1626">
        <v>1534146</v>
      </c>
      <c r="F25" s="1626" t="s">
        <v>402</v>
      </c>
      <c r="G25" s="1626">
        <v>1707721</v>
      </c>
      <c r="H25" s="1626">
        <v>6559</v>
      </c>
      <c r="I25" s="1626">
        <v>61070</v>
      </c>
      <c r="J25" s="1626">
        <v>217763</v>
      </c>
      <c r="K25" s="1646">
        <v>6778</v>
      </c>
      <c r="L25" s="1648">
        <v>3206</v>
      </c>
      <c r="M25" s="1627" t="s">
        <v>305</v>
      </c>
      <c r="N25" s="1628" t="s">
        <v>305</v>
      </c>
      <c r="O25" s="1631" t="s">
        <v>329</v>
      </c>
      <c r="P25" s="1627">
        <v>690</v>
      </c>
      <c r="Q25" s="1628" t="s">
        <v>305</v>
      </c>
      <c r="R25" s="1635">
        <v>289956</v>
      </c>
      <c r="S25" s="1636">
        <v>64</v>
      </c>
    </row>
    <row r="26" spans="2:19" s="325" customFormat="1" ht="22.5" customHeight="1">
      <c r="B26" s="1634" t="s">
        <v>328</v>
      </c>
      <c r="C26" s="1626">
        <v>755488</v>
      </c>
      <c r="D26" s="1627" t="s">
        <v>305</v>
      </c>
      <c r="E26" s="1626">
        <v>1612844</v>
      </c>
      <c r="F26" s="1626" t="s">
        <v>402</v>
      </c>
      <c r="G26" s="1626">
        <v>1699480</v>
      </c>
      <c r="H26" s="1626">
        <v>7465</v>
      </c>
      <c r="I26" s="1626">
        <v>80563</v>
      </c>
      <c r="J26" s="1626">
        <v>249917</v>
      </c>
      <c r="K26" s="1646">
        <v>8341</v>
      </c>
      <c r="L26" s="1648">
        <v>3551</v>
      </c>
      <c r="M26" s="1627" t="s">
        <v>305</v>
      </c>
      <c r="N26" s="1628">
        <v>79</v>
      </c>
      <c r="O26" s="1631" t="s">
        <v>331</v>
      </c>
      <c r="P26" s="1627">
        <v>687</v>
      </c>
      <c r="Q26" s="1626">
        <v>894405</v>
      </c>
      <c r="R26" s="1635">
        <v>345745</v>
      </c>
      <c r="S26" s="1636">
        <v>65</v>
      </c>
    </row>
    <row r="27" spans="2:19" s="325" customFormat="1" ht="22.5" customHeight="1">
      <c r="B27" s="1637" t="s">
        <v>330</v>
      </c>
      <c r="C27" s="1640">
        <v>790642</v>
      </c>
      <c r="D27" s="1639" t="s">
        <v>305</v>
      </c>
      <c r="E27" s="1640">
        <v>1568223</v>
      </c>
      <c r="F27" s="1640" t="s">
        <v>402</v>
      </c>
      <c r="G27" s="1640">
        <v>1580801</v>
      </c>
      <c r="H27" s="1640">
        <v>7681</v>
      </c>
      <c r="I27" s="1640">
        <v>108052</v>
      </c>
      <c r="J27" s="1640">
        <v>292958</v>
      </c>
      <c r="K27" s="1647">
        <v>10309</v>
      </c>
      <c r="L27" s="1649">
        <v>3773</v>
      </c>
      <c r="M27" s="1639" t="s">
        <v>305</v>
      </c>
      <c r="N27" s="1638">
        <v>212</v>
      </c>
      <c r="O27" s="1643" t="s">
        <v>333</v>
      </c>
      <c r="P27" s="1639">
        <v>427</v>
      </c>
      <c r="Q27" s="1640">
        <v>925012</v>
      </c>
      <c r="R27" s="1644">
        <v>420523</v>
      </c>
      <c r="S27" s="1645">
        <v>66</v>
      </c>
    </row>
    <row r="28" spans="2:19" s="325" customFormat="1" ht="22.5" customHeight="1">
      <c r="B28" s="1634" t="s">
        <v>332</v>
      </c>
      <c r="C28" s="1626">
        <v>839528</v>
      </c>
      <c r="D28" s="1627" t="s">
        <v>305</v>
      </c>
      <c r="E28" s="1626">
        <v>1551803</v>
      </c>
      <c r="F28" s="1626" t="s">
        <v>402</v>
      </c>
      <c r="G28" s="1626">
        <v>1479462</v>
      </c>
      <c r="H28" s="1626">
        <v>8391</v>
      </c>
      <c r="I28" s="1626">
        <v>121263</v>
      </c>
      <c r="J28" s="1626">
        <v>312747</v>
      </c>
      <c r="K28" s="1646">
        <v>10684</v>
      </c>
      <c r="L28" s="1648">
        <v>3780</v>
      </c>
      <c r="M28" s="1627" t="s">
        <v>305</v>
      </c>
      <c r="N28" s="1628">
        <v>207</v>
      </c>
      <c r="O28" s="1631" t="s">
        <v>335</v>
      </c>
      <c r="P28" s="1627" t="s">
        <v>305</v>
      </c>
      <c r="Q28" s="1626">
        <v>897834</v>
      </c>
      <c r="R28" s="1635">
        <v>454752</v>
      </c>
      <c r="S28" s="1636">
        <v>67</v>
      </c>
    </row>
    <row r="29" spans="2:19" s="325" customFormat="1" ht="22.5" customHeight="1">
      <c r="B29" s="1634" t="s">
        <v>334</v>
      </c>
      <c r="C29" s="1626">
        <v>889683</v>
      </c>
      <c r="D29" s="1627" t="s">
        <v>305</v>
      </c>
      <c r="E29" s="1626">
        <v>1566817</v>
      </c>
      <c r="F29" s="1626" t="s">
        <v>402</v>
      </c>
      <c r="G29" s="1626">
        <v>1439239</v>
      </c>
      <c r="H29" s="1626">
        <v>9363</v>
      </c>
      <c r="I29" s="1626">
        <v>127365</v>
      </c>
      <c r="J29" s="1626">
        <v>325632</v>
      </c>
      <c r="K29" s="1646">
        <v>10974</v>
      </c>
      <c r="L29" s="1648">
        <v>3773</v>
      </c>
      <c r="M29" s="1627" t="s">
        <v>305</v>
      </c>
      <c r="N29" s="1628">
        <v>313</v>
      </c>
      <c r="O29" s="1631"/>
      <c r="P29" s="1627" t="s">
        <v>305</v>
      </c>
      <c r="Q29" s="1626">
        <v>918459</v>
      </c>
      <c r="R29" s="1635">
        <v>474867</v>
      </c>
      <c r="S29" s="1636">
        <v>68</v>
      </c>
    </row>
    <row r="30" spans="2:19" s="325" customFormat="1" ht="22.5" customHeight="1">
      <c r="B30" s="1634" t="s">
        <v>336</v>
      </c>
      <c r="C30" s="1626">
        <v>970187</v>
      </c>
      <c r="D30" s="1627" t="s">
        <v>305</v>
      </c>
      <c r="E30" s="1626">
        <v>1593870</v>
      </c>
      <c r="F30" s="1626" t="s">
        <v>402</v>
      </c>
      <c r="G30" s="1626">
        <v>1395263</v>
      </c>
      <c r="H30" s="1626">
        <v>9937</v>
      </c>
      <c r="I30" s="1626">
        <v>128124</v>
      </c>
      <c r="J30" s="1626">
        <v>329374</v>
      </c>
      <c r="K30" s="1646">
        <v>11999</v>
      </c>
      <c r="L30" s="1648">
        <v>3513</v>
      </c>
      <c r="M30" s="1627" t="s">
        <v>305</v>
      </c>
      <c r="N30" s="1628">
        <v>329</v>
      </c>
      <c r="O30" s="1631"/>
      <c r="P30" s="1627" t="s">
        <v>305</v>
      </c>
      <c r="Q30" s="1626">
        <v>852286</v>
      </c>
      <c r="R30" s="1635">
        <v>480353</v>
      </c>
      <c r="S30" s="1636">
        <v>69</v>
      </c>
    </row>
    <row r="31" spans="2:19" s="325" customFormat="1" ht="22.5" customHeight="1">
      <c r="B31" s="1634" t="s">
        <v>337</v>
      </c>
      <c r="C31" s="1626">
        <v>1011640</v>
      </c>
      <c r="D31" s="1627" t="s">
        <v>305</v>
      </c>
      <c r="E31" s="1626">
        <v>1621635</v>
      </c>
      <c r="F31" s="1626" t="s">
        <v>402</v>
      </c>
      <c r="G31" s="1626">
        <v>1381998</v>
      </c>
      <c r="H31" s="1626">
        <v>10318</v>
      </c>
      <c r="I31" s="1626">
        <v>126659</v>
      </c>
      <c r="J31" s="1626">
        <v>333037</v>
      </c>
      <c r="K31" s="1646">
        <v>12357</v>
      </c>
      <c r="L31" s="1648">
        <v>3336</v>
      </c>
      <c r="M31" s="1627" t="s">
        <v>305</v>
      </c>
      <c r="N31" s="1628">
        <v>328</v>
      </c>
      <c r="O31" s="1631"/>
      <c r="P31" s="1627" t="s">
        <v>305</v>
      </c>
      <c r="Q31" s="1626">
        <v>818433</v>
      </c>
      <c r="R31" s="1635">
        <v>483838</v>
      </c>
      <c r="S31" s="1636">
        <v>70</v>
      </c>
    </row>
    <row r="32" spans="2:19" s="325" customFormat="1" ht="22.5" customHeight="1">
      <c r="B32" s="1637" t="s">
        <v>338</v>
      </c>
      <c r="C32" s="1640">
        <v>1020386</v>
      </c>
      <c r="D32" s="1639" t="s">
        <v>305</v>
      </c>
      <c r="E32" s="1640">
        <v>1711196</v>
      </c>
      <c r="F32" s="1640" t="s">
        <v>402</v>
      </c>
      <c r="G32" s="1640">
        <v>1391153</v>
      </c>
      <c r="H32" s="1640">
        <v>10301</v>
      </c>
      <c r="I32" s="1640">
        <v>136392</v>
      </c>
      <c r="J32" s="1640">
        <v>357821</v>
      </c>
      <c r="K32" s="1647">
        <v>13129</v>
      </c>
      <c r="L32" s="1649">
        <v>3791</v>
      </c>
      <c r="M32" s="1639" t="s">
        <v>305</v>
      </c>
      <c r="N32" s="1638">
        <v>336</v>
      </c>
      <c r="O32" s="1643"/>
      <c r="P32" s="1639" t="s">
        <v>305</v>
      </c>
      <c r="Q32" s="1640">
        <v>786504</v>
      </c>
      <c r="R32" s="1644">
        <v>519988</v>
      </c>
      <c r="S32" s="1645">
        <v>71</v>
      </c>
    </row>
    <row r="33" spans="2:19" s="325" customFormat="1" ht="22.5" customHeight="1">
      <c r="B33" s="1634" t="s">
        <v>339</v>
      </c>
      <c r="C33" s="1626">
        <v>1132228</v>
      </c>
      <c r="D33" s="1627" t="s">
        <v>305</v>
      </c>
      <c r="E33" s="1626">
        <v>1666498</v>
      </c>
      <c r="F33" s="1626" t="s">
        <v>402</v>
      </c>
      <c r="G33" s="1626">
        <v>1376779</v>
      </c>
      <c r="H33" s="1626">
        <v>10015</v>
      </c>
      <c r="I33" s="1626">
        <v>141631</v>
      </c>
      <c r="J33" s="1626">
        <v>376147</v>
      </c>
      <c r="K33" s="1646">
        <v>14723</v>
      </c>
      <c r="L33" s="1648">
        <v>3979</v>
      </c>
      <c r="M33" s="1627" t="s">
        <v>305</v>
      </c>
      <c r="N33" s="1628">
        <v>382</v>
      </c>
      <c r="O33" s="1631"/>
      <c r="P33" s="1627" t="s">
        <v>305</v>
      </c>
      <c r="Q33" s="1626">
        <v>752117</v>
      </c>
      <c r="R33" s="1635">
        <v>545909</v>
      </c>
      <c r="S33" s="1636">
        <v>72</v>
      </c>
    </row>
    <row r="34" spans="2:19" s="325" customFormat="1" ht="22.5" customHeight="1">
      <c r="B34" s="1634" t="s">
        <v>340</v>
      </c>
      <c r="C34" s="1626">
        <v>1257909</v>
      </c>
      <c r="D34" s="1627" t="s">
        <v>305</v>
      </c>
      <c r="E34" s="1626">
        <v>1564124</v>
      </c>
      <c r="F34" s="1626" t="s">
        <v>402</v>
      </c>
      <c r="G34" s="1626">
        <v>1393192</v>
      </c>
      <c r="H34" s="1626">
        <v>9908</v>
      </c>
      <c r="I34" s="1626">
        <v>154771</v>
      </c>
      <c r="J34" s="1626">
        <v>389560</v>
      </c>
      <c r="K34" s="1646">
        <v>14457</v>
      </c>
      <c r="L34" s="1648">
        <v>4076</v>
      </c>
      <c r="M34" s="1627" t="s">
        <v>305</v>
      </c>
      <c r="N34" s="1628">
        <v>391</v>
      </c>
      <c r="O34" s="1631"/>
      <c r="P34" s="1627" t="s">
        <v>305</v>
      </c>
      <c r="Q34" s="1626">
        <v>743322</v>
      </c>
      <c r="R34" s="1635">
        <v>572482</v>
      </c>
      <c r="S34" s="1636">
        <v>73</v>
      </c>
    </row>
    <row r="35" spans="2:19" s="325" customFormat="1" ht="22.5" customHeight="1">
      <c r="B35" s="1634" t="s">
        <v>341</v>
      </c>
      <c r="C35" s="1626">
        <v>1196140</v>
      </c>
      <c r="D35" s="1627" t="s">
        <v>305</v>
      </c>
      <c r="E35" s="1626">
        <v>1859908</v>
      </c>
      <c r="F35" s="1626" t="s">
        <v>402</v>
      </c>
      <c r="G35" s="1626">
        <v>1483981</v>
      </c>
      <c r="H35" s="1626">
        <v>10006</v>
      </c>
      <c r="I35" s="1626">
        <v>164077</v>
      </c>
      <c r="J35" s="1626">
        <v>407528</v>
      </c>
      <c r="K35" s="1646">
        <v>14448</v>
      </c>
      <c r="L35" s="1648">
        <v>4182</v>
      </c>
      <c r="M35" s="1627" t="s">
        <v>305</v>
      </c>
      <c r="N35" s="1628">
        <v>392</v>
      </c>
      <c r="O35" s="1631"/>
      <c r="P35" s="1627" t="s">
        <v>305</v>
      </c>
      <c r="Q35" s="1626">
        <v>734396</v>
      </c>
      <c r="R35" s="1635">
        <v>600012</v>
      </c>
      <c r="S35" s="1636">
        <v>74</v>
      </c>
    </row>
    <row r="36" spans="2:19" s="325" customFormat="1" ht="22.5" customHeight="1">
      <c r="B36" s="1634" t="s">
        <v>342</v>
      </c>
      <c r="C36" s="1626">
        <v>1310732</v>
      </c>
      <c r="D36" s="1627" t="s">
        <v>305</v>
      </c>
      <c r="E36" s="1626">
        <v>1891543</v>
      </c>
      <c r="F36" s="1626" t="s">
        <v>402</v>
      </c>
      <c r="G36" s="1626">
        <v>1467533</v>
      </c>
      <c r="H36" s="1626">
        <v>9540</v>
      </c>
      <c r="I36" s="1626">
        <v>174930</v>
      </c>
      <c r="J36" s="1626">
        <v>423942</v>
      </c>
      <c r="K36" s="1646">
        <v>15770</v>
      </c>
      <c r="L36" s="1648">
        <v>4158</v>
      </c>
      <c r="M36" s="1627" t="s">
        <v>305</v>
      </c>
      <c r="N36" s="1628">
        <v>302</v>
      </c>
      <c r="O36" s="1631"/>
      <c r="P36" s="1627" t="s">
        <v>305</v>
      </c>
      <c r="Q36" s="1626">
        <v>732487</v>
      </c>
      <c r="R36" s="1635">
        <v>628091</v>
      </c>
      <c r="S36" s="1636">
        <v>75</v>
      </c>
    </row>
    <row r="37" spans="2:19" s="325" customFormat="1" ht="22.5" customHeight="1">
      <c r="B37" s="1637" t="s">
        <v>343</v>
      </c>
      <c r="C37" s="1640">
        <v>1348187</v>
      </c>
      <c r="D37" s="1639" t="s">
        <v>305</v>
      </c>
      <c r="E37" s="1640">
        <v>1889945</v>
      </c>
      <c r="F37" s="1640" t="s">
        <v>402</v>
      </c>
      <c r="G37" s="1640">
        <v>1460191</v>
      </c>
      <c r="H37" s="1640">
        <v>9581</v>
      </c>
      <c r="I37" s="1640">
        <v>174683</v>
      </c>
      <c r="J37" s="1640">
        <v>420616</v>
      </c>
      <c r="K37" s="1647">
        <v>16941</v>
      </c>
      <c r="L37" s="1649">
        <v>4466</v>
      </c>
      <c r="M37" s="1639" t="s">
        <v>305</v>
      </c>
      <c r="N37" s="1638">
        <v>156</v>
      </c>
      <c r="O37" s="1650"/>
      <c r="P37" s="1651">
        <v>76270</v>
      </c>
      <c r="Q37" s="1640">
        <v>629211</v>
      </c>
      <c r="R37" s="1644">
        <v>625681</v>
      </c>
      <c r="S37" s="1645">
        <v>76</v>
      </c>
    </row>
    <row r="38" spans="2:19" s="325" customFormat="1" ht="22.5" customHeight="1">
      <c r="B38" s="1634" t="s">
        <v>344</v>
      </c>
      <c r="C38" s="1626">
        <v>1388078</v>
      </c>
      <c r="D38" s="1627" t="s">
        <v>305</v>
      </c>
      <c r="E38" s="1626">
        <v>1941181</v>
      </c>
      <c r="F38" s="1626" t="s">
        <v>402</v>
      </c>
      <c r="G38" s="1626">
        <v>1480811</v>
      </c>
      <c r="H38" s="1626">
        <v>9539</v>
      </c>
      <c r="I38" s="1626">
        <v>183224</v>
      </c>
      <c r="J38" s="1626">
        <v>428412</v>
      </c>
      <c r="K38" s="1646">
        <v>16687</v>
      </c>
      <c r="L38" s="1648">
        <v>4539</v>
      </c>
      <c r="M38" s="1627" t="s">
        <v>305</v>
      </c>
      <c r="N38" s="1628">
        <v>86</v>
      </c>
      <c r="O38" s="1652"/>
      <c r="P38" s="1653">
        <v>204344</v>
      </c>
      <c r="Q38" s="1626">
        <v>482764</v>
      </c>
      <c r="R38" s="1635">
        <v>642271</v>
      </c>
      <c r="S38" s="1636">
        <v>77</v>
      </c>
    </row>
    <row r="39" spans="2:19" s="325" customFormat="1" ht="22.5" customHeight="1">
      <c r="B39" s="1634" t="s">
        <v>345</v>
      </c>
      <c r="C39" s="1626">
        <v>1399741</v>
      </c>
      <c r="D39" s="1627" t="s">
        <v>305</v>
      </c>
      <c r="E39" s="1626">
        <v>2012899</v>
      </c>
      <c r="F39" s="1626" t="s">
        <v>402</v>
      </c>
      <c r="G39" s="1626">
        <v>1509919</v>
      </c>
      <c r="H39" s="1626">
        <v>9637</v>
      </c>
      <c r="I39" s="1626">
        <v>181181</v>
      </c>
      <c r="J39" s="1626">
        <v>425718</v>
      </c>
      <c r="K39" s="1646">
        <v>16258</v>
      </c>
      <c r="L39" s="1648">
        <v>4623</v>
      </c>
      <c r="M39" s="1627" t="s">
        <v>305</v>
      </c>
      <c r="N39" s="1628" t="s">
        <v>305</v>
      </c>
      <c r="O39" s="1652"/>
      <c r="P39" s="1653">
        <v>229206</v>
      </c>
      <c r="Q39" s="1626">
        <v>434361</v>
      </c>
      <c r="R39" s="1635">
        <v>636497</v>
      </c>
      <c r="S39" s="1636">
        <v>78</v>
      </c>
    </row>
    <row r="40" spans="2:19" s="325" customFormat="1" ht="22.5" customHeight="1">
      <c r="B40" s="1634" t="s">
        <v>346</v>
      </c>
      <c r="C40" s="1626">
        <v>1366172</v>
      </c>
      <c r="D40" s="1627" t="s">
        <v>305</v>
      </c>
      <c r="E40" s="1626">
        <v>2051333</v>
      </c>
      <c r="F40" s="1626" t="s">
        <v>402</v>
      </c>
      <c r="G40" s="1626">
        <v>1541753</v>
      </c>
      <c r="H40" s="1626">
        <v>9715</v>
      </c>
      <c r="I40" s="1626">
        <v>176979</v>
      </c>
      <c r="J40" s="1626">
        <v>407635</v>
      </c>
      <c r="K40" s="1646">
        <v>16187</v>
      </c>
      <c r="L40" s="1648">
        <v>4845</v>
      </c>
      <c r="M40" s="1627" t="s">
        <v>305</v>
      </c>
      <c r="N40" s="1628" t="s">
        <v>305</v>
      </c>
      <c r="O40" s="1652"/>
      <c r="P40" s="1653">
        <v>235689</v>
      </c>
      <c r="Q40" s="1626">
        <v>419769</v>
      </c>
      <c r="R40" s="1635">
        <v>614315</v>
      </c>
      <c r="S40" s="1636">
        <v>79</v>
      </c>
    </row>
    <row r="41" spans="2:19" s="325" customFormat="1" ht="22.5" customHeight="1">
      <c r="B41" s="1634" t="s">
        <v>347</v>
      </c>
      <c r="C41" s="1626">
        <v>1299741</v>
      </c>
      <c r="D41" s="1627" t="s">
        <v>305</v>
      </c>
      <c r="E41" s="1626">
        <v>2055669</v>
      </c>
      <c r="F41" s="1626" t="s">
        <v>402</v>
      </c>
      <c r="G41" s="1626">
        <v>1628069</v>
      </c>
      <c r="H41" s="1626">
        <v>9729</v>
      </c>
      <c r="I41" s="1626">
        <v>178215</v>
      </c>
      <c r="J41" s="1626">
        <v>412437</v>
      </c>
      <c r="K41" s="1646">
        <v>16844</v>
      </c>
      <c r="L41" s="1648">
        <v>4669</v>
      </c>
      <c r="M41" s="1627" t="s">
        <v>305</v>
      </c>
      <c r="N41" s="1628" t="s">
        <v>305</v>
      </c>
      <c r="O41" s="1652"/>
      <c r="P41" s="1653">
        <v>245849</v>
      </c>
      <c r="Q41" s="1626">
        <v>394792</v>
      </c>
      <c r="R41" s="1635">
        <v>620923</v>
      </c>
      <c r="S41" s="1636">
        <v>80</v>
      </c>
    </row>
    <row r="42" spans="2:19" s="325" customFormat="1" ht="22.5" customHeight="1">
      <c r="B42" s="1637" t="s">
        <v>348</v>
      </c>
      <c r="C42" s="1640">
        <v>1213061</v>
      </c>
      <c r="D42" s="1639" t="s">
        <v>305</v>
      </c>
      <c r="E42" s="1640">
        <v>1987310</v>
      </c>
      <c r="F42" s="1640" t="s">
        <v>402</v>
      </c>
      <c r="G42" s="1640">
        <v>1587885</v>
      </c>
      <c r="H42" s="1640">
        <v>9764</v>
      </c>
      <c r="I42" s="1640">
        <v>179071</v>
      </c>
      <c r="J42" s="1640">
        <v>413236</v>
      </c>
      <c r="K42" s="1647">
        <v>17857</v>
      </c>
      <c r="L42" s="1649">
        <v>4753</v>
      </c>
      <c r="M42" s="1639" t="s">
        <v>305</v>
      </c>
      <c r="N42" s="1638" t="s">
        <v>305</v>
      </c>
      <c r="O42" s="1650"/>
      <c r="P42" s="1651">
        <v>274573</v>
      </c>
      <c r="Q42" s="1640">
        <v>346157</v>
      </c>
      <c r="R42" s="1644">
        <v>623763</v>
      </c>
      <c r="S42" s="1645">
        <v>81</v>
      </c>
    </row>
    <row r="43" spans="2:19" s="325" customFormat="1" ht="22.5" customHeight="1">
      <c r="B43" s="1634" t="s">
        <v>349</v>
      </c>
      <c r="C43" s="1626">
        <v>1177305</v>
      </c>
      <c r="D43" s="1627" t="s">
        <v>305</v>
      </c>
      <c r="E43" s="1626">
        <v>1865573</v>
      </c>
      <c r="F43" s="1626" t="s">
        <v>402</v>
      </c>
      <c r="G43" s="1626">
        <v>1474789</v>
      </c>
      <c r="H43" s="1626">
        <v>9814</v>
      </c>
      <c r="I43" s="1626">
        <v>179601</v>
      </c>
      <c r="J43" s="1626">
        <v>414536</v>
      </c>
      <c r="K43" s="1646">
        <v>19717</v>
      </c>
      <c r="L43" s="1648">
        <v>4914</v>
      </c>
      <c r="M43" s="1627" t="s">
        <v>305</v>
      </c>
      <c r="N43" s="1628" t="s">
        <v>305</v>
      </c>
      <c r="O43" s="1652"/>
      <c r="P43" s="1653">
        <v>277681</v>
      </c>
      <c r="Q43" s="1626">
        <v>334488</v>
      </c>
      <c r="R43" s="1635">
        <v>627732</v>
      </c>
      <c r="S43" s="1636">
        <v>82</v>
      </c>
    </row>
    <row r="44" spans="2:19" s="325" customFormat="1" ht="22.5" customHeight="1">
      <c r="B44" s="1634" t="s">
        <v>350</v>
      </c>
      <c r="C44" s="1626">
        <v>1140550</v>
      </c>
      <c r="D44" s="1627" t="s">
        <v>305</v>
      </c>
      <c r="E44" s="1626">
        <v>1778059</v>
      </c>
      <c r="F44" s="1626" t="s">
        <v>402</v>
      </c>
      <c r="G44" s="1626">
        <v>1740335</v>
      </c>
      <c r="H44" s="1626">
        <v>9985</v>
      </c>
      <c r="I44" s="1626">
        <v>183871</v>
      </c>
      <c r="J44" s="1626">
        <v>420458</v>
      </c>
      <c r="K44" s="1646">
        <v>20549</v>
      </c>
      <c r="L44" s="1648">
        <v>5322</v>
      </c>
      <c r="M44" s="1627" t="s">
        <v>305</v>
      </c>
      <c r="N44" s="1628" t="s">
        <v>305</v>
      </c>
      <c r="O44" s="1652"/>
      <c r="P44" s="1653">
        <v>305745</v>
      </c>
      <c r="Q44" s="1626">
        <v>323542</v>
      </c>
      <c r="R44" s="1635">
        <v>639149</v>
      </c>
      <c r="S44" s="1636">
        <v>83</v>
      </c>
    </row>
    <row r="45" spans="2:19" s="325" customFormat="1" ht="22.5" customHeight="1">
      <c r="B45" s="1634" t="s">
        <v>351</v>
      </c>
      <c r="C45" s="1626">
        <v>1086094</v>
      </c>
      <c r="D45" s="1627" t="s">
        <v>305</v>
      </c>
      <c r="E45" s="1626">
        <v>1735943</v>
      </c>
      <c r="F45" s="1626" t="s">
        <v>402</v>
      </c>
      <c r="G45" s="1626">
        <v>1771300</v>
      </c>
      <c r="H45" s="1626">
        <v>9968</v>
      </c>
      <c r="I45" s="1626">
        <v>181223</v>
      </c>
      <c r="J45" s="1626">
        <v>416002</v>
      </c>
      <c r="K45" s="1646">
        <v>22201</v>
      </c>
      <c r="L45" s="1648">
        <v>5749</v>
      </c>
      <c r="M45" s="1627" t="s">
        <v>305</v>
      </c>
      <c r="N45" s="1628" t="s">
        <v>305</v>
      </c>
      <c r="O45" s="1652"/>
      <c r="P45" s="1653">
        <v>310225</v>
      </c>
      <c r="Q45" s="1626">
        <v>370730</v>
      </c>
      <c r="R45" s="1635">
        <v>634275</v>
      </c>
      <c r="S45" s="1636">
        <v>84</v>
      </c>
    </row>
    <row r="46" spans="2:19" s="325" customFormat="1" ht="22.5" customHeight="1">
      <c r="B46" s="1634" t="s">
        <v>352</v>
      </c>
      <c r="C46" s="1626">
        <v>1043684</v>
      </c>
      <c r="D46" s="1627" t="s">
        <v>305</v>
      </c>
      <c r="E46" s="1626">
        <v>1682671</v>
      </c>
      <c r="F46" s="1626" t="s">
        <v>402</v>
      </c>
      <c r="G46" s="1626">
        <v>1770884</v>
      </c>
      <c r="H46" s="1626">
        <v>10207</v>
      </c>
      <c r="I46" s="1626">
        <v>173503</v>
      </c>
      <c r="J46" s="1626">
        <v>411993</v>
      </c>
      <c r="K46" s="1646">
        <v>23594</v>
      </c>
      <c r="L46" s="1648">
        <v>5877</v>
      </c>
      <c r="M46" s="1627" t="s">
        <v>305</v>
      </c>
      <c r="N46" s="1628" t="s">
        <v>305</v>
      </c>
      <c r="O46" s="1652"/>
      <c r="P46" s="1653">
        <v>300325</v>
      </c>
      <c r="Q46" s="1626">
        <v>330936</v>
      </c>
      <c r="R46" s="1635">
        <v>624095</v>
      </c>
      <c r="S46" s="1636">
        <v>85</v>
      </c>
    </row>
    <row r="47" spans="2:19" s="325" customFormat="1" ht="22.5" customHeight="1">
      <c r="B47" s="1637" t="s">
        <v>353</v>
      </c>
      <c r="C47" s="1640">
        <v>1021886</v>
      </c>
      <c r="D47" s="1639" t="s">
        <v>305</v>
      </c>
      <c r="E47" s="1640">
        <v>1624306</v>
      </c>
      <c r="F47" s="1640" t="s">
        <v>402</v>
      </c>
      <c r="G47" s="1640">
        <v>1817582</v>
      </c>
      <c r="H47" s="1640">
        <v>10432</v>
      </c>
      <c r="I47" s="1640">
        <v>206083</v>
      </c>
      <c r="J47" s="1640">
        <v>436896</v>
      </c>
      <c r="K47" s="1647">
        <v>25164</v>
      </c>
      <c r="L47" s="1649">
        <v>6645</v>
      </c>
      <c r="M47" s="1639" t="s">
        <v>305</v>
      </c>
      <c r="N47" s="1638" t="s">
        <v>305</v>
      </c>
      <c r="O47" s="1650"/>
      <c r="P47" s="1651">
        <v>351489</v>
      </c>
      <c r="Q47" s="1640">
        <v>294640</v>
      </c>
      <c r="R47" s="1644">
        <v>684358</v>
      </c>
      <c r="S47" s="1645">
        <v>86</v>
      </c>
    </row>
    <row r="48" spans="2:19" s="325" customFormat="1" ht="22.5" customHeight="1">
      <c r="B48" s="1634" t="s">
        <v>354</v>
      </c>
      <c r="C48" s="1626">
        <v>1018450</v>
      </c>
      <c r="D48" s="1627" t="s">
        <v>305</v>
      </c>
      <c r="E48" s="1626">
        <v>1546854</v>
      </c>
      <c r="F48" s="1626" t="s">
        <v>402</v>
      </c>
      <c r="G48" s="1626">
        <v>1885836</v>
      </c>
      <c r="H48" s="1626">
        <v>10439</v>
      </c>
      <c r="I48" s="1626">
        <v>215088</v>
      </c>
      <c r="J48" s="1626">
        <v>465503</v>
      </c>
      <c r="K48" s="1646">
        <v>26644</v>
      </c>
      <c r="L48" s="1648">
        <v>6848</v>
      </c>
      <c r="M48" s="1627" t="s">
        <v>305</v>
      </c>
      <c r="N48" s="1628" t="s">
        <v>305</v>
      </c>
      <c r="O48" s="1652"/>
      <c r="P48" s="1653">
        <v>383623</v>
      </c>
      <c r="Q48" s="1626">
        <v>287931</v>
      </c>
      <c r="R48" s="1635">
        <v>723550</v>
      </c>
      <c r="S48" s="1636">
        <v>87</v>
      </c>
    </row>
    <row r="49" spans="2:19" s="325" customFormat="1" ht="22.5" customHeight="1" thickBot="1">
      <c r="B49" s="1654" t="s">
        <v>355</v>
      </c>
      <c r="C49" s="1655">
        <v>1022126</v>
      </c>
      <c r="D49" s="1656" t="s">
        <v>305</v>
      </c>
      <c r="E49" s="1655">
        <v>1511632</v>
      </c>
      <c r="F49" s="1655" t="s">
        <v>402</v>
      </c>
      <c r="G49" s="1655">
        <v>1926817</v>
      </c>
      <c r="H49" s="1655">
        <v>10824</v>
      </c>
      <c r="I49" s="1655">
        <v>218036</v>
      </c>
      <c r="J49" s="1655">
        <v>472965</v>
      </c>
      <c r="K49" s="1657">
        <v>27342</v>
      </c>
      <c r="L49" s="1658">
        <v>7170</v>
      </c>
      <c r="M49" s="1656" t="s">
        <v>305</v>
      </c>
      <c r="N49" s="1659" t="s">
        <v>305</v>
      </c>
      <c r="O49" s="1660"/>
      <c r="P49" s="1661">
        <v>404218</v>
      </c>
      <c r="Q49" s="1655">
        <v>280207</v>
      </c>
      <c r="R49" s="1662">
        <v>735277</v>
      </c>
      <c r="S49" s="1663">
        <v>88</v>
      </c>
    </row>
    <row r="50" spans="2:19" s="325" customFormat="1" ht="14.25" customHeight="1">
      <c r="B50" s="324" t="s">
        <v>559</v>
      </c>
      <c r="S50" s="326" t="s">
        <v>560</v>
      </c>
    </row>
    <row r="51" spans="2:19" s="329" customFormat="1" ht="19.5" customHeight="1">
      <c r="B51" s="327" t="s">
        <v>561</v>
      </c>
      <c r="C51" s="328"/>
      <c r="D51" s="328"/>
      <c r="E51" s="328"/>
      <c r="F51" s="328"/>
      <c r="G51" s="328"/>
      <c r="H51" s="328"/>
      <c r="I51" s="328"/>
      <c r="J51" s="328"/>
      <c r="K51" s="328"/>
      <c r="L51" s="328"/>
      <c r="M51" s="328"/>
      <c r="N51" s="328"/>
      <c r="O51" s="328"/>
      <c r="P51" s="328"/>
      <c r="Q51" s="328"/>
      <c r="R51" s="328"/>
      <c r="S51" s="328"/>
    </row>
    <row r="52" spans="2:19" s="329" customFormat="1" ht="19.5" customHeight="1">
      <c r="B52" s="327"/>
      <c r="C52" s="328"/>
      <c r="D52" s="328"/>
      <c r="E52" s="328"/>
      <c r="F52" s="328"/>
      <c r="H52" s="329" t="s">
        <v>543</v>
      </c>
      <c r="I52" s="328"/>
      <c r="J52" s="329" t="s">
        <v>1242</v>
      </c>
      <c r="N52" s="328"/>
      <c r="O52" s="328"/>
      <c r="P52" s="328"/>
      <c r="Q52" s="328"/>
      <c r="R52" s="328"/>
      <c r="S52" s="328"/>
    </row>
    <row r="53" spans="2:19" s="325" customFormat="1" ht="4.5" customHeight="1" thickBot="1">
      <c r="B53" s="328"/>
      <c r="C53" s="328"/>
      <c r="D53" s="328"/>
      <c r="E53" s="328"/>
      <c r="F53" s="328"/>
      <c r="G53" s="328"/>
      <c r="H53" s="328"/>
      <c r="I53" s="328"/>
      <c r="J53" s="328"/>
      <c r="K53" s="328"/>
      <c r="L53" s="328"/>
      <c r="M53" s="328"/>
      <c r="N53" s="328"/>
      <c r="O53" s="328"/>
      <c r="P53" s="328"/>
      <c r="Q53" s="328"/>
      <c r="R53" s="328"/>
      <c r="S53" s="328"/>
    </row>
    <row r="54" spans="2:19" s="325" customFormat="1" ht="18" customHeight="1">
      <c r="B54" s="2198" t="s">
        <v>544</v>
      </c>
      <c r="C54" s="2201" t="s">
        <v>37</v>
      </c>
      <c r="D54" s="2204" t="s">
        <v>134</v>
      </c>
      <c r="E54" s="2196" t="s">
        <v>41</v>
      </c>
      <c r="F54" s="2196" t="s">
        <v>135</v>
      </c>
      <c r="G54" s="2196" t="s">
        <v>47</v>
      </c>
      <c r="H54" s="2212" t="s">
        <v>562</v>
      </c>
      <c r="I54" s="2196" t="s">
        <v>55</v>
      </c>
      <c r="J54" s="2196" t="s">
        <v>271</v>
      </c>
      <c r="K54" s="330" t="s">
        <v>546</v>
      </c>
      <c r="L54" s="331"/>
      <c r="M54" s="332"/>
      <c r="N54" s="2214" t="s">
        <v>547</v>
      </c>
      <c r="O54" s="2217" t="s">
        <v>548</v>
      </c>
      <c r="P54" s="2218"/>
      <c r="Q54" s="2221" t="s">
        <v>64</v>
      </c>
      <c r="R54" s="333" t="s">
        <v>549</v>
      </c>
      <c r="S54" s="2207" t="s">
        <v>6</v>
      </c>
    </row>
    <row r="55" spans="2:19" s="325" customFormat="1" ht="18" customHeight="1">
      <c r="B55" s="2199"/>
      <c r="C55" s="2202"/>
      <c r="D55" s="2205"/>
      <c r="E55" s="2197"/>
      <c r="F55" s="2197"/>
      <c r="G55" s="2197"/>
      <c r="H55" s="2213"/>
      <c r="I55" s="2197"/>
      <c r="J55" s="2197"/>
      <c r="K55" s="334" t="s">
        <v>550</v>
      </c>
      <c r="L55" s="328"/>
      <c r="M55" s="335"/>
      <c r="N55" s="2215"/>
      <c r="O55" s="2219"/>
      <c r="P55" s="2220"/>
      <c r="Q55" s="2222"/>
      <c r="R55" s="336"/>
      <c r="S55" s="2208"/>
    </row>
    <row r="56" spans="2:19" s="325" customFormat="1" ht="30" customHeight="1">
      <c r="B56" s="2199"/>
      <c r="C56" s="2203"/>
      <c r="D56" s="2205"/>
      <c r="E56" s="2206"/>
      <c r="F56" s="2206"/>
      <c r="G56" s="2197"/>
      <c r="H56" s="2213"/>
      <c r="I56" s="2206"/>
      <c r="J56" s="2206"/>
      <c r="K56" s="337" t="s">
        <v>551</v>
      </c>
      <c r="L56" s="338" t="s">
        <v>552</v>
      </c>
      <c r="M56" s="339" t="s">
        <v>553</v>
      </c>
      <c r="N56" s="2216"/>
      <c r="O56" s="2219"/>
      <c r="P56" s="2220"/>
      <c r="Q56" s="2223"/>
      <c r="R56" s="340" t="s">
        <v>77</v>
      </c>
      <c r="S56" s="2208"/>
    </row>
    <row r="57" spans="2:19" s="325" customFormat="1" ht="42" customHeight="1">
      <c r="B57" s="2200"/>
      <c r="C57" s="341" t="s">
        <v>38</v>
      </c>
      <c r="D57" s="1269" t="s">
        <v>293</v>
      </c>
      <c r="E57" s="342" t="s">
        <v>42</v>
      </c>
      <c r="F57" s="1064" t="s">
        <v>295</v>
      </c>
      <c r="G57" s="342" t="s">
        <v>48</v>
      </c>
      <c r="H57" s="342" t="s">
        <v>54</v>
      </c>
      <c r="I57" s="342" t="s">
        <v>56</v>
      </c>
      <c r="J57" s="343" t="s">
        <v>300</v>
      </c>
      <c r="K57" s="344" t="s">
        <v>554</v>
      </c>
      <c r="L57" s="345" t="s">
        <v>555</v>
      </c>
      <c r="M57" s="1269" t="s">
        <v>556</v>
      </c>
      <c r="N57" s="346" t="s">
        <v>557</v>
      </c>
      <c r="O57" s="2210" t="s">
        <v>63</v>
      </c>
      <c r="P57" s="2211"/>
      <c r="Q57" s="1268" t="s">
        <v>65</v>
      </c>
      <c r="R57" s="347" t="s">
        <v>558</v>
      </c>
      <c r="S57" s="2209"/>
    </row>
    <row r="58" spans="2:19" s="325" customFormat="1" ht="22.5" customHeight="1">
      <c r="B58" s="1356" t="s">
        <v>360</v>
      </c>
      <c r="C58" s="1626">
        <v>999286</v>
      </c>
      <c r="D58" s="1628" t="s">
        <v>305</v>
      </c>
      <c r="E58" s="1626">
        <v>1511870</v>
      </c>
      <c r="F58" s="1626" t="s">
        <v>402</v>
      </c>
      <c r="G58" s="1626">
        <v>1930910</v>
      </c>
      <c r="H58" s="1626">
        <v>10986</v>
      </c>
      <c r="I58" s="1626">
        <v>225364</v>
      </c>
      <c r="J58" s="1626">
        <v>476786</v>
      </c>
      <c r="K58" s="1646">
        <v>28177</v>
      </c>
      <c r="L58" s="1648">
        <v>7478</v>
      </c>
      <c r="M58" s="1627" t="s">
        <v>305</v>
      </c>
      <c r="N58" s="1628" t="s">
        <v>305</v>
      </c>
      <c r="O58" s="1652"/>
      <c r="P58" s="1653">
        <v>429307</v>
      </c>
      <c r="Q58" s="1626">
        <v>274012</v>
      </c>
      <c r="R58" s="1635">
        <v>747837</v>
      </c>
      <c r="S58" s="1636">
        <v>89</v>
      </c>
    </row>
    <row r="59" spans="2:19" s="325" customFormat="1" ht="22.5" customHeight="1">
      <c r="B59" s="1664" t="s">
        <v>452</v>
      </c>
      <c r="C59" s="1626">
        <v>968422</v>
      </c>
      <c r="D59" s="1628" t="s">
        <v>305</v>
      </c>
      <c r="E59" s="1626">
        <v>1501786</v>
      </c>
      <c r="F59" s="1626" t="s">
        <v>402</v>
      </c>
      <c r="G59" s="1626">
        <v>1871333</v>
      </c>
      <c r="H59" s="1626">
        <v>11127</v>
      </c>
      <c r="I59" s="1626">
        <v>235195</v>
      </c>
      <c r="J59" s="1626">
        <v>492340</v>
      </c>
      <c r="K59" s="1646">
        <v>30733</v>
      </c>
      <c r="L59" s="1648">
        <v>7813</v>
      </c>
      <c r="M59" s="1627" t="s">
        <v>305</v>
      </c>
      <c r="N59" s="1628" t="s">
        <v>305</v>
      </c>
      <c r="O59" s="1652"/>
      <c r="P59" s="1653">
        <v>454122</v>
      </c>
      <c r="Q59" s="1626">
        <v>263058</v>
      </c>
      <c r="R59" s="1635">
        <v>776160</v>
      </c>
      <c r="S59" s="1636">
        <v>90</v>
      </c>
    </row>
    <row r="60" spans="2:19" s="325" customFormat="1" ht="22.5" customHeight="1">
      <c r="B60" s="1665" t="s">
        <v>453</v>
      </c>
      <c r="C60" s="1640">
        <v>942787</v>
      </c>
      <c r="D60" s="1638" t="s">
        <v>305</v>
      </c>
      <c r="E60" s="1640">
        <v>1464220</v>
      </c>
      <c r="F60" s="1640" t="s">
        <v>402</v>
      </c>
      <c r="G60" s="1640">
        <v>1760619</v>
      </c>
      <c r="H60" s="1640">
        <v>11191</v>
      </c>
      <c r="I60" s="1640">
        <v>249552</v>
      </c>
      <c r="J60" s="1640">
        <v>521899</v>
      </c>
      <c r="K60" s="1647">
        <v>34927</v>
      </c>
      <c r="L60" s="1649">
        <v>8505</v>
      </c>
      <c r="M60" s="1639" t="s">
        <v>305</v>
      </c>
      <c r="N60" s="1638" t="s">
        <v>305</v>
      </c>
      <c r="O60" s="1650"/>
      <c r="P60" s="1651">
        <v>465454</v>
      </c>
      <c r="Q60" s="1640">
        <v>249696</v>
      </c>
      <c r="R60" s="1644">
        <v>825337</v>
      </c>
      <c r="S60" s="1645">
        <v>91</v>
      </c>
    </row>
    <row r="61" spans="2:19" s="325" customFormat="1" ht="22.5" customHeight="1">
      <c r="B61" s="1664" t="s">
        <v>454</v>
      </c>
      <c r="C61" s="1626">
        <v>912068</v>
      </c>
      <c r="D61" s="1628" t="s">
        <v>305</v>
      </c>
      <c r="E61" s="1626">
        <v>1410441</v>
      </c>
      <c r="F61" s="1626" t="s">
        <v>402</v>
      </c>
      <c r="G61" s="1626">
        <v>1686055</v>
      </c>
      <c r="H61" s="1626">
        <v>11300</v>
      </c>
      <c r="I61" s="1626">
        <v>254676</v>
      </c>
      <c r="J61" s="1626">
        <v>541604</v>
      </c>
      <c r="K61" s="1646">
        <v>38709</v>
      </c>
      <c r="L61" s="1648">
        <v>9481</v>
      </c>
      <c r="M61" s="1627" t="s">
        <v>305</v>
      </c>
      <c r="N61" s="1628" t="s">
        <v>305</v>
      </c>
      <c r="O61" s="1652"/>
      <c r="P61" s="1653">
        <v>471782</v>
      </c>
      <c r="Q61" s="1626">
        <v>243572</v>
      </c>
      <c r="R61" s="1635">
        <v>855198</v>
      </c>
      <c r="S61" s="1636">
        <v>92</v>
      </c>
    </row>
    <row r="62" spans="2:19" s="325" customFormat="1" ht="22.5" customHeight="1">
      <c r="B62" s="1664" t="s">
        <v>455</v>
      </c>
      <c r="C62" s="1626">
        <v>868932</v>
      </c>
      <c r="D62" s="1628" t="s">
        <v>305</v>
      </c>
      <c r="E62" s="1626">
        <v>1365860</v>
      </c>
      <c r="F62" s="1626" t="s">
        <v>402</v>
      </c>
      <c r="G62" s="1626">
        <v>1649987</v>
      </c>
      <c r="H62" s="1626">
        <v>11240</v>
      </c>
      <c r="I62" s="1626">
        <v>254953</v>
      </c>
      <c r="J62" s="1626">
        <v>554973</v>
      </c>
      <c r="K62" s="1646">
        <v>44401</v>
      </c>
      <c r="L62" s="1648">
        <v>10681</v>
      </c>
      <c r="M62" s="1627" t="s">
        <v>305</v>
      </c>
      <c r="N62" s="1628" t="s">
        <v>305</v>
      </c>
      <c r="O62" s="1652"/>
      <c r="P62" s="1653">
        <v>459160</v>
      </c>
      <c r="Q62" s="1626">
        <v>229307</v>
      </c>
      <c r="R62" s="1635">
        <v>876042</v>
      </c>
      <c r="S62" s="1636">
        <v>93</v>
      </c>
    </row>
    <row r="63" spans="2:19" s="325" customFormat="1" ht="22.5" customHeight="1">
      <c r="B63" s="1664" t="s">
        <v>456</v>
      </c>
      <c r="C63" s="1626">
        <v>828908</v>
      </c>
      <c r="D63" s="1628" t="s">
        <v>305</v>
      </c>
      <c r="E63" s="1626">
        <v>1325449</v>
      </c>
      <c r="F63" s="1626" t="s">
        <v>402</v>
      </c>
      <c r="G63" s="1626">
        <v>1606178</v>
      </c>
      <c r="H63" s="1626">
        <v>11175</v>
      </c>
      <c r="I63" s="1626">
        <v>244895</v>
      </c>
      <c r="J63" s="1626">
        <v>560815</v>
      </c>
      <c r="K63" s="1646">
        <v>50852</v>
      </c>
      <c r="L63" s="1648">
        <v>11852</v>
      </c>
      <c r="M63" s="1627" t="s">
        <v>305</v>
      </c>
      <c r="N63" s="1628" t="s">
        <v>305</v>
      </c>
      <c r="O63" s="1652"/>
      <c r="P63" s="1653">
        <v>439463</v>
      </c>
      <c r="Q63" s="1626">
        <v>203516</v>
      </c>
      <c r="R63" s="1635">
        <v>879447</v>
      </c>
      <c r="S63" s="1636">
        <v>94</v>
      </c>
    </row>
    <row r="64" spans="2:19" s="325" customFormat="1" ht="22.5" customHeight="1">
      <c r="B64" s="1664" t="s">
        <v>457</v>
      </c>
      <c r="C64" s="1626">
        <v>818048</v>
      </c>
      <c r="D64" s="1628" t="s">
        <v>305</v>
      </c>
      <c r="E64" s="1626">
        <v>1300033</v>
      </c>
      <c r="F64" s="1626" t="s">
        <v>402</v>
      </c>
      <c r="G64" s="1626">
        <v>1551685</v>
      </c>
      <c r="H64" s="1626">
        <v>11313</v>
      </c>
      <c r="I64" s="1626">
        <v>232741</v>
      </c>
      <c r="J64" s="1626">
        <v>568576</v>
      </c>
      <c r="K64" s="1646">
        <v>53842</v>
      </c>
      <c r="L64" s="1648">
        <v>13074</v>
      </c>
      <c r="M64" s="1627" t="s">
        <v>305</v>
      </c>
      <c r="N64" s="1628" t="s">
        <v>305</v>
      </c>
      <c r="O64" s="1652"/>
      <c r="P64" s="1653">
        <v>431795</v>
      </c>
      <c r="Q64" s="1626">
        <v>185723</v>
      </c>
      <c r="R64" s="1635">
        <v>879386</v>
      </c>
      <c r="S64" s="1636">
        <v>95</v>
      </c>
    </row>
    <row r="65" spans="2:19" s="325" customFormat="1" ht="22.5" customHeight="1">
      <c r="B65" s="1665" t="s">
        <v>458</v>
      </c>
      <c r="C65" s="1640">
        <v>805144</v>
      </c>
      <c r="D65" s="1638" t="s">
        <v>305</v>
      </c>
      <c r="E65" s="1640">
        <v>1237685</v>
      </c>
      <c r="F65" s="1640" t="s">
        <v>402</v>
      </c>
      <c r="G65" s="1640">
        <v>1478787</v>
      </c>
      <c r="H65" s="1640">
        <v>11269</v>
      </c>
      <c r="I65" s="1640">
        <v>220875</v>
      </c>
      <c r="J65" s="1640">
        <v>579148</v>
      </c>
      <c r="K65" s="1647">
        <v>56567</v>
      </c>
      <c r="L65" s="1649">
        <v>14345</v>
      </c>
      <c r="M65" s="1639" t="s">
        <v>305</v>
      </c>
      <c r="N65" s="1638" t="s">
        <v>305</v>
      </c>
      <c r="O65" s="1650"/>
      <c r="P65" s="1651">
        <v>426538</v>
      </c>
      <c r="Q65" s="1640">
        <v>172903</v>
      </c>
      <c r="R65" s="1644">
        <v>881983</v>
      </c>
      <c r="S65" s="1645">
        <v>96</v>
      </c>
    </row>
    <row r="66" spans="2:19" s="325" customFormat="1" ht="22.5" customHeight="1">
      <c r="B66" s="1664" t="s">
        <v>459</v>
      </c>
      <c r="C66" s="1626">
        <v>787886</v>
      </c>
      <c r="D66" s="1628" t="s">
        <v>305</v>
      </c>
      <c r="E66" s="1626">
        <v>1213244</v>
      </c>
      <c r="F66" s="1626" t="s">
        <v>402</v>
      </c>
      <c r="G66" s="1626">
        <v>1446104</v>
      </c>
      <c r="H66" s="1626">
        <v>11277</v>
      </c>
      <c r="I66" s="1626">
        <v>207546</v>
      </c>
      <c r="J66" s="1626">
        <v>586688</v>
      </c>
      <c r="K66" s="1646">
        <v>57065</v>
      </c>
      <c r="L66" s="1648">
        <v>14683</v>
      </c>
      <c r="M66" s="1627" t="s">
        <v>305</v>
      </c>
      <c r="N66" s="1628" t="s">
        <v>305</v>
      </c>
      <c r="O66" s="1652"/>
      <c r="P66" s="1653">
        <v>416011</v>
      </c>
      <c r="Q66" s="1626">
        <v>148482</v>
      </c>
      <c r="R66" s="1635">
        <v>876797</v>
      </c>
      <c r="S66" s="1636">
        <v>97</v>
      </c>
    </row>
    <row r="67" spans="2:19" s="325" customFormat="1" ht="22.5" customHeight="1">
      <c r="B67" s="1664" t="s">
        <v>460</v>
      </c>
      <c r="C67" s="1626">
        <v>789931</v>
      </c>
      <c r="D67" s="1628" t="s">
        <v>305</v>
      </c>
      <c r="E67" s="1626">
        <v>1217059</v>
      </c>
      <c r="F67" s="1626" t="s">
        <v>402</v>
      </c>
      <c r="G67" s="1626">
        <v>1446090</v>
      </c>
      <c r="H67" s="1626">
        <v>11306</v>
      </c>
      <c r="I67" s="1626">
        <v>191430</v>
      </c>
      <c r="J67" s="1626">
        <v>590743</v>
      </c>
      <c r="K67" s="1646">
        <v>60241</v>
      </c>
      <c r="L67" s="1648">
        <v>15491</v>
      </c>
      <c r="M67" s="1627" t="s">
        <v>305</v>
      </c>
      <c r="N67" s="1628" t="s">
        <v>305</v>
      </c>
      <c r="O67" s="1652"/>
      <c r="P67" s="1653">
        <v>397858</v>
      </c>
      <c r="Q67" s="1626">
        <v>131354</v>
      </c>
      <c r="R67" s="1635">
        <v>868790</v>
      </c>
      <c r="S67" s="1636">
        <v>98</v>
      </c>
    </row>
    <row r="68" spans="2:19" s="325" customFormat="1" ht="22.5" customHeight="1">
      <c r="B68" s="1664" t="s">
        <v>461</v>
      </c>
      <c r="C68" s="1626">
        <v>768764</v>
      </c>
      <c r="D68" s="1628" t="s">
        <v>305</v>
      </c>
      <c r="E68" s="1626">
        <v>1203127</v>
      </c>
      <c r="F68" s="1626" t="s">
        <v>402</v>
      </c>
      <c r="G68" s="1626">
        <v>1436437</v>
      </c>
      <c r="H68" s="1626">
        <v>11330</v>
      </c>
      <c r="I68" s="1626">
        <v>168973</v>
      </c>
      <c r="J68" s="1626">
        <v>589559</v>
      </c>
      <c r="K68" s="1646">
        <v>65382</v>
      </c>
      <c r="L68" s="1648">
        <v>16276</v>
      </c>
      <c r="M68" s="1627" t="s">
        <v>305</v>
      </c>
      <c r="N68" s="1628" t="s">
        <v>305</v>
      </c>
      <c r="O68" s="1652"/>
      <c r="P68" s="1653">
        <v>385424</v>
      </c>
      <c r="Q68" s="1626">
        <v>122084</v>
      </c>
      <c r="R68" s="1635">
        <v>850958</v>
      </c>
      <c r="S68" s="1636">
        <v>99</v>
      </c>
    </row>
    <row r="69" spans="2:19" s="325" customFormat="1" ht="22.5" customHeight="1">
      <c r="B69" s="1666" t="s">
        <v>462</v>
      </c>
      <c r="C69" s="1667">
        <v>759342</v>
      </c>
      <c r="D69" s="1668" t="s">
        <v>305</v>
      </c>
      <c r="E69" s="1667">
        <v>1192258</v>
      </c>
      <c r="F69" s="1626" t="s">
        <v>402</v>
      </c>
      <c r="G69" s="1667">
        <v>1400228</v>
      </c>
      <c r="H69" s="1667">
        <v>11225</v>
      </c>
      <c r="I69" s="1667">
        <v>141491</v>
      </c>
      <c r="J69" s="1667">
        <v>599655</v>
      </c>
      <c r="K69" s="1669">
        <v>70336</v>
      </c>
      <c r="L69" s="1670">
        <v>17023</v>
      </c>
      <c r="M69" s="1627" t="s">
        <v>305</v>
      </c>
      <c r="N69" s="1668" t="s">
        <v>305</v>
      </c>
      <c r="O69" s="1671"/>
      <c r="P69" s="1672">
        <v>386471</v>
      </c>
      <c r="Q69" s="1667">
        <v>117098</v>
      </c>
      <c r="R69" s="1673">
        <v>839369</v>
      </c>
      <c r="S69" s="389" t="s">
        <v>563</v>
      </c>
    </row>
    <row r="70" spans="2:19" s="325" customFormat="1" ht="22.5" customHeight="1">
      <c r="B70" s="1664" t="s">
        <v>464</v>
      </c>
      <c r="C70" s="1674">
        <v>746889</v>
      </c>
      <c r="D70" s="1628" t="s">
        <v>305</v>
      </c>
      <c r="E70" s="1640">
        <v>1232206</v>
      </c>
      <c r="F70" s="1640" t="s">
        <v>402</v>
      </c>
      <c r="G70" s="1640">
        <v>1345838</v>
      </c>
      <c r="H70" s="1640">
        <v>11315</v>
      </c>
      <c r="I70" s="1626">
        <v>130246</v>
      </c>
      <c r="J70" s="1626">
        <v>603953</v>
      </c>
      <c r="K70" s="1646">
        <v>72561</v>
      </c>
      <c r="L70" s="1648">
        <v>17128</v>
      </c>
      <c r="M70" s="1639" t="s">
        <v>305</v>
      </c>
      <c r="N70" s="1628" t="s">
        <v>305</v>
      </c>
      <c r="O70" s="1652"/>
      <c r="P70" s="1653">
        <v>386688</v>
      </c>
      <c r="Q70" s="1626">
        <v>113065</v>
      </c>
      <c r="R70" s="1635">
        <v>834847</v>
      </c>
      <c r="S70" s="391" t="s">
        <v>373</v>
      </c>
    </row>
    <row r="71" spans="2:19" s="325" customFormat="1" ht="22.5" customHeight="1">
      <c r="B71" s="1664" t="s">
        <v>465</v>
      </c>
      <c r="C71" s="1626">
        <v>737211</v>
      </c>
      <c r="D71" s="1628" t="s">
        <v>305</v>
      </c>
      <c r="E71" s="1626">
        <v>1181629</v>
      </c>
      <c r="F71" s="1626" t="s">
        <v>402</v>
      </c>
      <c r="G71" s="1626">
        <v>1302944</v>
      </c>
      <c r="H71" s="1626">
        <v>11253</v>
      </c>
      <c r="I71" s="1626">
        <v>121441</v>
      </c>
      <c r="J71" s="1626">
        <v>609337</v>
      </c>
      <c r="K71" s="1646">
        <v>73636</v>
      </c>
      <c r="L71" s="1648">
        <v>17234</v>
      </c>
      <c r="M71" s="1627" t="s">
        <v>305</v>
      </c>
      <c r="N71" s="1628" t="s">
        <v>305</v>
      </c>
      <c r="O71" s="1652"/>
      <c r="P71" s="1653">
        <v>398049</v>
      </c>
      <c r="Q71" s="1626">
        <v>108484</v>
      </c>
      <c r="R71" s="1635">
        <v>832600</v>
      </c>
      <c r="S71" s="391" t="s">
        <v>376</v>
      </c>
    </row>
    <row r="72" spans="2:19" s="325" customFormat="1" ht="22.5" customHeight="1">
      <c r="B72" s="1664" t="s">
        <v>467</v>
      </c>
      <c r="C72" s="1626">
        <v>718307</v>
      </c>
      <c r="D72" s="1628" t="s">
        <v>305</v>
      </c>
      <c r="E72" s="1626">
        <v>1201425</v>
      </c>
      <c r="F72" s="1626" t="s">
        <v>402</v>
      </c>
      <c r="G72" s="1626">
        <v>1268027</v>
      </c>
      <c r="H72" s="1626">
        <v>11335</v>
      </c>
      <c r="I72" s="1626">
        <v>113029</v>
      </c>
      <c r="J72" s="1626">
        <v>604785</v>
      </c>
      <c r="K72" s="1646">
        <v>75698</v>
      </c>
      <c r="L72" s="1648">
        <v>18232</v>
      </c>
      <c r="M72" s="1675">
        <v>572</v>
      </c>
      <c r="N72" s="1628" t="s">
        <v>305</v>
      </c>
      <c r="O72" s="1652"/>
      <c r="P72" s="1653">
        <v>407239</v>
      </c>
      <c r="Q72" s="1626">
        <v>102796</v>
      </c>
      <c r="R72" s="1635">
        <v>823379</v>
      </c>
      <c r="S72" s="391" t="s">
        <v>378</v>
      </c>
    </row>
    <row r="73" spans="2:19" s="325" customFormat="1" ht="22.5" customHeight="1">
      <c r="B73" s="1664" t="s">
        <v>468</v>
      </c>
      <c r="C73" s="1626">
        <v>703883</v>
      </c>
      <c r="D73" s="1628" t="s">
        <v>305</v>
      </c>
      <c r="E73" s="1626">
        <v>1191708</v>
      </c>
      <c r="F73" s="1626" t="s">
        <v>402</v>
      </c>
      <c r="G73" s="1626">
        <v>1242591</v>
      </c>
      <c r="H73" s="1626">
        <v>11572</v>
      </c>
      <c r="I73" s="1626">
        <v>106204</v>
      </c>
      <c r="J73" s="1626">
        <v>598331</v>
      </c>
      <c r="K73" s="1646">
        <v>76749</v>
      </c>
      <c r="L73" s="1648">
        <v>17944</v>
      </c>
      <c r="M73" s="1675">
        <v>7231</v>
      </c>
      <c r="N73" s="1628" t="s">
        <v>305</v>
      </c>
      <c r="O73" s="1652"/>
      <c r="P73" s="1653">
        <v>400035</v>
      </c>
      <c r="Q73" s="1626">
        <v>95622</v>
      </c>
      <c r="R73" s="1635">
        <v>817651</v>
      </c>
      <c r="S73" s="391" t="s">
        <v>469</v>
      </c>
    </row>
    <row r="74" spans="2:19" s="325" customFormat="1" ht="22.5" customHeight="1">
      <c r="B74" s="1666" t="s">
        <v>470</v>
      </c>
      <c r="C74" s="1667">
        <v>692013</v>
      </c>
      <c r="D74" s="1668" t="s">
        <v>305</v>
      </c>
      <c r="E74" s="1667">
        <v>1199756</v>
      </c>
      <c r="F74" s="1626" t="s">
        <v>402</v>
      </c>
      <c r="G74" s="1667">
        <v>1183689</v>
      </c>
      <c r="H74" s="1667">
        <v>11345</v>
      </c>
      <c r="I74" s="1667">
        <v>99431</v>
      </c>
      <c r="J74" s="1667">
        <v>603760</v>
      </c>
      <c r="K74" s="1669">
        <v>77557</v>
      </c>
      <c r="L74" s="1670">
        <v>17553</v>
      </c>
      <c r="M74" s="1676">
        <v>5969</v>
      </c>
      <c r="N74" s="1668" t="s">
        <v>305</v>
      </c>
      <c r="O74" s="1671"/>
      <c r="P74" s="1672">
        <v>386836</v>
      </c>
      <c r="Q74" s="1667">
        <v>84048</v>
      </c>
      <c r="R74" s="1673">
        <v>815464</v>
      </c>
      <c r="S74" s="389" t="s">
        <v>382</v>
      </c>
    </row>
    <row r="75" spans="2:19" s="325" customFormat="1" ht="22.5" customHeight="1">
      <c r="B75" s="1664" t="s">
        <v>471</v>
      </c>
      <c r="C75" s="1626">
        <v>671531</v>
      </c>
      <c r="D75" s="1628" t="s">
        <v>305</v>
      </c>
      <c r="E75" s="1626">
        <v>1181519</v>
      </c>
      <c r="F75" s="1640" t="s">
        <v>402</v>
      </c>
      <c r="G75" s="1626">
        <v>1157291</v>
      </c>
      <c r="H75" s="1626">
        <v>11330</v>
      </c>
      <c r="I75" s="1626">
        <v>90740</v>
      </c>
      <c r="J75" s="1626">
        <v>603054</v>
      </c>
      <c r="K75" s="1646">
        <v>77851</v>
      </c>
      <c r="L75" s="1648">
        <v>17131</v>
      </c>
      <c r="M75" s="1675">
        <v>8899</v>
      </c>
      <c r="N75" s="1628" t="s">
        <v>305</v>
      </c>
      <c r="O75" s="1652"/>
      <c r="P75" s="1653">
        <v>358241</v>
      </c>
      <c r="Q75" s="1626">
        <v>71540</v>
      </c>
      <c r="R75" s="1635">
        <v>808870</v>
      </c>
      <c r="S75" s="391" t="s">
        <v>384</v>
      </c>
    </row>
    <row r="76" spans="2:19" s="325" customFormat="1" ht="22.5" customHeight="1">
      <c r="B76" s="1664" t="s">
        <v>472</v>
      </c>
      <c r="C76" s="1626">
        <v>653656</v>
      </c>
      <c r="D76" s="1628" t="s">
        <v>305</v>
      </c>
      <c r="E76" s="1626">
        <v>1176236</v>
      </c>
      <c r="F76" s="1626" t="s">
        <v>402</v>
      </c>
      <c r="G76" s="1626">
        <v>1158117</v>
      </c>
      <c r="H76" s="1626">
        <v>11112</v>
      </c>
      <c r="I76" s="1626">
        <v>84596</v>
      </c>
      <c r="J76" s="1626">
        <v>613613</v>
      </c>
      <c r="K76" s="1646">
        <v>77451</v>
      </c>
      <c r="L76" s="1648">
        <v>16926</v>
      </c>
      <c r="M76" s="1675">
        <v>9059</v>
      </c>
      <c r="N76" s="1628" t="s">
        <v>305</v>
      </c>
      <c r="O76" s="1652"/>
      <c r="P76" s="1653">
        <v>334417</v>
      </c>
      <c r="Q76" s="1626">
        <v>67109</v>
      </c>
      <c r="R76" s="1635">
        <v>813081</v>
      </c>
      <c r="S76" s="391" t="s">
        <v>386</v>
      </c>
    </row>
    <row r="77" spans="2:19" s="325" customFormat="1" ht="22.5" customHeight="1">
      <c r="B77" s="1664" t="s">
        <v>473</v>
      </c>
      <c r="C77" s="1626">
        <v>630169</v>
      </c>
      <c r="D77" s="1628" t="s">
        <v>305</v>
      </c>
      <c r="E77" s="1626">
        <v>1169396</v>
      </c>
      <c r="F77" s="1626" t="s">
        <v>402</v>
      </c>
      <c r="G77" s="1626">
        <v>1143843</v>
      </c>
      <c r="H77" s="1626">
        <v>11288</v>
      </c>
      <c r="I77" s="1626">
        <v>77339</v>
      </c>
      <c r="J77" s="1626">
        <v>607159</v>
      </c>
      <c r="K77" s="1646">
        <v>77396</v>
      </c>
      <c r="L77" s="1648">
        <v>16271</v>
      </c>
      <c r="M77" s="1675">
        <v>9468</v>
      </c>
      <c r="N77" s="1628" t="s">
        <v>305</v>
      </c>
      <c r="O77" s="1652"/>
      <c r="P77" s="1653">
        <v>306225</v>
      </c>
      <c r="Q77" s="1626">
        <v>64053</v>
      </c>
      <c r="R77" s="1635">
        <v>798612</v>
      </c>
      <c r="S77" s="391" t="s">
        <v>388</v>
      </c>
    </row>
    <row r="78" spans="2:19" s="325" customFormat="1" ht="22.5" customHeight="1">
      <c r="B78" s="1664" t="s">
        <v>474</v>
      </c>
      <c r="C78" s="1626">
        <v>596466</v>
      </c>
      <c r="D78" s="1628" t="s">
        <v>305</v>
      </c>
      <c r="E78" s="1626">
        <v>1142706</v>
      </c>
      <c r="F78" s="1626" t="s">
        <v>402</v>
      </c>
      <c r="G78" s="1626">
        <v>1130034</v>
      </c>
      <c r="H78" s="1626">
        <v>11280</v>
      </c>
      <c r="I78" s="1626">
        <v>73163</v>
      </c>
      <c r="J78" s="1626">
        <v>608731</v>
      </c>
      <c r="K78" s="1646">
        <v>78119</v>
      </c>
      <c r="L78" s="1648">
        <v>15901</v>
      </c>
      <c r="M78" s="1675">
        <v>9247</v>
      </c>
      <c r="N78" s="1628" t="s">
        <v>305</v>
      </c>
      <c r="O78" s="1652"/>
      <c r="P78" s="1653">
        <v>297730</v>
      </c>
      <c r="Q78" s="1626">
        <v>62332</v>
      </c>
      <c r="R78" s="1635">
        <v>796233</v>
      </c>
      <c r="S78" s="391" t="s">
        <v>390</v>
      </c>
    </row>
    <row r="79" spans="2:19" s="325" customFormat="1" ht="22.5" customHeight="1">
      <c r="B79" s="1666" t="s">
        <v>476</v>
      </c>
      <c r="C79" s="1667">
        <v>596586</v>
      </c>
      <c r="D79" s="1668" t="s">
        <v>305</v>
      </c>
      <c r="E79" s="1667">
        <v>1122283</v>
      </c>
      <c r="F79" s="1626" t="s">
        <v>402</v>
      </c>
      <c r="G79" s="1667">
        <v>1165758</v>
      </c>
      <c r="H79" s="1667">
        <v>10936</v>
      </c>
      <c r="I79" s="1667">
        <v>72047</v>
      </c>
      <c r="J79" s="1667">
        <v>619119</v>
      </c>
      <c r="K79" s="1669">
        <v>82310</v>
      </c>
      <c r="L79" s="1670">
        <v>16471</v>
      </c>
      <c r="M79" s="1676">
        <v>8931</v>
      </c>
      <c r="N79" s="1668" t="s">
        <v>305</v>
      </c>
      <c r="O79" s="1671"/>
      <c r="P79" s="1672">
        <v>318324</v>
      </c>
      <c r="Q79" s="1667">
        <v>60741</v>
      </c>
      <c r="R79" s="1673">
        <v>810086</v>
      </c>
      <c r="S79" s="389" t="s">
        <v>392</v>
      </c>
    </row>
    <row r="80" spans="2:19" s="394" customFormat="1" ht="22.5" customHeight="1">
      <c r="B80" s="1664" t="s">
        <v>477</v>
      </c>
      <c r="C80" s="1626">
        <v>591458</v>
      </c>
      <c r="D80" s="1628" t="s">
        <v>305</v>
      </c>
      <c r="E80" s="1626">
        <v>1097148</v>
      </c>
      <c r="F80" s="1640" t="s">
        <v>402</v>
      </c>
      <c r="G80" s="1626">
        <v>1118144</v>
      </c>
      <c r="H80" s="1626">
        <v>10873</v>
      </c>
      <c r="I80" s="1626">
        <v>68432</v>
      </c>
      <c r="J80" s="1626">
        <v>612858</v>
      </c>
      <c r="K80" s="1646">
        <v>79385</v>
      </c>
      <c r="L80" s="1648">
        <v>15685</v>
      </c>
      <c r="M80" s="1675">
        <v>8073</v>
      </c>
      <c r="N80" s="1628" t="s">
        <v>305</v>
      </c>
      <c r="O80" s="1652"/>
      <c r="P80" s="1653">
        <v>312371</v>
      </c>
      <c r="Q80" s="1626">
        <v>55533</v>
      </c>
      <c r="R80" s="1635">
        <v>795647</v>
      </c>
      <c r="S80" s="391" t="s">
        <v>479</v>
      </c>
    </row>
    <row r="81" spans="2:19" s="325" customFormat="1" ht="22.5" customHeight="1">
      <c r="B81" s="1664" t="s">
        <v>307</v>
      </c>
      <c r="C81" s="1626">
        <v>574998</v>
      </c>
      <c r="D81" s="1628" t="s">
        <v>305</v>
      </c>
      <c r="E81" s="1626">
        <v>1061279</v>
      </c>
      <c r="F81" s="1626" t="s">
        <v>402</v>
      </c>
      <c r="G81" s="1626">
        <v>1134515</v>
      </c>
      <c r="H81" s="1626">
        <v>10994</v>
      </c>
      <c r="I81" s="1626">
        <v>64063</v>
      </c>
      <c r="J81" s="1626">
        <v>605390</v>
      </c>
      <c r="K81" s="1646">
        <v>74985</v>
      </c>
      <c r="L81" s="1648">
        <v>15557</v>
      </c>
      <c r="M81" s="1675">
        <v>7545</v>
      </c>
      <c r="N81" s="1628" t="s">
        <v>305</v>
      </c>
      <c r="O81" s="1652"/>
      <c r="P81" s="1653">
        <v>313321</v>
      </c>
      <c r="Q81" s="1626">
        <v>54182</v>
      </c>
      <c r="R81" s="1635">
        <v>778930</v>
      </c>
      <c r="S81" s="391" t="s">
        <v>480</v>
      </c>
    </row>
    <row r="82" spans="2:19" s="325" customFormat="1" ht="22.5" customHeight="1">
      <c r="B82" s="1677" t="s">
        <v>308</v>
      </c>
      <c r="C82" s="1678">
        <v>559259</v>
      </c>
      <c r="D82" s="1628" t="s">
        <v>305</v>
      </c>
      <c r="E82" s="1626">
        <v>1088481</v>
      </c>
      <c r="F82" s="1626" t="s">
        <v>402</v>
      </c>
      <c r="G82" s="1626">
        <v>1125329</v>
      </c>
      <c r="H82" s="1626">
        <v>10856</v>
      </c>
      <c r="I82" s="1626">
        <v>64653</v>
      </c>
      <c r="J82" s="1626">
        <v>614183</v>
      </c>
      <c r="K82" s="1652">
        <v>73353</v>
      </c>
      <c r="L82" s="1648">
        <v>15491</v>
      </c>
      <c r="M82" s="1679">
        <v>7208</v>
      </c>
      <c r="N82" s="1628" t="s">
        <v>305</v>
      </c>
      <c r="O82" s="1652"/>
      <c r="P82" s="1653">
        <v>319527</v>
      </c>
      <c r="Q82" s="1626">
        <v>56823</v>
      </c>
      <c r="R82" s="1680">
        <v>785673</v>
      </c>
      <c r="S82" s="391" t="s">
        <v>534</v>
      </c>
    </row>
    <row r="83" spans="2:19" s="325" customFormat="1" ht="22.5" customHeight="1">
      <c r="B83" s="1677" t="s">
        <v>309</v>
      </c>
      <c r="C83" s="1678">
        <v>544306</v>
      </c>
      <c r="D83" s="1628" t="s">
        <v>305</v>
      </c>
      <c r="E83" s="1626">
        <v>1090643</v>
      </c>
      <c r="F83" s="1626" t="s">
        <v>402</v>
      </c>
      <c r="G83" s="1626">
        <v>1132011</v>
      </c>
      <c r="H83" s="1626">
        <v>10969</v>
      </c>
      <c r="I83" s="1626">
        <v>61699</v>
      </c>
      <c r="J83" s="1626">
        <v>608247</v>
      </c>
      <c r="K83" s="1681">
        <v>72856</v>
      </c>
      <c r="L83" s="1648">
        <v>15418</v>
      </c>
      <c r="M83" s="1675">
        <v>6638</v>
      </c>
      <c r="N83" s="1628" t="s">
        <v>305</v>
      </c>
      <c r="O83" s="1681"/>
      <c r="P83" s="1681">
        <v>311023</v>
      </c>
      <c r="Q83" s="1682">
        <v>53584</v>
      </c>
      <c r="R83" s="1681">
        <v>775583</v>
      </c>
      <c r="S83" s="391" t="s">
        <v>482</v>
      </c>
    </row>
    <row r="84" spans="2:19" s="325" customFormat="1" ht="22.5" customHeight="1">
      <c r="B84" s="1677" t="s">
        <v>310</v>
      </c>
      <c r="C84" s="1678">
        <v>481788</v>
      </c>
      <c r="D84" s="1683">
        <v>209480</v>
      </c>
      <c r="E84" s="1626">
        <v>1082770</v>
      </c>
      <c r="F84" s="1626" t="s">
        <v>402</v>
      </c>
      <c r="G84" s="1626">
        <v>1114281</v>
      </c>
      <c r="H84" s="1626">
        <v>10910</v>
      </c>
      <c r="I84" s="1626">
        <v>60998</v>
      </c>
      <c r="J84" s="1626">
        <v>617507</v>
      </c>
      <c r="K84" s="1681">
        <v>71965</v>
      </c>
      <c r="L84" s="1648">
        <v>15283</v>
      </c>
      <c r="M84" s="1675">
        <v>6759</v>
      </c>
      <c r="N84" s="1628" t="s">
        <v>305</v>
      </c>
      <c r="O84" s="1681"/>
      <c r="P84" s="1681">
        <v>312821</v>
      </c>
      <c r="Q84" s="1682">
        <v>52789</v>
      </c>
      <c r="R84" s="1681">
        <v>783494</v>
      </c>
      <c r="S84" s="391" t="s">
        <v>483</v>
      </c>
    </row>
    <row r="85" spans="2:19" s="325" customFormat="1" ht="22.5" customHeight="1">
      <c r="B85" s="1684" t="s">
        <v>484</v>
      </c>
      <c r="C85" s="1685">
        <v>451206</v>
      </c>
      <c r="D85" s="1686">
        <v>123689</v>
      </c>
      <c r="E85" s="1640">
        <v>1066375</v>
      </c>
      <c r="F85" s="1640">
        <v>1408</v>
      </c>
      <c r="G85" s="1640">
        <v>1109511</v>
      </c>
      <c r="H85" s="1640">
        <v>10948</v>
      </c>
      <c r="I85" s="1640">
        <v>58225</v>
      </c>
      <c r="J85" s="1640">
        <v>618423</v>
      </c>
      <c r="K85" s="1687">
        <v>72380</v>
      </c>
      <c r="L85" s="1649">
        <v>14972</v>
      </c>
      <c r="M85" s="1688">
        <v>6867</v>
      </c>
      <c r="N85" s="1638" t="s">
        <v>305</v>
      </c>
      <c r="O85" s="1687"/>
      <c r="P85" s="1687">
        <v>309415</v>
      </c>
      <c r="Q85" s="1689">
        <v>52319</v>
      </c>
      <c r="R85" s="1687">
        <v>781647</v>
      </c>
      <c r="S85" s="1690" t="s">
        <v>564</v>
      </c>
    </row>
    <row r="86" spans="2:19" s="325" customFormat="1" ht="22.5" customHeight="1">
      <c r="B86" s="1677" t="s">
        <v>487</v>
      </c>
      <c r="C86" s="1678">
        <v>421062</v>
      </c>
      <c r="D86" s="1683">
        <v>125365</v>
      </c>
      <c r="E86" s="1626">
        <v>1063762</v>
      </c>
      <c r="F86" s="1626">
        <v>2481</v>
      </c>
      <c r="G86" s="1626">
        <v>1099556</v>
      </c>
      <c r="H86" s="1626">
        <v>10621</v>
      </c>
      <c r="I86" s="1626">
        <v>56432</v>
      </c>
      <c r="J86" s="1626">
        <v>629733</v>
      </c>
      <c r="K86" s="1681">
        <v>73441</v>
      </c>
      <c r="L86" s="1648">
        <v>14766</v>
      </c>
      <c r="M86" s="1675">
        <v>6877</v>
      </c>
      <c r="N86" s="1628" t="s">
        <v>305</v>
      </c>
      <c r="O86" s="1681"/>
      <c r="P86" s="1681">
        <v>312752</v>
      </c>
      <c r="Q86" s="1682">
        <v>52840</v>
      </c>
      <c r="R86" s="1681">
        <v>792100</v>
      </c>
      <c r="S86" s="391">
        <v>17</v>
      </c>
    </row>
    <row r="87" spans="2:19" s="325" customFormat="1" ht="22.5" customHeight="1">
      <c r="B87" s="1677" t="s">
        <v>400</v>
      </c>
      <c r="C87" s="1678">
        <v>392550</v>
      </c>
      <c r="D87" s="1683">
        <v>129649</v>
      </c>
      <c r="E87" s="1626">
        <v>1044213</v>
      </c>
      <c r="F87" s="1626">
        <v>3959</v>
      </c>
      <c r="G87" s="1626">
        <v>1072925</v>
      </c>
      <c r="H87" s="1626">
        <v>10815</v>
      </c>
      <c r="I87" s="1626">
        <v>53858</v>
      </c>
      <c r="J87" s="1626">
        <v>628821</v>
      </c>
      <c r="K87" s="1681">
        <v>74091</v>
      </c>
      <c r="L87" s="1648">
        <v>14903</v>
      </c>
      <c r="M87" s="1675">
        <v>6950</v>
      </c>
      <c r="N87" s="1628" t="s">
        <v>305</v>
      </c>
      <c r="O87" s="1681"/>
      <c r="P87" s="1681">
        <v>310220</v>
      </c>
      <c r="Q87" s="1682">
        <v>52742</v>
      </c>
      <c r="R87" s="1681">
        <v>789436</v>
      </c>
      <c r="S87" s="391">
        <v>18</v>
      </c>
    </row>
    <row r="88" spans="2:19" s="394" customFormat="1" ht="22.5" customHeight="1">
      <c r="B88" s="1356" t="s">
        <v>565</v>
      </c>
      <c r="C88" s="1678">
        <v>365177</v>
      </c>
      <c r="D88" s="1683">
        <v>133555</v>
      </c>
      <c r="E88" s="1626">
        <v>1028675</v>
      </c>
      <c r="F88" s="1626">
        <v>4708</v>
      </c>
      <c r="G88" s="1626">
        <v>1048733</v>
      </c>
      <c r="H88" s="1626">
        <v>10771</v>
      </c>
      <c r="I88" s="1626">
        <v>51306</v>
      </c>
      <c r="J88" s="1626">
        <v>631273</v>
      </c>
      <c r="K88" s="1681">
        <v>72574</v>
      </c>
      <c r="L88" s="1648">
        <v>14976</v>
      </c>
      <c r="M88" s="1675">
        <v>7722</v>
      </c>
      <c r="N88" s="1628" t="s">
        <v>402</v>
      </c>
      <c r="O88" s="1681"/>
      <c r="P88" s="1681">
        <v>320349</v>
      </c>
      <c r="Q88" s="1682">
        <v>47468</v>
      </c>
      <c r="R88" s="1681">
        <v>788518</v>
      </c>
      <c r="S88" s="391">
        <v>19</v>
      </c>
    </row>
    <row r="89" spans="2:19" s="325" customFormat="1" ht="22.5" customHeight="1">
      <c r="B89" s="1691" t="s">
        <v>452</v>
      </c>
      <c r="C89" s="1678">
        <v>324029</v>
      </c>
      <c r="D89" s="1683">
        <v>124803</v>
      </c>
      <c r="E89" s="1626">
        <v>1018315</v>
      </c>
      <c r="F89" s="1626">
        <v>5648</v>
      </c>
      <c r="G89" s="1626">
        <v>1023004</v>
      </c>
      <c r="H89" s="1626">
        <v>10745</v>
      </c>
      <c r="I89" s="1626">
        <v>49495</v>
      </c>
      <c r="J89" s="1626">
        <v>635003</v>
      </c>
      <c r="K89" s="1652">
        <v>71954</v>
      </c>
      <c r="L89" s="1648">
        <v>14659</v>
      </c>
      <c r="M89" s="1679">
        <v>8103</v>
      </c>
      <c r="N89" s="1628" t="s">
        <v>402</v>
      </c>
      <c r="O89" s="1652"/>
      <c r="P89" s="1653">
        <v>315451</v>
      </c>
      <c r="Q89" s="1652">
        <v>37303</v>
      </c>
      <c r="R89" s="1692">
        <v>789834</v>
      </c>
      <c r="S89" s="1693">
        <v>20</v>
      </c>
    </row>
    <row r="90" spans="2:19" s="325" customFormat="1" ht="22.5" customHeight="1">
      <c r="B90" s="1691" t="s">
        <v>362</v>
      </c>
      <c r="C90" s="1678">
        <v>290021</v>
      </c>
      <c r="D90" s="1683">
        <v>110891</v>
      </c>
      <c r="E90" s="1626">
        <v>1007488</v>
      </c>
      <c r="F90" s="1626">
        <v>6527</v>
      </c>
      <c r="G90" s="1626">
        <v>983987</v>
      </c>
      <c r="H90" s="1626">
        <v>10620</v>
      </c>
      <c r="I90" s="1626">
        <v>45585</v>
      </c>
      <c r="J90" s="1626">
        <v>627040</v>
      </c>
      <c r="K90" s="1652">
        <v>74325</v>
      </c>
      <c r="L90" s="1648">
        <v>14629</v>
      </c>
      <c r="M90" s="1679">
        <v>8295</v>
      </c>
      <c r="N90" s="1628" t="s">
        <v>305</v>
      </c>
      <c r="O90" s="1652"/>
      <c r="P90" s="1653">
        <v>308229</v>
      </c>
      <c r="Q90" s="1652">
        <v>39381</v>
      </c>
      <c r="R90" s="1692">
        <v>780565</v>
      </c>
      <c r="S90" s="1693">
        <v>21</v>
      </c>
    </row>
    <row r="91" spans="2:19" s="325" customFormat="1" ht="22.5" customHeight="1">
      <c r="B91" s="1691" t="s">
        <v>1221</v>
      </c>
      <c r="C91" s="1678">
        <v>254443</v>
      </c>
      <c r="D91" s="1683">
        <v>106325</v>
      </c>
      <c r="E91" s="1626">
        <v>998137</v>
      </c>
      <c r="F91" s="1626">
        <v>7645</v>
      </c>
      <c r="G91" s="1626">
        <v>1000600</v>
      </c>
      <c r="H91" s="1626">
        <v>10741</v>
      </c>
      <c r="I91" s="1626">
        <v>41850</v>
      </c>
      <c r="J91" s="1626">
        <v>635156</v>
      </c>
      <c r="K91" s="1652">
        <v>75749</v>
      </c>
      <c r="L91" s="1648">
        <v>14382</v>
      </c>
      <c r="M91" s="1679">
        <v>9074</v>
      </c>
      <c r="N91" s="1628" t="s">
        <v>305</v>
      </c>
      <c r="O91" s="1652"/>
      <c r="P91" s="1653">
        <v>285914</v>
      </c>
      <c r="Q91" s="1652">
        <v>43219</v>
      </c>
      <c r="R91" s="1692">
        <v>786925</v>
      </c>
      <c r="S91" s="1693">
        <v>22</v>
      </c>
    </row>
    <row r="92" spans="2:19" s="394" customFormat="1" ht="22.5" customHeight="1" thickBot="1">
      <c r="B92" s="1694" t="s">
        <v>455</v>
      </c>
      <c r="C92" s="1695">
        <v>222694</v>
      </c>
      <c r="D92" s="1696">
        <v>100739</v>
      </c>
      <c r="E92" s="1697">
        <v>962507</v>
      </c>
      <c r="F92" s="1697">
        <f>4089+3833</f>
        <v>7922</v>
      </c>
      <c r="G92" s="1697">
        <v>993103</v>
      </c>
      <c r="H92" s="1697">
        <v>10689</v>
      </c>
      <c r="I92" s="1697">
        <v>37484</v>
      </c>
      <c r="J92" s="1697">
        <v>632902</v>
      </c>
      <c r="K92" s="1698">
        <v>76844</v>
      </c>
      <c r="L92" s="1699">
        <v>15014</v>
      </c>
      <c r="M92" s="1700">
        <v>8937</v>
      </c>
      <c r="N92" s="1701" t="s">
        <v>305</v>
      </c>
      <c r="O92" s="1698"/>
      <c r="P92" s="1702">
        <v>272889</v>
      </c>
      <c r="Q92" s="1698">
        <v>40583</v>
      </c>
      <c r="R92" s="1703">
        <v>781780</v>
      </c>
      <c r="S92" s="1704">
        <v>23</v>
      </c>
    </row>
    <row r="93" spans="2:19" ht="3.75" customHeight="1">
      <c r="R93" s="883"/>
      <c r="S93" s="965"/>
    </row>
    <row r="94" spans="2:19" s="398" customFormat="1" ht="12.75" customHeight="1">
      <c r="B94" s="397" t="s">
        <v>403</v>
      </c>
      <c r="J94" s="397" t="s">
        <v>566</v>
      </c>
      <c r="R94" s="399"/>
    </row>
    <row r="95" spans="2:19" s="398" customFormat="1" ht="12.75" customHeight="1">
      <c r="B95" s="397" t="s">
        <v>567</v>
      </c>
      <c r="J95" s="397" t="s">
        <v>568</v>
      </c>
    </row>
    <row r="96" spans="2:19" s="398" customFormat="1" ht="12.75" customHeight="1">
      <c r="B96" s="397" t="s">
        <v>569</v>
      </c>
      <c r="J96" s="400" t="s">
        <v>570</v>
      </c>
    </row>
    <row r="97" spans="2:19" s="398" customFormat="1" ht="12.75" customHeight="1">
      <c r="B97" s="400" t="s">
        <v>571</v>
      </c>
      <c r="S97" s="1225"/>
    </row>
    <row r="98" spans="2:19" s="398" customFormat="1" ht="12.75" customHeight="1">
      <c r="B98" s="400" t="s">
        <v>572</v>
      </c>
      <c r="J98" s="401" t="s">
        <v>573</v>
      </c>
      <c r="S98" s="1225"/>
    </row>
    <row r="99" spans="2:19" s="398" customFormat="1" ht="12.75" customHeight="1">
      <c r="J99" s="401" t="s">
        <v>574</v>
      </c>
    </row>
    <row r="100" spans="2:19" s="398" customFormat="1" ht="12.75" customHeight="1">
      <c r="B100" s="400"/>
    </row>
    <row r="101" spans="2:19" s="398" customFormat="1" ht="12.75" customHeight="1"/>
    <row r="102" spans="2:19" s="398" customFormat="1" ht="12.75" customHeight="1"/>
    <row r="103" spans="2:19" s="398" customFormat="1" ht="12.75" customHeight="1"/>
  </sheetData>
  <mergeCells count="28">
    <mergeCell ref="J54:J56"/>
    <mergeCell ref="N54:N56"/>
    <mergeCell ref="O54:P56"/>
    <mergeCell ref="Q54:Q56"/>
    <mergeCell ref="S54:S57"/>
    <mergeCell ref="O57:P57"/>
    <mergeCell ref="S5:S8"/>
    <mergeCell ref="O8:P8"/>
    <mergeCell ref="B54:B57"/>
    <mergeCell ref="C54:C56"/>
    <mergeCell ref="D54:D56"/>
    <mergeCell ref="E54:E56"/>
    <mergeCell ref="F54:F56"/>
    <mergeCell ref="G54:G56"/>
    <mergeCell ref="H54:H56"/>
    <mergeCell ref="I54:I56"/>
    <mergeCell ref="H5:H7"/>
    <mergeCell ref="I5:I7"/>
    <mergeCell ref="J5:J7"/>
    <mergeCell ref="N5:N7"/>
    <mergeCell ref="O5:P7"/>
    <mergeCell ref="Q5:Q7"/>
    <mergeCell ref="G5:G7"/>
    <mergeCell ref="B5:B8"/>
    <mergeCell ref="C5:C7"/>
    <mergeCell ref="D5:D7"/>
    <mergeCell ref="E5:E7"/>
    <mergeCell ref="F5:F7"/>
  </mergeCells>
  <phoneticPr fontId="15"/>
  <printOptions horizontalCentered="1" gridLinesSet="0"/>
  <pageMargins left="0" right="0" top="0" bottom="0" header="0" footer="0"/>
  <pageSetup paperSize="9" scale="76" pageOrder="overThenDown" orientation="portrait" blackAndWhite="1" r:id="rId1"/>
  <headerFooter alignWithMargins="0"/>
  <rowBreaks count="1" manualBreakCount="1">
    <brk id="49" min="1" max="14" man="1"/>
  </rowBreaks>
  <colBreaks count="1" manualBreakCount="1">
    <brk id="9" max="96" man="1"/>
  </col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dimension ref="B1:AB99"/>
  <sheetViews>
    <sheetView zoomScaleNormal="100" zoomScaleSheetLayoutView="70" workbookViewId="0"/>
  </sheetViews>
  <sheetFormatPr defaultColWidth="9" defaultRowHeight="13.5"/>
  <cols>
    <col min="1" max="1" width="3.875" style="487" customWidth="1"/>
    <col min="2" max="2" width="10" style="487" customWidth="1"/>
    <col min="3" max="5" width="13.625" style="487" customWidth="1"/>
    <col min="6" max="6" width="12.5" style="487" customWidth="1"/>
    <col min="7" max="7" width="13.625" style="487" customWidth="1"/>
    <col min="8" max="9" width="10.5" style="487" customWidth="1"/>
    <col min="10" max="11" width="11.875" style="487" customWidth="1"/>
    <col min="12" max="12" width="11.5" style="487" customWidth="1"/>
    <col min="13" max="14" width="11.625" style="487" customWidth="1"/>
    <col min="15" max="16" width="9.625" style="487" customWidth="1"/>
    <col min="17" max="17" width="11" style="487" customWidth="1"/>
    <col min="18" max="18" width="8.5" style="487" customWidth="1"/>
    <col min="19" max="19" width="11.625" style="487" customWidth="1"/>
    <col min="20" max="20" width="13.625" style="487" customWidth="1"/>
    <col min="21" max="21" width="7.625" style="487" customWidth="1"/>
    <col min="22" max="22" width="9" style="487"/>
    <col min="23" max="23" width="8.5" style="487" customWidth="1"/>
    <col min="24" max="28" width="7.375" style="487" customWidth="1"/>
    <col min="29" max="16384" width="9" style="487"/>
  </cols>
  <sheetData>
    <row r="1" spans="2:21" s="403" customFormat="1" ht="14.25" customHeight="1">
      <c r="B1" s="402" t="s">
        <v>575</v>
      </c>
      <c r="U1" s="404" t="s">
        <v>576</v>
      </c>
    </row>
    <row r="2" spans="2:21" s="407" customFormat="1" ht="17.25" customHeight="1">
      <c r="B2" s="405" t="s">
        <v>577</v>
      </c>
      <c r="C2" s="406"/>
      <c r="D2" s="406"/>
      <c r="E2" s="406"/>
      <c r="F2" s="406"/>
      <c r="G2" s="406"/>
      <c r="H2" s="406"/>
      <c r="I2" s="406"/>
      <c r="J2" s="406"/>
      <c r="K2" s="406"/>
      <c r="L2" s="406"/>
      <c r="M2" s="406"/>
      <c r="N2" s="406"/>
      <c r="O2" s="406"/>
      <c r="P2" s="406"/>
      <c r="Q2" s="406"/>
      <c r="R2" s="406"/>
      <c r="S2" s="406"/>
      <c r="T2" s="406"/>
      <c r="U2" s="406"/>
    </row>
    <row r="3" spans="2:21" s="407" customFormat="1" ht="17.25" customHeight="1">
      <c r="B3" s="405"/>
      <c r="C3" s="406"/>
      <c r="D3" s="406"/>
      <c r="E3" s="406"/>
      <c r="F3" s="406"/>
      <c r="G3" s="406"/>
      <c r="H3" s="406"/>
      <c r="I3" s="407" t="s">
        <v>578</v>
      </c>
      <c r="K3" s="406"/>
      <c r="L3" s="408" t="s">
        <v>1243</v>
      </c>
      <c r="M3" s="406"/>
      <c r="N3" s="406"/>
      <c r="O3" s="1705"/>
      <c r="P3" s="406"/>
      <c r="Q3" s="406"/>
      <c r="R3" s="406"/>
      <c r="S3" s="406"/>
      <c r="T3" s="406"/>
      <c r="U3" s="406"/>
    </row>
    <row r="4" spans="2:21" s="403" customFormat="1" ht="4.5" customHeight="1" thickBot="1">
      <c r="B4" s="406"/>
      <c r="C4" s="409"/>
      <c r="D4" s="409"/>
      <c r="E4" s="409"/>
      <c r="F4" s="409"/>
      <c r="G4" s="409"/>
      <c r="H4" s="409"/>
      <c r="I4" s="409"/>
      <c r="J4" s="409"/>
      <c r="K4" s="409"/>
      <c r="L4" s="409"/>
      <c r="M4" s="409"/>
      <c r="N4" s="409"/>
      <c r="O4" s="409"/>
      <c r="P4" s="409"/>
      <c r="Q4" s="409"/>
      <c r="R4" s="409"/>
      <c r="S4" s="409"/>
      <c r="T4" s="409"/>
      <c r="U4" s="409"/>
    </row>
    <row r="5" spans="2:21" s="403" customFormat="1" ht="30" customHeight="1">
      <c r="B5" s="2226" t="s">
        <v>133</v>
      </c>
      <c r="C5" s="2229" t="s">
        <v>37</v>
      </c>
      <c r="D5" s="2232" t="s">
        <v>134</v>
      </c>
      <c r="E5" s="2224" t="s">
        <v>43</v>
      </c>
      <c r="F5" s="2196" t="s">
        <v>135</v>
      </c>
      <c r="G5" s="2224" t="s">
        <v>47</v>
      </c>
      <c r="H5" s="2241" t="s">
        <v>103</v>
      </c>
      <c r="I5" s="2242"/>
      <c r="J5" s="410" t="s">
        <v>579</v>
      </c>
      <c r="K5" s="411"/>
      <c r="L5" s="2243" t="s">
        <v>545</v>
      </c>
      <c r="M5" s="2224" t="s">
        <v>55</v>
      </c>
      <c r="N5" s="2224" t="s">
        <v>57</v>
      </c>
      <c r="O5" s="412" t="s">
        <v>580</v>
      </c>
      <c r="P5" s="411"/>
      <c r="Q5" s="413"/>
      <c r="R5" s="2244" t="s">
        <v>581</v>
      </c>
      <c r="S5" s="2224" t="s">
        <v>62</v>
      </c>
      <c r="T5" s="2234" t="s">
        <v>64</v>
      </c>
      <c r="U5" s="2236" t="s">
        <v>133</v>
      </c>
    </row>
    <row r="6" spans="2:21" s="403" customFormat="1" ht="18" customHeight="1">
      <c r="B6" s="2227"/>
      <c r="C6" s="2230"/>
      <c r="D6" s="2233"/>
      <c r="E6" s="2225"/>
      <c r="F6" s="2197"/>
      <c r="G6" s="2225"/>
      <c r="H6" s="2239" t="s">
        <v>50</v>
      </c>
      <c r="I6" s="2240"/>
      <c r="J6" s="414" t="s">
        <v>582</v>
      </c>
      <c r="K6" s="415"/>
      <c r="L6" s="2225"/>
      <c r="M6" s="2225"/>
      <c r="N6" s="2225"/>
      <c r="O6" s="416" t="s">
        <v>550</v>
      </c>
      <c r="P6" s="406"/>
      <c r="Q6" s="417"/>
      <c r="R6" s="2245"/>
      <c r="S6" s="2225"/>
      <c r="T6" s="2235"/>
      <c r="U6" s="2237"/>
    </row>
    <row r="7" spans="2:21" s="403" customFormat="1" ht="18" customHeight="1">
      <c r="B7" s="2227"/>
      <c r="C7" s="2231"/>
      <c r="D7" s="2233"/>
      <c r="E7" s="2225"/>
      <c r="F7" s="2206"/>
      <c r="G7" s="2225"/>
      <c r="H7" s="418" t="s">
        <v>583</v>
      </c>
      <c r="I7" s="419" t="s">
        <v>584</v>
      </c>
      <c r="J7" s="418" t="s">
        <v>585</v>
      </c>
      <c r="K7" s="420" t="s">
        <v>586</v>
      </c>
      <c r="L7" s="2225"/>
      <c r="M7" s="2225"/>
      <c r="N7" s="2225"/>
      <c r="O7" s="421" t="s">
        <v>551</v>
      </c>
      <c r="P7" s="422" t="s">
        <v>552</v>
      </c>
      <c r="Q7" s="423" t="s">
        <v>553</v>
      </c>
      <c r="R7" s="2245"/>
      <c r="S7" s="2225"/>
      <c r="T7" s="2235"/>
      <c r="U7" s="2237"/>
    </row>
    <row r="8" spans="2:21" s="403" customFormat="1" ht="43.5" customHeight="1">
      <c r="B8" s="2228"/>
      <c r="C8" s="424" t="s">
        <v>38</v>
      </c>
      <c r="D8" s="1706" t="s">
        <v>293</v>
      </c>
      <c r="E8" s="425" t="s">
        <v>294</v>
      </c>
      <c r="F8" s="1064" t="s">
        <v>295</v>
      </c>
      <c r="G8" s="425" t="s">
        <v>48</v>
      </c>
      <c r="H8" s="426" t="s">
        <v>587</v>
      </c>
      <c r="I8" s="424" t="s">
        <v>588</v>
      </c>
      <c r="J8" s="426" t="s">
        <v>589</v>
      </c>
      <c r="K8" s="424" t="s">
        <v>590</v>
      </c>
      <c r="L8" s="425" t="s">
        <v>54</v>
      </c>
      <c r="M8" s="425" t="s">
        <v>56</v>
      </c>
      <c r="N8" s="425" t="s">
        <v>300</v>
      </c>
      <c r="O8" s="426" t="s">
        <v>554</v>
      </c>
      <c r="P8" s="427" t="s">
        <v>555</v>
      </c>
      <c r="Q8" s="424" t="s">
        <v>556</v>
      </c>
      <c r="R8" s="428" t="s">
        <v>557</v>
      </c>
      <c r="S8" s="425" t="s">
        <v>63</v>
      </c>
      <c r="T8" s="429" t="s">
        <v>65</v>
      </c>
      <c r="U8" s="2238"/>
    </row>
    <row r="9" spans="2:21" s="403" customFormat="1" ht="23.25" customHeight="1">
      <c r="B9" s="1707" t="s">
        <v>304</v>
      </c>
      <c r="C9" s="1708">
        <v>150880</v>
      </c>
      <c r="D9" s="1709" t="s">
        <v>305</v>
      </c>
      <c r="E9" s="1709" t="s">
        <v>305</v>
      </c>
      <c r="F9" s="1709" t="s">
        <v>305</v>
      </c>
      <c r="G9" s="1709" t="s">
        <v>305</v>
      </c>
      <c r="H9" s="1710" t="s">
        <v>305</v>
      </c>
      <c r="I9" s="1711" t="s">
        <v>305</v>
      </c>
      <c r="J9" s="1712">
        <v>1011</v>
      </c>
      <c r="K9" s="1713">
        <v>442</v>
      </c>
      <c r="L9" s="1709" t="s">
        <v>305</v>
      </c>
      <c r="M9" s="1709" t="s">
        <v>305</v>
      </c>
      <c r="N9" s="1709" t="s">
        <v>305</v>
      </c>
      <c r="O9" s="1710" t="s">
        <v>305</v>
      </c>
      <c r="P9" s="1714" t="s">
        <v>305</v>
      </c>
      <c r="Q9" s="1711" t="s">
        <v>305</v>
      </c>
      <c r="R9" s="1709" t="s">
        <v>305</v>
      </c>
      <c r="S9" s="1709" t="s">
        <v>305</v>
      </c>
      <c r="T9" s="1708">
        <v>268518</v>
      </c>
      <c r="U9" s="1715" t="s">
        <v>435</v>
      </c>
    </row>
    <row r="10" spans="2:21" s="403" customFormat="1" ht="23.25" customHeight="1">
      <c r="B10" s="1716" t="s">
        <v>1229</v>
      </c>
      <c r="C10" s="1708">
        <v>174918</v>
      </c>
      <c r="D10" s="1709" t="s">
        <v>305</v>
      </c>
      <c r="E10" s="1709" t="s">
        <v>305</v>
      </c>
      <c r="F10" s="1709" t="s">
        <v>305</v>
      </c>
      <c r="G10" s="1709" t="s">
        <v>305</v>
      </c>
      <c r="H10" s="1710" t="s">
        <v>305</v>
      </c>
      <c r="I10" s="1711" t="s">
        <v>305</v>
      </c>
      <c r="J10" s="1710">
        <v>863</v>
      </c>
      <c r="K10" s="1713">
        <v>454</v>
      </c>
      <c r="L10" s="1709" t="s">
        <v>305</v>
      </c>
      <c r="M10" s="1709" t="s">
        <v>305</v>
      </c>
      <c r="N10" s="1709" t="s">
        <v>305</v>
      </c>
      <c r="O10" s="1710" t="s">
        <v>305</v>
      </c>
      <c r="P10" s="1714" t="s">
        <v>305</v>
      </c>
      <c r="Q10" s="1711" t="s">
        <v>305</v>
      </c>
      <c r="R10" s="1709" t="s">
        <v>305</v>
      </c>
      <c r="S10" s="1709" t="s">
        <v>305</v>
      </c>
      <c r="T10" s="1708">
        <v>372582</v>
      </c>
      <c r="U10" s="1717">
        <v>49</v>
      </c>
    </row>
    <row r="11" spans="2:21" s="403" customFormat="1" ht="23.25" customHeight="1">
      <c r="B11" s="1716" t="s">
        <v>308</v>
      </c>
      <c r="C11" s="1708">
        <v>180221</v>
      </c>
      <c r="D11" s="1709" t="s">
        <v>305</v>
      </c>
      <c r="E11" s="1708">
        <v>1588227</v>
      </c>
      <c r="F11" s="1708" t="s">
        <v>402</v>
      </c>
      <c r="G11" s="1708">
        <v>253278</v>
      </c>
      <c r="H11" s="1712" t="s">
        <v>305</v>
      </c>
      <c r="I11" s="1718" t="s">
        <v>305</v>
      </c>
      <c r="J11" s="1710">
        <v>947</v>
      </c>
      <c r="K11" s="1713">
        <v>507</v>
      </c>
      <c r="L11" s="1709" t="s">
        <v>305</v>
      </c>
      <c r="M11" s="1709" t="s">
        <v>305</v>
      </c>
      <c r="N11" s="1708">
        <v>1858</v>
      </c>
      <c r="O11" s="1710" t="s">
        <v>305</v>
      </c>
      <c r="P11" s="1714" t="s">
        <v>305</v>
      </c>
      <c r="Q11" s="1711" t="s">
        <v>305</v>
      </c>
      <c r="R11" s="1709" t="s">
        <v>305</v>
      </c>
      <c r="S11" s="1709" t="s">
        <v>305</v>
      </c>
      <c r="T11" s="1708">
        <v>415043</v>
      </c>
      <c r="U11" s="1717">
        <v>50</v>
      </c>
    </row>
    <row r="12" spans="2:21" s="403" customFormat="1" ht="23.25" customHeight="1">
      <c r="B12" s="1719" t="s">
        <v>309</v>
      </c>
      <c r="C12" s="1720" t="s">
        <v>305</v>
      </c>
      <c r="D12" s="1720" t="s">
        <v>305</v>
      </c>
      <c r="E12" s="1721">
        <v>1713361</v>
      </c>
      <c r="F12" s="1721" t="s">
        <v>402</v>
      </c>
      <c r="G12" s="1721">
        <v>443851</v>
      </c>
      <c r="H12" s="1722" t="s">
        <v>305</v>
      </c>
      <c r="I12" s="1723" t="s">
        <v>305</v>
      </c>
      <c r="J12" s="1724" t="s">
        <v>305</v>
      </c>
      <c r="K12" s="1725" t="s">
        <v>305</v>
      </c>
      <c r="L12" s="1720" t="s">
        <v>305</v>
      </c>
      <c r="M12" s="1720">
        <v>838</v>
      </c>
      <c r="N12" s="1721">
        <v>18997</v>
      </c>
      <c r="O12" s="1724" t="s">
        <v>305</v>
      </c>
      <c r="P12" s="1726" t="s">
        <v>305</v>
      </c>
      <c r="Q12" s="1727" t="s">
        <v>305</v>
      </c>
      <c r="R12" s="1720" t="s">
        <v>305</v>
      </c>
      <c r="S12" s="1720" t="s">
        <v>305</v>
      </c>
      <c r="T12" s="1720" t="s">
        <v>305</v>
      </c>
      <c r="U12" s="1728">
        <v>51</v>
      </c>
    </row>
    <row r="13" spans="2:21" s="403" customFormat="1" ht="23.25" customHeight="1">
      <c r="B13" s="1716" t="s">
        <v>310</v>
      </c>
      <c r="C13" s="1708">
        <v>174684</v>
      </c>
      <c r="D13" s="1709" t="s">
        <v>305</v>
      </c>
      <c r="E13" s="1708">
        <v>1682239</v>
      </c>
      <c r="F13" s="1708" t="s">
        <v>402</v>
      </c>
      <c r="G13" s="1708">
        <v>565840</v>
      </c>
      <c r="H13" s="1712" t="s">
        <v>305</v>
      </c>
      <c r="I13" s="1718" t="s">
        <v>305</v>
      </c>
      <c r="J13" s="1710" t="s">
        <v>305</v>
      </c>
      <c r="K13" s="1713" t="s">
        <v>305</v>
      </c>
      <c r="L13" s="1709" t="s">
        <v>305</v>
      </c>
      <c r="M13" s="1708">
        <v>10293</v>
      </c>
      <c r="N13" s="1708">
        <v>28122</v>
      </c>
      <c r="O13" s="1710" t="s">
        <v>305</v>
      </c>
      <c r="P13" s="1714" t="s">
        <v>305</v>
      </c>
      <c r="Q13" s="1711" t="s">
        <v>305</v>
      </c>
      <c r="R13" s="1709" t="s">
        <v>305</v>
      </c>
      <c r="S13" s="1709" t="s">
        <v>305</v>
      </c>
      <c r="T13" s="1709" t="s">
        <v>305</v>
      </c>
      <c r="U13" s="1717">
        <v>52</v>
      </c>
    </row>
    <row r="14" spans="2:21" s="403" customFormat="1" ht="23.25" customHeight="1">
      <c r="B14" s="1716" t="s">
        <v>311</v>
      </c>
      <c r="C14" s="1708">
        <v>280288</v>
      </c>
      <c r="D14" s="1709" t="s">
        <v>305</v>
      </c>
      <c r="E14" s="1708">
        <v>1746709</v>
      </c>
      <c r="F14" s="1708" t="s">
        <v>402</v>
      </c>
      <c r="G14" s="1708">
        <v>585767</v>
      </c>
      <c r="H14" s="1712" t="s">
        <v>305</v>
      </c>
      <c r="I14" s="1718" t="s">
        <v>305</v>
      </c>
      <c r="J14" s="1712">
        <v>1094</v>
      </c>
      <c r="K14" s="1713">
        <v>712</v>
      </c>
      <c r="L14" s="1709" t="s">
        <v>305</v>
      </c>
      <c r="M14" s="1708">
        <v>17385</v>
      </c>
      <c r="N14" s="1708">
        <v>79583</v>
      </c>
      <c r="O14" s="1710" t="s">
        <v>305</v>
      </c>
      <c r="P14" s="1714" t="s">
        <v>305</v>
      </c>
      <c r="Q14" s="1711" t="s">
        <v>305</v>
      </c>
      <c r="R14" s="1709" t="s">
        <v>305</v>
      </c>
      <c r="S14" s="1709" t="s">
        <v>305</v>
      </c>
      <c r="T14" s="1709" t="s">
        <v>305</v>
      </c>
      <c r="U14" s="1717">
        <v>53</v>
      </c>
    </row>
    <row r="15" spans="2:21" s="403" customFormat="1" ht="23.25" customHeight="1">
      <c r="B15" s="1716" t="s">
        <v>312</v>
      </c>
      <c r="C15" s="1708">
        <v>435906</v>
      </c>
      <c r="D15" s="1709" t="s">
        <v>305</v>
      </c>
      <c r="E15" s="1708">
        <v>1531488</v>
      </c>
      <c r="F15" s="1708" t="s">
        <v>402</v>
      </c>
      <c r="G15" s="1708">
        <v>680191</v>
      </c>
      <c r="H15" s="1712" t="s">
        <v>305</v>
      </c>
      <c r="I15" s="1718" t="s">
        <v>305</v>
      </c>
      <c r="J15" s="1712">
        <v>1065</v>
      </c>
      <c r="K15" s="1713">
        <v>816</v>
      </c>
      <c r="L15" s="1709" t="s">
        <v>305</v>
      </c>
      <c r="M15" s="1708">
        <v>23903</v>
      </c>
      <c r="N15" s="1708">
        <v>81887</v>
      </c>
      <c r="O15" s="1710" t="s">
        <v>305</v>
      </c>
      <c r="P15" s="1714" t="s">
        <v>305</v>
      </c>
      <c r="Q15" s="1711" t="s">
        <v>305</v>
      </c>
      <c r="R15" s="1709" t="s">
        <v>305</v>
      </c>
      <c r="S15" s="1709" t="s">
        <v>305</v>
      </c>
      <c r="T15" s="1708">
        <v>603882</v>
      </c>
      <c r="U15" s="1717">
        <v>54</v>
      </c>
    </row>
    <row r="16" spans="2:21" s="403" customFormat="1" ht="23.25" customHeight="1">
      <c r="B16" s="1716" t="s">
        <v>313</v>
      </c>
      <c r="C16" s="1708">
        <v>500141</v>
      </c>
      <c r="D16" s="1729" t="s">
        <v>305</v>
      </c>
      <c r="E16" s="1708">
        <v>1663184</v>
      </c>
      <c r="F16" s="1708" t="s">
        <v>402</v>
      </c>
      <c r="G16" s="1708">
        <v>715916</v>
      </c>
      <c r="H16" s="1712" t="s">
        <v>305</v>
      </c>
      <c r="I16" s="1718" t="s">
        <v>305</v>
      </c>
      <c r="J16" s="1710" t="s">
        <v>305</v>
      </c>
      <c r="K16" s="1713">
        <v>773</v>
      </c>
      <c r="L16" s="1709" t="s">
        <v>305</v>
      </c>
      <c r="M16" s="1708">
        <v>28407</v>
      </c>
      <c r="N16" s="1708">
        <v>94735</v>
      </c>
      <c r="O16" s="2250">
        <v>2310</v>
      </c>
      <c r="P16" s="2251"/>
      <c r="Q16" s="1711" t="s">
        <v>305</v>
      </c>
      <c r="R16" s="1709" t="s">
        <v>305</v>
      </c>
      <c r="S16" s="1709" t="s">
        <v>305</v>
      </c>
      <c r="T16" s="1708">
        <v>681506</v>
      </c>
      <c r="U16" s="1717">
        <v>55</v>
      </c>
    </row>
    <row r="17" spans="2:21" s="403" customFormat="1" ht="23.25" customHeight="1">
      <c r="B17" s="1719" t="s">
        <v>314</v>
      </c>
      <c r="C17" s="1721">
        <v>523285</v>
      </c>
      <c r="D17" s="1709" t="s">
        <v>305</v>
      </c>
      <c r="E17" s="1721">
        <v>1871682</v>
      </c>
      <c r="F17" s="1721" t="s">
        <v>402</v>
      </c>
      <c r="G17" s="1721">
        <v>755847</v>
      </c>
      <c r="H17" s="1722" t="s">
        <v>305</v>
      </c>
      <c r="I17" s="1723" t="s">
        <v>305</v>
      </c>
      <c r="J17" s="1722">
        <v>1542</v>
      </c>
      <c r="K17" s="1725">
        <v>876</v>
      </c>
      <c r="L17" s="1720" t="s">
        <v>305</v>
      </c>
      <c r="M17" s="1721">
        <v>31117</v>
      </c>
      <c r="N17" s="1721">
        <v>107867</v>
      </c>
      <c r="O17" s="2246">
        <v>2702</v>
      </c>
      <c r="P17" s="2247"/>
      <c r="Q17" s="1727" t="s">
        <v>305</v>
      </c>
      <c r="R17" s="1720" t="s">
        <v>305</v>
      </c>
      <c r="S17" s="1720" t="s">
        <v>305</v>
      </c>
      <c r="T17" s="1721">
        <v>681980</v>
      </c>
      <c r="U17" s="1728">
        <v>56</v>
      </c>
    </row>
    <row r="18" spans="2:21" s="403" customFormat="1" ht="23.25" customHeight="1">
      <c r="B18" s="1716" t="s">
        <v>315</v>
      </c>
      <c r="C18" s="1708">
        <v>512310</v>
      </c>
      <c r="D18" s="1709" t="s">
        <v>305</v>
      </c>
      <c r="E18" s="1708">
        <v>1997931</v>
      </c>
      <c r="F18" s="1708" t="s">
        <v>402</v>
      </c>
      <c r="G18" s="1708">
        <v>731036</v>
      </c>
      <c r="H18" s="1712" t="s">
        <v>305</v>
      </c>
      <c r="I18" s="1718" t="s">
        <v>305</v>
      </c>
      <c r="J18" s="1712">
        <v>2512</v>
      </c>
      <c r="K18" s="1713">
        <v>947</v>
      </c>
      <c r="L18" s="1709" t="s">
        <v>305</v>
      </c>
      <c r="M18" s="1708">
        <v>31903</v>
      </c>
      <c r="N18" s="1708">
        <v>113622</v>
      </c>
      <c r="O18" s="2248">
        <v>2825</v>
      </c>
      <c r="P18" s="2249"/>
      <c r="Q18" s="1711" t="s">
        <v>305</v>
      </c>
      <c r="R18" s="1709" t="s">
        <v>375</v>
      </c>
      <c r="S18" s="1709" t="s">
        <v>305</v>
      </c>
      <c r="T18" s="1708">
        <v>753888</v>
      </c>
      <c r="U18" s="1717">
        <v>57</v>
      </c>
    </row>
    <row r="19" spans="2:21" s="403" customFormat="1" ht="23.25" customHeight="1">
      <c r="B19" s="1716" t="s">
        <v>316</v>
      </c>
      <c r="C19" s="1708">
        <v>498910</v>
      </c>
      <c r="D19" s="1709" t="s">
        <v>305</v>
      </c>
      <c r="E19" s="1708">
        <v>1895967</v>
      </c>
      <c r="F19" s="1708" t="s">
        <v>402</v>
      </c>
      <c r="G19" s="1708">
        <v>776753</v>
      </c>
      <c r="H19" s="1712" t="s">
        <v>305</v>
      </c>
      <c r="I19" s="1718" t="s">
        <v>305</v>
      </c>
      <c r="J19" s="1712">
        <v>2669</v>
      </c>
      <c r="K19" s="1730">
        <v>1018</v>
      </c>
      <c r="L19" s="1709" t="s">
        <v>305</v>
      </c>
      <c r="M19" s="1708">
        <v>31096</v>
      </c>
      <c r="N19" s="1708">
        <v>116083</v>
      </c>
      <c r="O19" s="2248">
        <v>2980</v>
      </c>
      <c r="P19" s="2249"/>
      <c r="Q19" s="1711" t="s">
        <v>305</v>
      </c>
      <c r="R19" s="1709" t="s">
        <v>375</v>
      </c>
      <c r="S19" s="1709" t="s">
        <v>305</v>
      </c>
      <c r="T19" s="1708">
        <v>786114</v>
      </c>
      <c r="U19" s="1717">
        <v>58</v>
      </c>
    </row>
    <row r="20" spans="2:21" s="403" customFormat="1" ht="23.25" customHeight="1">
      <c r="B20" s="1716" t="s">
        <v>317</v>
      </c>
      <c r="C20" s="1708">
        <v>501689</v>
      </c>
      <c r="D20" s="1709" t="s">
        <v>305</v>
      </c>
      <c r="E20" s="1708">
        <v>1974872</v>
      </c>
      <c r="F20" s="1708" t="s">
        <v>402</v>
      </c>
      <c r="G20" s="1708">
        <v>854377</v>
      </c>
      <c r="H20" s="1712" t="s">
        <v>305</v>
      </c>
      <c r="I20" s="1718" t="s">
        <v>305</v>
      </c>
      <c r="J20" s="1712">
        <v>2903</v>
      </c>
      <c r="K20" s="1730">
        <v>1136</v>
      </c>
      <c r="L20" s="1709" t="s">
        <v>305</v>
      </c>
      <c r="M20" s="1708">
        <v>29197</v>
      </c>
      <c r="N20" s="1708">
        <v>117974</v>
      </c>
      <c r="O20" s="2248">
        <v>3139</v>
      </c>
      <c r="P20" s="2249"/>
      <c r="Q20" s="1711" t="s">
        <v>305</v>
      </c>
      <c r="R20" s="1709" t="s">
        <v>375</v>
      </c>
      <c r="S20" s="1709" t="s">
        <v>305</v>
      </c>
      <c r="T20" s="1708">
        <v>842544</v>
      </c>
      <c r="U20" s="1717">
        <v>59</v>
      </c>
    </row>
    <row r="21" spans="2:21" s="403" customFormat="1" ht="23.25" customHeight="1">
      <c r="B21" s="1716" t="s">
        <v>318</v>
      </c>
      <c r="C21" s="1708">
        <v>506150</v>
      </c>
      <c r="D21" s="1709" t="s">
        <v>305</v>
      </c>
      <c r="E21" s="1708">
        <v>1770483</v>
      </c>
      <c r="F21" s="1708" t="s">
        <v>402</v>
      </c>
      <c r="G21" s="1708">
        <v>933738</v>
      </c>
      <c r="H21" s="1712" t="s">
        <v>305</v>
      </c>
      <c r="I21" s="1718" t="s">
        <v>305</v>
      </c>
      <c r="J21" s="1712">
        <v>2954</v>
      </c>
      <c r="K21" s="1730">
        <v>1592</v>
      </c>
      <c r="L21" s="1709" t="s">
        <v>305</v>
      </c>
      <c r="M21" s="1708">
        <v>30401</v>
      </c>
      <c r="N21" s="1708">
        <v>119809</v>
      </c>
      <c r="O21" s="2250">
        <v>3553</v>
      </c>
      <c r="P21" s="2251"/>
      <c r="Q21" s="1711" t="s">
        <v>305</v>
      </c>
      <c r="R21" s="1709" t="s">
        <v>375</v>
      </c>
      <c r="S21" s="1709" t="s">
        <v>305</v>
      </c>
      <c r="T21" s="1708">
        <v>912042</v>
      </c>
      <c r="U21" s="1717">
        <v>60</v>
      </c>
    </row>
    <row r="22" spans="2:21" s="403" customFormat="1" ht="23.25" customHeight="1">
      <c r="B22" s="1719" t="s">
        <v>320</v>
      </c>
      <c r="C22" s="1721">
        <v>525710</v>
      </c>
      <c r="D22" s="1720" t="s">
        <v>305</v>
      </c>
      <c r="E22" s="1721">
        <v>1401646</v>
      </c>
      <c r="F22" s="1721" t="s">
        <v>402</v>
      </c>
      <c r="G22" s="1721">
        <v>956342</v>
      </c>
      <c r="H22" s="1722" t="s">
        <v>305</v>
      </c>
      <c r="I22" s="1723" t="s">
        <v>305</v>
      </c>
      <c r="J22" s="1722">
        <v>2877</v>
      </c>
      <c r="K22" s="1731">
        <v>1595</v>
      </c>
      <c r="L22" s="1720" t="s">
        <v>305</v>
      </c>
      <c r="M22" s="1721">
        <v>32893</v>
      </c>
      <c r="N22" s="1721">
        <v>121979</v>
      </c>
      <c r="O22" s="2246">
        <v>3505</v>
      </c>
      <c r="P22" s="2247"/>
      <c r="Q22" s="1727" t="s">
        <v>305</v>
      </c>
      <c r="R22" s="1720" t="s">
        <v>375</v>
      </c>
      <c r="S22" s="1720" t="s">
        <v>305</v>
      </c>
      <c r="T22" s="1721">
        <v>975211</v>
      </c>
      <c r="U22" s="1728">
        <v>61</v>
      </c>
    </row>
    <row r="23" spans="2:21" s="403" customFormat="1" ht="23.25" customHeight="1">
      <c r="B23" s="1716" t="s">
        <v>322</v>
      </c>
      <c r="C23" s="1708">
        <v>541733</v>
      </c>
      <c r="D23" s="1709" t="s">
        <v>305</v>
      </c>
      <c r="E23" s="1708">
        <v>1947657</v>
      </c>
      <c r="F23" s="1708" t="s">
        <v>402</v>
      </c>
      <c r="G23" s="1708">
        <v>1016171</v>
      </c>
      <c r="H23" s="1712" t="s">
        <v>305</v>
      </c>
      <c r="I23" s="1718" t="s">
        <v>305</v>
      </c>
      <c r="J23" s="1712">
        <v>2928</v>
      </c>
      <c r="K23" s="1730">
        <v>1702</v>
      </c>
      <c r="L23" s="1709" t="s">
        <v>305</v>
      </c>
      <c r="M23" s="1708">
        <v>38348</v>
      </c>
      <c r="N23" s="1708">
        <v>128153</v>
      </c>
      <c r="O23" s="2248">
        <v>3813</v>
      </c>
      <c r="P23" s="2249"/>
      <c r="Q23" s="1711" t="s">
        <v>305</v>
      </c>
      <c r="R23" s="1709" t="s">
        <v>375</v>
      </c>
      <c r="S23" s="1709" t="s">
        <v>305</v>
      </c>
      <c r="T23" s="1708">
        <v>982864</v>
      </c>
      <c r="U23" s="1717">
        <v>62</v>
      </c>
    </row>
    <row r="24" spans="2:21" s="403" customFormat="1" ht="23.25" customHeight="1">
      <c r="B24" s="1716" t="s">
        <v>324</v>
      </c>
      <c r="C24" s="1708">
        <v>574024</v>
      </c>
      <c r="D24" s="1709" t="s">
        <v>305</v>
      </c>
      <c r="E24" s="1708">
        <v>2491231</v>
      </c>
      <c r="F24" s="1708" t="s">
        <v>402</v>
      </c>
      <c r="G24" s="1708">
        <v>987426</v>
      </c>
      <c r="H24" s="1712" t="s">
        <v>305</v>
      </c>
      <c r="I24" s="1718" t="s">
        <v>305</v>
      </c>
      <c r="J24" s="1712">
        <v>3549</v>
      </c>
      <c r="K24" s="1730">
        <v>1824</v>
      </c>
      <c r="L24" s="1709" t="s">
        <v>305</v>
      </c>
      <c r="M24" s="1708">
        <v>42761</v>
      </c>
      <c r="N24" s="1708">
        <v>138479</v>
      </c>
      <c r="O24" s="1732">
        <v>3109</v>
      </c>
      <c r="P24" s="1733">
        <v>1413</v>
      </c>
      <c r="Q24" s="1711" t="s">
        <v>305</v>
      </c>
      <c r="R24" s="1709" t="s">
        <v>375</v>
      </c>
      <c r="S24" s="1709" t="s">
        <v>305</v>
      </c>
      <c r="T24" s="1708">
        <v>1101799</v>
      </c>
      <c r="U24" s="1717">
        <v>63</v>
      </c>
    </row>
    <row r="25" spans="2:21" s="403" customFormat="1" ht="23.25" customHeight="1">
      <c r="B25" s="1716" t="s">
        <v>326</v>
      </c>
      <c r="C25" s="1708">
        <v>596180</v>
      </c>
      <c r="D25" s="1709" t="s">
        <v>305</v>
      </c>
      <c r="E25" s="1708">
        <v>2426802</v>
      </c>
      <c r="F25" s="1708" t="s">
        <v>402</v>
      </c>
      <c r="G25" s="1708">
        <v>871534</v>
      </c>
      <c r="H25" s="1712" t="s">
        <v>305</v>
      </c>
      <c r="I25" s="1718" t="s">
        <v>305</v>
      </c>
      <c r="J25" s="1712">
        <v>4017</v>
      </c>
      <c r="K25" s="1730">
        <v>1797</v>
      </c>
      <c r="L25" s="1709">
        <v>158</v>
      </c>
      <c r="M25" s="1708">
        <v>50995</v>
      </c>
      <c r="N25" s="1708">
        <v>149384</v>
      </c>
      <c r="O25" s="1732">
        <v>3688</v>
      </c>
      <c r="P25" s="1733">
        <v>2128</v>
      </c>
      <c r="Q25" s="1711" t="s">
        <v>305</v>
      </c>
      <c r="R25" s="1734" t="s">
        <v>591</v>
      </c>
      <c r="S25" s="1709" t="s">
        <v>305</v>
      </c>
      <c r="T25" s="1708">
        <v>1272981</v>
      </c>
      <c r="U25" s="1717">
        <v>64</v>
      </c>
    </row>
    <row r="26" spans="2:21" s="403" customFormat="1" ht="23.25" customHeight="1">
      <c r="B26" s="1716" t="s">
        <v>328</v>
      </c>
      <c r="C26" s="1708">
        <v>666658</v>
      </c>
      <c r="D26" s="1729" t="s">
        <v>305</v>
      </c>
      <c r="E26" s="1708">
        <v>2359558</v>
      </c>
      <c r="F26" s="1708" t="s">
        <v>402</v>
      </c>
      <c r="G26" s="1708">
        <v>1160075</v>
      </c>
      <c r="H26" s="1712" t="s">
        <v>305</v>
      </c>
      <c r="I26" s="1718" t="s">
        <v>305</v>
      </c>
      <c r="J26" s="1712">
        <v>4267</v>
      </c>
      <c r="K26" s="1730">
        <v>1783</v>
      </c>
      <c r="L26" s="1709">
        <v>285</v>
      </c>
      <c r="M26" s="1708">
        <v>55728</v>
      </c>
      <c r="N26" s="1708">
        <v>162349</v>
      </c>
      <c r="O26" s="1732">
        <v>4790</v>
      </c>
      <c r="P26" s="1733">
        <v>2061</v>
      </c>
      <c r="Q26" s="1711" t="s">
        <v>305</v>
      </c>
      <c r="R26" s="1734" t="s">
        <v>592</v>
      </c>
      <c r="S26" s="1709" t="s">
        <v>305</v>
      </c>
      <c r="T26" s="1708">
        <v>1291102</v>
      </c>
      <c r="U26" s="1717">
        <v>65</v>
      </c>
    </row>
    <row r="27" spans="2:21" s="403" customFormat="1" ht="23.25" customHeight="1">
      <c r="B27" s="1719" t="s">
        <v>330</v>
      </c>
      <c r="C27" s="1721">
        <v>693900</v>
      </c>
      <c r="D27" s="1709" t="s">
        <v>305</v>
      </c>
      <c r="E27" s="1721">
        <v>2133508</v>
      </c>
      <c r="F27" s="1721" t="s">
        <v>402</v>
      </c>
      <c r="G27" s="1721">
        <v>1556983</v>
      </c>
      <c r="H27" s="1722" t="s">
        <v>305</v>
      </c>
      <c r="I27" s="1723" t="s">
        <v>305</v>
      </c>
      <c r="J27" s="1722">
        <v>4597</v>
      </c>
      <c r="K27" s="1731">
        <v>2137</v>
      </c>
      <c r="L27" s="1720">
        <v>433</v>
      </c>
      <c r="M27" s="1721">
        <v>55371</v>
      </c>
      <c r="N27" s="1721">
        <v>178279</v>
      </c>
      <c r="O27" s="1735">
        <v>6104</v>
      </c>
      <c r="P27" s="1736">
        <v>2240</v>
      </c>
      <c r="Q27" s="1727" t="s">
        <v>305</v>
      </c>
      <c r="R27" s="1737" t="s">
        <v>593</v>
      </c>
      <c r="S27" s="1720" t="s">
        <v>305</v>
      </c>
      <c r="T27" s="1721">
        <v>1300920</v>
      </c>
      <c r="U27" s="1728">
        <v>66</v>
      </c>
    </row>
    <row r="28" spans="2:21" s="403" customFormat="1" ht="23.25" customHeight="1">
      <c r="B28" s="1716" t="s">
        <v>332</v>
      </c>
      <c r="C28" s="1708">
        <v>731843</v>
      </c>
      <c r="D28" s="1709" t="s">
        <v>305</v>
      </c>
      <c r="E28" s="1708">
        <v>1947237</v>
      </c>
      <c r="F28" s="1708" t="s">
        <v>402</v>
      </c>
      <c r="G28" s="1708">
        <v>1603122</v>
      </c>
      <c r="H28" s="1712" t="s">
        <v>305</v>
      </c>
      <c r="I28" s="1718" t="s">
        <v>305</v>
      </c>
      <c r="J28" s="1712">
        <v>4628</v>
      </c>
      <c r="K28" s="1730">
        <v>2282</v>
      </c>
      <c r="L28" s="1708">
        <v>2431</v>
      </c>
      <c r="M28" s="1708">
        <v>74695</v>
      </c>
      <c r="N28" s="1708">
        <v>187418</v>
      </c>
      <c r="O28" s="1732">
        <v>7413</v>
      </c>
      <c r="P28" s="1733">
        <v>2407</v>
      </c>
      <c r="Q28" s="1711" t="s">
        <v>305</v>
      </c>
      <c r="R28" s="1734" t="s">
        <v>594</v>
      </c>
      <c r="S28" s="1709" t="s">
        <v>305</v>
      </c>
      <c r="T28" s="1708">
        <v>1354507</v>
      </c>
      <c r="U28" s="1717">
        <v>67</v>
      </c>
    </row>
    <row r="29" spans="2:21" s="403" customFormat="1" ht="23.25" customHeight="1">
      <c r="B29" s="1716" t="s">
        <v>334</v>
      </c>
      <c r="C29" s="1708">
        <v>773760</v>
      </c>
      <c r="D29" s="1709" t="s">
        <v>305</v>
      </c>
      <c r="E29" s="1708">
        <v>1846787</v>
      </c>
      <c r="F29" s="1708" t="s">
        <v>402</v>
      </c>
      <c r="G29" s="1708">
        <v>1601499</v>
      </c>
      <c r="H29" s="1712" t="s">
        <v>305</v>
      </c>
      <c r="I29" s="1718" t="s">
        <v>305</v>
      </c>
      <c r="J29" s="1712">
        <v>4738</v>
      </c>
      <c r="K29" s="1730">
        <v>2434</v>
      </c>
      <c r="L29" s="1708">
        <v>4421</v>
      </c>
      <c r="M29" s="1708">
        <v>100166</v>
      </c>
      <c r="N29" s="1708">
        <v>194628</v>
      </c>
      <c r="O29" s="1732">
        <v>9149</v>
      </c>
      <c r="P29" s="1733">
        <v>2740</v>
      </c>
      <c r="Q29" s="1711" t="s">
        <v>305</v>
      </c>
      <c r="R29" s="1734" t="s">
        <v>595</v>
      </c>
      <c r="S29" s="1709" t="s">
        <v>305</v>
      </c>
      <c r="T29" s="1708">
        <v>1375459</v>
      </c>
      <c r="U29" s="1717">
        <v>68</v>
      </c>
    </row>
    <row r="30" spans="2:21" s="403" customFormat="1" ht="23.25" customHeight="1">
      <c r="B30" s="1716" t="s">
        <v>336</v>
      </c>
      <c r="C30" s="1708">
        <v>825437</v>
      </c>
      <c r="D30" s="1709" t="s">
        <v>305</v>
      </c>
      <c r="E30" s="1708">
        <v>1737458</v>
      </c>
      <c r="F30" s="1708" t="s">
        <v>402</v>
      </c>
      <c r="G30" s="1708">
        <v>1496972</v>
      </c>
      <c r="H30" s="1712" t="s">
        <v>305</v>
      </c>
      <c r="I30" s="1718" t="s">
        <v>305</v>
      </c>
      <c r="J30" s="1712">
        <v>4925</v>
      </c>
      <c r="K30" s="1730">
        <v>2664</v>
      </c>
      <c r="L30" s="1708">
        <v>5616</v>
      </c>
      <c r="M30" s="1708">
        <v>111091</v>
      </c>
      <c r="N30" s="1708">
        <v>217805</v>
      </c>
      <c r="O30" s="1732">
        <v>9350</v>
      </c>
      <c r="P30" s="1733">
        <v>2945</v>
      </c>
      <c r="Q30" s="1711" t="s">
        <v>305</v>
      </c>
      <c r="R30" s="1734" t="s">
        <v>596</v>
      </c>
      <c r="S30" s="1709" t="s">
        <v>305</v>
      </c>
      <c r="T30" s="1708">
        <v>1393453</v>
      </c>
      <c r="U30" s="1717">
        <v>69</v>
      </c>
    </row>
    <row r="31" spans="2:21" s="403" customFormat="1" ht="23.25" customHeight="1">
      <c r="B31" s="1716" t="s">
        <v>337</v>
      </c>
      <c r="C31" s="1708">
        <v>872088</v>
      </c>
      <c r="D31" s="1709" t="s">
        <v>305</v>
      </c>
      <c r="E31" s="1708">
        <v>1667064</v>
      </c>
      <c r="F31" s="1708" t="s">
        <v>402</v>
      </c>
      <c r="G31" s="1708">
        <v>1402962</v>
      </c>
      <c r="H31" s="1712" t="s">
        <v>305</v>
      </c>
      <c r="I31" s="1718" t="s">
        <v>305</v>
      </c>
      <c r="J31" s="1712">
        <v>5220</v>
      </c>
      <c r="K31" s="1730">
        <v>2622</v>
      </c>
      <c r="L31" s="1708">
        <v>6245</v>
      </c>
      <c r="M31" s="1708">
        <v>114803</v>
      </c>
      <c r="N31" s="1708">
        <v>240921</v>
      </c>
      <c r="O31" s="1732">
        <v>9415</v>
      </c>
      <c r="P31" s="1733">
        <v>3152</v>
      </c>
      <c r="Q31" s="1711" t="s">
        <v>305</v>
      </c>
      <c r="R31" s="1734">
        <v>310</v>
      </c>
      <c r="S31" s="1709" t="s">
        <v>305</v>
      </c>
      <c r="T31" s="1708">
        <v>1320345</v>
      </c>
      <c r="U31" s="1717">
        <v>70</v>
      </c>
    </row>
    <row r="32" spans="2:21" s="403" customFormat="1" ht="23.25" customHeight="1">
      <c r="B32" s="1719" t="s">
        <v>338</v>
      </c>
      <c r="C32" s="1721">
        <v>961174</v>
      </c>
      <c r="D32" s="1720" t="s">
        <v>305</v>
      </c>
      <c r="E32" s="1721">
        <v>1621728</v>
      </c>
      <c r="F32" s="1721" t="s">
        <v>402</v>
      </c>
      <c r="G32" s="1721">
        <v>1359654</v>
      </c>
      <c r="H32" s="1722" t="s">
        <v>305</v>
      </c>
      <c r="I32" s="1723" t="s">
        <v>305</v>
      </c>
      <c r="J32" s="1722">
        <v>4921</v>
      </c>
      <c r="K32" s="1731">
        <v>2607</v>
      </c>
      <c r="L32" s="1721">
        <v>6282</v>
      </c>
      <c r="M32" s="1721">
        <v>117512</v>
      </c>
      <c r="N32" s="1721">
        <v>272949</v>
      </c>
      <c r="O32" s="1735">
        <v>10823</v>
      </c>
      <c r="P32" s="1736">
        <v>2971</v>
      </c>
      <c r="Q32" s="1727" t="s">
        <v>305</v>
      </c>
      <c r="R32" s="1737">
        <v>302</v>
      </c>
      <c r="S32" s="1720" t="s">
        <v>305</v>
      </c>
      <c r="T32" s="1721">
        <v>1243982</v>
      </c>
      <c r="U32" s="1728">
        <v>71</v>
      </c>
    </row>
    <row r="33" spans="2:21" s="403" customFormat="1" ht="23.25" customHeight="1">
      <c r="B33" s="1716" t="s">
        <v>339</v>
      </c>
      <c r="C33" s="1708">
        <v>972221</v>
      </c>
      <c r="D33" s="1709" t="s">
        <v>305</v>
      </c>
      <c r="E33" s="1708">
        <v>1561360</v>
      </c>
      <c r="F33" s="1708" t="s">
        <v>402</v>
      </c>
      <c r="G33" s="1708">
        <v>1318548</v>
      </c>
      <c r="H33" s="1712" t="s">
        <v>305</v>
      </c>
      <c r="I33" s="1718" t="s">
        <v>305</v>
      </c>
      <c r="J33" s="1712">
        <v>4936</v>
      </c>
      <c r="K33" s="1730">
        <v>2738</v>
      </c>
      <c r="L33" s="1708">
        <v>6998</v>
      </c>
      <c r="M33" s="1708">
        <v>118390</v>
      </c>
      <c r="N33" s="1708">
        <v>292946</v>
      </c>
      <c r="O33" s="1732">
        <v>11168</v>
      </c>
      <c r="P33" s="1733">
        <v>3106</v>
      </c>
      <c r="Q33" s="1711" t="s">
        <v>305</v>
      </c>
      <c r="R33" s="1734">
        <v>337</v>
      </c>
      <c r="S33" s="1709" t="s">
        <v>305</v>
      </c>
      <c r="T33" s="1708">
        <v>1220051</v>
      </c>
      <c r="U33" s="1717">
        <v>72</v>
      </c>
    </row>
    <row r="34" spans="2:21" s="403" customFormat="1" ht="23.25" customHeight="1">
      <c r="B34" s="1716" t="s">
        <v>340</v>
      </c>
      <c r="C34" s="1708">
        <v>948502</v>
      </c>
      <c r="D34" s="1709" t="s">
        <v>305</v>
      </c>
      <c r="E34" s="1708">
        <v>1542904</v>
      </c>
      <c r="F34" s="1708" t="s">
        <v>402</v>
      </c>
      <c r="G34" s="1708">
        <v>1325777</v>
      </c>
      <c r="H34" s="1712" t="s">
        <v>305</v>
      </c>
      <c r="I34" s="1718" t="s">
        <v>305</v>
      </c>
      <c r="J34" s="1712">
        <v>5069</v>
      </c>
      <c r="K34" s="1730">
        <v>3075</v>
      </c>
      <c r="L34" s="1708">
        <v>7569</v>
      </c>
      <c r="M34" s="1708">
        <v>125593</v>
      </c>
      <c r="N34" s="1708">
        <v>297166</v>
      </c>
      <c r="O34" s="1732">
        <v>12555</v>
      </c>
      <c r="P34" s="1733">
        <v>2791</v>
      </c>
      <c r="Q34" s="1711" t="s">
        <v>305</v>
      </c>
      <c r="R34" s="1734">
        <v>317</v>
      </c>
      <c r="S34" s="1709" t="s">
        <v>305</v>
      </c>
      <c r="T34" s="1708">
        <v>1156650</v>
      </c>
      <c r="U34" s="1717">
        <v>73</v>
      </c>
    </row>
    <row r="35" spans="2:21" s="403" customFormat="1" ht="23.25" customHeight="1">
      <c r="B35" s="1716" t="s">
        <v>341</v>
      </c>
      <c r="C35" s="1708">
        <v>1150721</v>
      </c>
      <c r="D35" s="1709" t="s">
        <v>305</v>
      </c>
      <c r="E35" s="1708">
        <v>1623574</v>
      </c>
      <c r="F35" s="1708" t="s">
        <v>402</v>
      </c>
      <c r="G35" s="1708">
        <v>1336839</v>
      </c>
      <c r="H35" s="1712" t="s">
        <v>305</v>
      </c>
      <c r="I35" s="1718" t="s">
        <v>305</v>
      </c>
      <c r="J35" s="1712">
        <v>5304</v>
      </c>
      <c r="K35" s="1730">
        <v>3032</v>
      </c>
      <c r="L35" s="1708">
        <v>8100</v>
      </c>
      <c r="M35" s="1708">
        <v>130786</v>
      </c>
      <c r="N35" s="1708">
        <v>300135</v>
      </c>
      <c r="O35" s="1732">
        <v>13832</v>
      </c>
      <c r="P35" s="1733">
        <v>2757</v>
      </c>
      <c r="Q35" s="1711" t="s">
        <v>305</v>
      </c>
      <c r="R35" s="1734">
        <v>320</v>
      </c>
      <c r="S35" s="1709" t="s">
        <v>305</v>
      </c>
      <c r="T35" s="1708">
        <v>995907</v>
      </c>
      <c r="U35" s="1717">
        <v>74</v>
      </c>
    </row>
    <row r="36" spans="2:21" s="403" customFormat="1" ht="23.25" customHeight="1">
      <c r="B36" s="1716" t="s">
        <v>342</v>
      </c>
      <c r="C36" s="1708">
        <v>1201244</v>
      </c>
      <c r="D36" s="1729" t="s">
        <v>305</v>
      </c>
      <c r="E36" s="1708">
        <v>1580495</v>
      </c>
      <c r="F36" s="1708" t="s">
        <v>402</v>
      </c>
      <c r="G36" s="1708">
        <v>1327407</v>
      </c>
      <c r="H36" s="1712" t="s">
        <v>305</v>
      </c>
      <c r="I36" s="1718" t="s">
        <v>305</v>
      </c>
      <c r="J36" s="1712">
        <v>5348</v>
      </c>
      <c r="K36" s="1730">
        <v>3498</v>
      </c>
      <c r="L36" s="1708">
        <v>8346</v>
      </c>
      <c r="M36" s="1708">
        <v>140938</v>
      </c>
      <c r="N36" s="1708">
        <v>313072</v>
      </c>
      <c r="O36" s="1732">
        <v>13505</v>
      </c>
      <c r="P36" s="1733">
        <v>2882</v>
      </c>
      <c r="Q36" s="1711" t="s">
        <v>305</v>
      </c>
      <c r="R36" s="1734">
        <v>361</v>
      </c>
      <c r="S36" s="1709" t="s">
        <v>305</v>
      </c>
      <c r="T36" s="1708">
        <v>1095262</v>
      </c>
      <c r="U36" s="1717">
        <v>75</v>
      </c>
    </row>
    <row r="37" spans="2:21" s="403" customFormat="1" ht="23.25" customHeight="1">
      <c r="B37" s="1719" t="s">
        <v>343</v>
      </c>
      <c r="C37" s="1721">
        <v>1209152</v>
      </c>
      <c r="D37" s="1709" t="s">
        <v>305</v>
      </c>
      <c r="E37" s="1721">
        <v>1563868</v>
      </c>
      <c r="F37" s="1721" t="s">
        <v>402</v>
      </c>
      <c r="G37" s="1721">
        <v>1325087</v>
      </c>
      <c r="H37" s="1722" t="s">
        <v>305</v>
      </c>
      <c r="I37" s="1723" t="s">
        <v>305</v>
      </c>
      <c r="J37" s="1722">
        <v>5416</v>
      </c>
      <c r="K37" s="1731">
        <v>3908</v>
      </c>
      <c r="L37" s="1721">
        <v>8578</v>
      </c>
      <c r="M37" s="1721">
        <v>150863</v>
      </c>
      <c r="N37" s="1721">
        <v>326167</v>
      </c>
      <c r="O37" s="1735">
        <v>13349</v>
      </c>
      <c r="P37" s="1736">
        <v>3082</v>
      </c>
      <c r="Q37" s="1727" t="s">
        <v>305</v>
      </c>
      <c r="R37" s="1737">
        <v>376</v>
      </c>
      <c r="S37" s="1720" t="s">
        <v>305</v>
      </c>
      <c r="T37" s="1721">
        <v>1110893</v>
      </c>
      <c r="U37" s="1728">
        <v>76</v>
      </c>
    </row>
    <row r="38" spans="2:21" s="403" customFormat="1" ht="23.25" customHeight="1">
      <c r="B38" s="1716" t="s">
        <v>344</v>
      </c>
      <c r="C38" s="1708">
        <v>1244295</v>
      </c>
      <c r="D38" s="1709" t="s">
        <v>305</v>
      </c>
      <c r="E38" s="1708">
        <v>1579953</v>
      </c>
      <c r="F38" s="1708" t="s">
        <v>402</v>
      </c>
      <c r="G38" s="1708">
        <v>1403343</v>
      </c>
      <c r="H38" s="1712" t="s">
        <v>305</v>
      </c>
      <c r="I38" s="1718" t="s">
        <v>305</v>
      </c>
      <c r="J38" s="1712">
        <v>5451</v>
      </c>
      <c r="K38" s="1730">
        <v>4115</v>
      </c>
      <c r="L38" s="1708">
        <v>8125</v>
      </c>
      <c r="M38" s="1708">
        <v>160044</v>
      </c>
      <c r="N38" s="1708">
        <v>339819</v>
      </c>
      <c r="O38" s="1732">
        <v>14900</v>
      </c>
      <c r="P38" s="1733">
        <v>3257</v>
      </c>
      <c r="Q38" s="1711" t="s">
        <v>305</v>
      </c>
      <c r="R38" s="1734">
        <v>387</v>
      </c>
      <c r="S38" s="1708">
        <v>95997</v>
      </c>
      <c r="T38" s="1708">
        <v>991860</v>
      </c>
      <c r="U38" s="1717">
        <v>77</v>
      </c>
    </row>
    <row r="39" spans="2:21" s="403" customFormat="1" ht="23.25" customHeight="1">
      <c r="B39" s="1716" t="s">
        <v>345</v>
      </c>
      <c r="C39" s="1708">
        <v>1290023</v>
      </c>
      <c r="D39" s="1709" t="s">
        <v>305</v>
      </c>
      <c r="E39" s="1708">
        <v>1607183</v>
      </c>
      <c r="F39" s="1708" t="s">
        <v>402</v>
      </c>
      <c r="G39" s="1708">
        <v>1392320</v>
      </c>
      <c r="H39" s="1712" t="s">
        <v>305</v>
      </c>
      <c r="I39" s="1718" t="s">
        <v>305</v>
      </c>
      <c r="J39" s="1712">
        <v>5669</v>
      </c>
      <c r="K39" s="1730">
        <v>4533</v>
      </c>
      <c r="L39" s="1708">
        <v>8137</v>
      </c>
      <c r="M39" s="1708">
        <v>162626</v>
      </c>
      <c r="N39" s="1708">
        <v>356981</v>
      </c>
      <c r="O39" s="1732">
        <v>15723</v>
      </c>
      <c r="P39" s="1733">
        <v>3181</v>
      </c>
      <c r="Q39" s="1711" t="s">
        <v>305</v>
      </c>
      <c r="R39" s="1734">
        <v>298</v>
      </c>
      <c r="S39" s="1708">
        <v>177465</v>
      </c>
      <c r="T39" s="1708">
        <v>924010</v>
      </c>
      <c r="U39" s="1717">
        <v>78</v>
      </c>
    </row>
    <row r="40" spans="2:21" s="403" customFormat="1" ht="23.25" customHeight="1">
      <c r="B40" s="1716" t="s">
        <v>346</v>
      </c>
      <c r="C40" s="1708">
        <v>1320838</v>
      </c>
      <c r="D40" s="1709" t="s">
        <v>305</v>
      </c>
      <c r="E40" s="1708">
        <v>1635460</v>
      </c>
      <c r="F40" s="1708" t="s">
        <v>402</v>
      </c>
      <c r="G40" s="1708">
        <v>1383539</v>
      </c>
      <c r="H40" s="1712" t="s">
        <v>305</v>
      </c>
      <c r="I40" s="1718" t="s">
        <v>305</v>
      </c>
      <c r="J40" s="1712">
        <v>6053</v>
      </c>
      <c r="K40" s="1730">
        <v>4830</v>
      </c>
      <c r="L40" s="1708">
        <v>8485</v>
      </c>
      <c r="M40" s="1708">
        <v>170816</v>
      </c>
      <c r="N40" s="1708">
        <v>374887</v>
      </c>
      <c r="O40" s="1732">
        <v>15846</v>
      </c>
      <c r="P40" s="1733">
        <v>3444</v>
      </c>
      <c r="Q40" s="1711" t="s">
        <v>305</v>
      </c>
      <c r="R40" s="1734">
        <v>153</v>
      </c>
      <c r="S40" s="1708">
        <v>194870</v>
      </c>
      <c r="T40" s="1708">
        <v>912894</v>
      </c>
      <c r="U40" s="1717">
        <v>79</v>
      </c>
    </row>
    <row r="41" spans="2:21" s="403" customFormat="1" ht="23.25" customHeight="1">
      <c r="B41" s="1716" t="s">
        <v>347</v>
      </c>
      <c r="C41" s="1708">
        <v>1323137</v>
      </c>
      <c r="D41" s="1709" t="s">
        <v>305</v>
      </c>
      <c r="E41" s="1708">
        <v>1723025</v>
      </c>
      <c r="F41" s="1708" t="s">
        <v>402</v>
      </c>
      <c r="G41" s="1708">
        <v>1399292</v>
      </c>
      <c r="H41" s="1712" t="s">
        <v>305</v>
      </c>
      <c r="I41" s="1718" t="s">
        <v>305</v>
      </c>
      <c r="J41" s="1712">
        <v>7168</v>
      </c>
      <c r="K41" s="1730">
        <v>5020</v>
      </c>
      <c r="L41" s="1708">
        <v>7951</v>
      </c>
      <c r="M41" s="1708">
        <v>169930</v>
      </c>
      <c r="N41" s="1708">
        <v>378666</v>
      </c>
      <c r="O41" s="1732">
        <v>15258</v>
      </c>
      <c r="P41" s="1733">
        <v>3614</v>
      </c>
      <c r="Q41" s="1711" t="s">
        <v>305</v>
      </c>
      <c r="R41" s="1734">
        <v>86</v>
      </c>
      <c r="S41" s="1708">
        <v>202738</v>
      </c>
      <c r="T41" s="1708">
        <v>895973</v>
      </c>
      <c r="U41" s="1717">
        <v>80</v>
      </c>
    </row>
    <row r="42" spans="2:21" s="403" customFormat="1" ht="23.25" customHeight="1">
      <c r="B42" s="1719" t="s">
        <v>348</v>
      </c>
      <c r="C42" s="1721">
        <v>1279727</v>
      </c>
      <c r="D42" s="1720" t="s">
        <v>305</v>
      </c>
      <c r="E42" s="1721">
        <v>1677764</v>
      </c>
      <c r="F42" s="1721" t="s">
        <v>402</v>
      </c>
      <c r="G42" s="1721">
        <v>1424273</v>
      </c>
      <c r="H42" s="1722" t="s">
        <v>305</v>
      </c>
      <c r="I42" s="1723" t="s">
        <v>305</v>
      </c>
      <c r="J42" s="1722">
        <v>7747</v>
      </c>
      <c r="K42" s="1731">
        <v>5262</v>
      </c>
      <c r="L42" s="1721">
        <v>7933</v>
      </c>
      <c r="M42" s="1721">
        <v>166743</v>
      </c>
      <c r="N42" s="1721">
        <v>386057</v>
      </c>
      <c r="O42" s="1735">
        <v>15320</v>
      </c>
      <c r="P42" s="1736">
        <v>3887</v>
      </c>
      <c r="Q42" s="1727" t="s">
        <v>305</v>
      </c>
      <c r="R42" s="1720" t="s">
        <v>305</v>
      </c>
      <c r="S42" s="1721">
        <v>208669</v>
      </c>
      <c r="T42" s="1721">
        <v>878808</v>
      </c>
      <c r="U42" s="1728">
        <v>81</v>
      </c>
    </row>
    <row r="43" spans="2:21" s="403" customFormat="1" ht="23.25" customHeight="1">
      <c r="B43" s="1716" t="s">
        <v>349</v>
      </c>
      <c r="C43" s="1708">
        <v>1194788</v>
      </c>
      <c r="D43" s="1709" t="s">
        <v>305</v>
      </c>
      <c r="E43" s="1708">
        <v>1556578</v>
      </c>
      <c r="F43" s="1708" t="s">
        <v>402</v>
      </c>
      <c r="G43" s="1708">
        <v>1449109</v>
      </c>
      <c r="H43" s="1712" t="s">
        <v>305</v>
      </c>
      <c r="I43" s="1718" t="s">
        <v>305</v>
      </c>
      <c r="J43" s="1712">
        <v>7611</v>
      </c>
      <c r="K43" s="1730">
        <v>5654</v>
      </c>
      <c r="L43" s="1708">
        <v>7930</v>
      </c>
      <c r="M43" s="1708">
        <v>167170</v>
      </c>
      <c r="N43" s="1708">
        <v>382466</v>
      </c>
      <c r="O43" s="1732">
        <v>15855</v>
      </c>
      <c r="P43" s="1733">
        <v>3969</v>
      </c>
      <c r="Q43" s="1711" t="s">
        <v>305</v>
      </c>
      <c r="R43" s="1709" t="s">
        <v>305</v>
      </c>
      <c r="S43" s="1708">
        <v>231075</v>
      </c>
      <c r="T43" s="1708">
        <v>814901</v>
      </c>
      <c r="U43" s="1717">
        <v>82</v>
      </c>
    </row>
    <row r="44" spans="2:21" s="403" customFormat="1" ht="23.25" customHeight="1">
      <c r="B44" s="1716" t="s">
        <v>350</v>
      </c>
      <c r="C44" s="1708">
        <v>1133946</v>
      </c>
      <c r="D44" s="1709" t="s">
        <v>305</v>
      </c>
      <c r="E44" s="1708">
        <v>1850694</v>
      </c>
      <c r="F44" s="1708" t="s">
        <v>402</v>
      </c>
      <c r="G44" s="1708">
        <v>1519424</v>
      </c>
      <c r="H44" s="1712" t="s">
        <v>305</v>
      </c>
      <c r="I44" s="1718" t="s">
        <v>305</v>
      </c>
      <c r="J44" s="1712">
        <v>9710</v>
      </c>
      <c r="K44" s="1730">
        <v>6262</v>
      </c>
      <c r="L44" s="1708">
        <v>8139</v>
      </c>
      <c r="M44" s="1708">
        <v>168535</v>
      </c>
      <c r="N44" s="1708">
        <v>369069</v>
      </c>
      <c r="O44" s="1732">
        <v>16733</v>
      </c>
      <c r="P44" s="1733">
        <v>4063</v>
      </c>
      <c r="Q44" s="1711" t="s">
        <v>305</v>
      </c>
      <c r="R44" s="1709" t="s">
        <v>305</v>
      </c>
      <c r="S44" s="1708">
        <v>235537</v>
      </c>
      <c r="T44" s="1708">
        <v>828981</v>
      </c>
      <c r="U44" s="1717">
        <v>83</v>
      </c>
    </row>
    <row r="45" spans="2:21" s="403" customFormat="1" ht="23.25" customHeight="1">
      <c r="B45" s="1716" t="s">
        <v>351</v>
      </c>
      <c r="C45" s="1708">
        <v>1108844</v>
      </c>
      <c r="D45" s="1709" t="s">
        <v>305</v>
      </c>
      <c r="E45" s="1708">
        <v>1882768</v>
      </c>
      <c r="F45" s="1708" t="s">
        <v>402</v>
      </c>
      <c r="G45" s="1708">
        <v>1482312</v>
      </c>
      <c r="H45" s="1712" t="s">
        <v>305</v>
      </c>
      <c r="I45" s="1718" t="s">
        <v>305</v>
      </c>
      <c r="J45" s="1712">
        <v>8632</v>
      </c>
      <c r="K45" s="1730">
        <v>7020</v>
      </c>
      <c r="L45" s="1708">
        <v>8133</v>
      </c>
      <c r="M45" s="1708">
        <v>170041</v>
      </c>
      <c r="N45" s="1708">
        <v>372247</v>
      </c>
      <c r="O45" s="1732">
        <v>18493</v>
      </c>
      <c r="P45" s="1733">
        <v>4090</v>
      </c>
      <c r="Q45" s="1711" t="s">
        <v>305</v>
      </c>
      <c r="R45" s="1709" t="s">
        <v>305</v>
      </c>
      <c r="S45" s="1708">
        <v>247882</v>
      </c>
      <c r="T45" s="1708">
        <v>799522</v>
      </c>
      <c r="U45" s="1717">
        <v>84</v>
      </c>
    </row>
    <row r="46" spans="2:21" s="403" customFormat="1" ht="23.25" customHeight="1">
      <c r="B46" s="1716" t="s">
        <v>352</v>
      </c>
      <c r="C46" s="1708">
        <v>1071648</v>
      </c>
      <c r="D46" s="1729" t="s">
        <v>305</v>
      </c>
      <c r="E46" s="1708">
        <v>1882034</v>
      </c>
      <c r="F46" s="1708" t="s">
        <v>402</v>
      </c>
      <c r="G46" s="1708">
        <v>1373713</v>
      </c>
      <c r="H46" s="1712" t="s">
        <v>305</v>
      </c>
      <c r="I46" s="1718" t="s">
        <v>305</v>
      </c>
      <c r="J46" s="1712">
        <v>8617</v>
      </c>
      <c r="K46" s="1730">
        <v>6917</v>
      </c>
      <c r="L46" s="1708">
        <v>8031</v>
      </c>
      <c r="M46" s="1708">
        <v>174624</v>
      </c>
      <c r="N46" s="1708">
        <v>373302</v>
      </c>
      <c r="O46" s="1732">
        <v>19315</v>
      </c>
      <c r="P46" s="1733">
        <v>4358</v>
      </c>
      <c r="Q46" s="1711" t="s">
        <v>305</v>
      </c>
      <c r="R46" s="1709" t="s">
        <v>305</v>
      </c>
      <c r="S46" s="1708">
        <v>262716</v>
      </c>
      <c r="T46" s="1708">
        <v>770150</v>
      </c>
      <c r="U46" s="1717">
        <v>85</v>
      </c>
    </row>
    <row r="47" spans="2:21" s="403" customFormat="1" ht="23.25" customHeight="1">
      <c r="B47" s="1719" t="s">
        <v>353</v>
      </c>
      <c r="C47" s="1721">
        <v>1032892</v>
      </c>
      <c r="D47" s="1709" t="s">
        <v>305</v>
      </c>
      <c r="E47" s="1721">
        <v>1933616</v>
      </c>
      <c r="F47" s="1721" t="s">
        <v>402</v>
      </c>
      <c r="G47" s="1721">
        <v>1620425</v>
      </c>
      <c r="H47" s="1722" t="s">
        <v>305</v>
      </c>
      <c r="I47" s="1723" t="s">
        <v>305</v>
      </c>
      <c r="J47" s="1722">
        <v>8912</v>
      </c>
      <c r="K47" s="1731">
        <v>7949</v>
      </c>
      <c r="L47" s="1721">
        <v>8293</v>
      </c>
      <c r="M47" s="1721">
        <v>171845</v>
      </c>
      <c r="N47" s="1721">
        <v>376260</v>
      </c>
      <c r="O47" s="1735">
        <v>21021</v>
      </c>
      <c r="P47" s="1736">
        <v>4496</v>
      </c>
      <c r="Q47" s="1727" t="s">
        <v>305</v>
      </c>
      <c r="R47" s="1720" t="s">
        <v>305</v>
      </c>
      <c r="S47" s="1721">
        <v>264961</v>
      </c>
      <c r="T47" s="1721">
        <v>692395</v>
      </c>
      <c r="U47" s="1728">
        <v>86</v>
      </c>
    </row>
    <row r="48" spans="2:21" s="403" customFormat="1" ht="23.25" customHeight="1">
      <c r="B48" s="1716" t="s">
        <v>354</v>
      </c>
      <c r="C48" s="1708">
        <v>984168</v>
      </c>
      <c r="D48" s="1709" t="s">
        <v>305</v>
      </c>
      <c r="E48" s="1708">
        <v>2005425</v>
      </c>
      <c r="F48" s="1708" t="s">
        <v>402</v>
      </c>
      <c r="G48" s="1708">
        <v>1654685</v>
      </c>
      <c r="H48" s="1712" t="s">
        <v>305</v>
      </c>
      <c r="I48" s="1718" t="s">
        <v>305</v>
      </c>
      <c r="J48" s="1712">
        <v>9157</v>
      </c>
      <c r="K48" s="1730">
        <v>8575</v>
      </c>
      <c r="L48" s="1708">
        <v>8329</v>
      </c>
      <c r="M48" s="1708">
        <v>164399</v>
      </c>
      <c r="N48" s="1708">
        <v>382655</v>
      </c>
      <c r="O48" s="1732">
        <v>22200</v>
      </c>
      <c r="P48" s="1733">
        <v>4898</v>
      </c>
      <c r="Q48" s="1711" t="s">
        <v>305</v>
      </c>
      <c r="R48" s="1709" t="s">
        <v>305</v>
      </c>
      <c r="S48" s="1708">
        <v>275610</v>
      </c>
      <c r="T48" s="1708">
        <v>679702</v>
      </c>
      <c r="U48" s="1717">
        <v>87</v>
      </c>
    </row>
    <row r="49" spans="2:28" s="403" customFormat="1" ht="23.25" customHeight="1" thickBot="1">
      <c r="B49" s="1738" t="s">
        <v>355</v>
      </c>
      <c r="C49" s="1739">
        <v>963330</v>
      </c>
      <c r="D49" s="1740" t="s">
        <v>305</v>
      </c>
      <c r="E49" s="1739">
        <v>2044923</v>
      </c>
      <c r="F49" s="1739" t="s">
        <v>402</v>
      </c>
      <c r="G49" s="1739">
        <v>1653156</v>
      </c>
      <c r="H49" s="1741" t="s">
        <v>305</v>
      </c>
      <c r="I49" s="1742" t="s">
        <v>305</v>
      </c>
      <c r="J49" s="1741">
        <v>9723</v>
      </c>
      <c r="K49" s="1743">
        <v>8835</v>
      </c>
      <c r="L49" s="1739">
        <v>8713</v>
      </c>
      <c r="M49" s="1739">
        <v>196110</v>
      </c>
      <c r="N49" s="1739">
        <v>382828</v>
      </c>
      <c r="O49" s="1744">
        <v>23779</v>
      </c>
      <c r="P49" s="1745">
        <v>5330</v>
      </c>
      <c r="Q49" s="1746" t="s">
        <v>305</v>
      </c>
      <c r="R49" s="1740" t="s">
        <v>305</v>
      </c>
      <c r="S49" s="1739">
        <v>306460</v>
      </c>
      <c r="T49" s="1739">
        <v>672156</v>
      </c>
      <c r="U49" s="1747">
        <v>88</v>
      </c>
    </row>
    <row r="50" spans="2:28" s="403" customFormat="1" ht="14.25" customHeight="1">
      <c r="B50" s="402" t="s">
        <v>597</v>
      </c>
      <c r="U50" s="404" t="s">
        <v>598</v>
      </c>
    </row>
    <row r="51" spans="2:28" s="407" customFormat="1" ht="17.25" customHeight="1">
      <c r="B51" s="405" t="s">
        <v>599</v>
      </c>
      <c r="C51" s="406"/>
      <c r="D51" s="406"/>
      <c r="E51" s="406"/>
      <c r="F51" s="406"/>
      <c r="G51" s="406"/>
      <c r="H51" s="406"/>
      <c r="I51" s="406"/>
      <c r="J51" s="406"/>
      <c r="K51" s="406"/>
      <c r="L51" s="406"/>
      <c r="M51" s="406"/>
      <c r="N51" s="406"/>
      <c r="O51" s="406"/>
      <c r="P51" s="406"/>
      <c r="Q51" s="406"/>
      <c r="R51" s="406"/>
      <c r="S51" s="406"/>
      <c r="T51" s="406"/>
      <c r="U51" s="406"/>
    </row>
    <row r="52" spans="2:28" s="407" customFormat="1" ht="17.25" customHeight="1">
      <c r="B52" s="405"/>
      <c r="C52" s="406"/>
      <c r="D52" s="406"/>
      <c r="E52" s="406"/>
      <c r="F52" s="406"/>
      <c r="G52" s="406"/>
      <c r="H52" s="406"/>
      <c r="I52" s="407" t="s">
        <v>578</v>
      </c>
      <c r="K52" s="406"/>
      <c r="L52" s="408" t="s">
        <v>1244</v>
      </c>
      <c r="M52" s="406"/>
      <c r="N52" s="406"/>
      <c r="O52" s="1705"/>
      <c r="P52" s="406"/>
      <c r="Q52" s="406"/>
      <c r="R52" s="406"/>
      <c r="S52" s="406"/>
      <c r="T52" s="406"/>
      <c r="U52" s="406"/>
    </row>
    <row r="53" spans="2:28" s="403" customFormat="1" ht="4.5" customHeight="1" thickBot="1">
      <c r="B53" s="406"/>
      <c r="C53" s="409"/>
      <c r="D53" s="409"/>
      <c r="E53" s="409"/>
      <c r="F53" s="409"/>
      <c r="G53" s="409"/>
      <c r="H53" s="409"/>
      <c r="I53" s="409"/>
      <c r="J53" s="409"/>
      <c r="K53" s="409"/>
      <c r="L53" s="409"/>
      <c r="M53" s="409"/>
      <c r="N53" s="409"/>
      <c r="O53" s="409"/>
      <c r="P53" s="409"/>
      <c r="Q53" s="409"/>
      <c r="R53" s="409"/>
      <c r="S53" s="409"/>
      <c r="T53" s="409"/>
      <c r="U53" s="409"/>
    </row>
    <row r="54" spans="2:28" s="403" customFormat="1" ht="30" customHeight="1">
      <c r="B54" s="2226" t="s">
        <v>133</v>
      </c>
      <c r="C54" s="2229" t="s">
        <v>37</v>
      </c>
      <c r="D54" s="2232" t="s">
        <v>134</v>
      </c>
      <c r="E54" s="2224" t="s">
        <v>43</v>
      </c>
      <c r="F54" s="2196" t="s">
        <v>135</v>
      </c>
      <c r="G54" s="2224" t="s">
        <v>47</v>
      </c>
      <c r="H54" s="2241" t="s">
        <v>103</v>
      </c>
      <c r="I54" s="2242"/>
      <c r="J54" s="410" t="s">
        <v>579</v>
      </c>
      <c r="K54" s="411"/>
      <c r="L54" s="2224" t="s">
        <v>562</v>
      </c>
      <c r="M54" s="2224" t="s">
        <v>55</v>
      </c>
      <c r="N54" s="2224" t="s">
        <v>57</v>
      </c>
      <c r="O54" s="412" t="s">
        <v>580</v>
      </c>
      <c r="P54" s="411"/>
      <c r="Q54" s="413"/>
      <c r="R54" s="2244" t="s">
        <v>581</v>
      </c>
      <c r="S54" s="2224" t="s">
        <v>62</v>
      </c>
      <c r="T54" s="2234" t="s">
        <v>64</v>
      </c>
      <c r="U54" s="2236" t="s">
        <v>133</v>
      </c>
    </row>
    <row r="55" spans="2:28" s="403" customFormat="1" ht="18" customHeight="1">
      <c r="B55" s="2227"/>
      <c r="C55" s="2230"/>
      <c r="D55" s="2233"/>
      <c r="E55" s="2225"/>
      <c r="F55" s="2197"/>
      <c r="G55" s="2225"/>
      <c r="H55" s="2239" t="s">
        <v>50</v>
      </c>
      <c r="I55" s="2240"/>
      <c r="J55" s="414" t="s">
        <v>582</v>
      </c>
      <c r="K55" s="415"/>
      <c r="L55" s="2225"/>
      <c r="M55" s="2225"/>
      <c r="N55" s="2225"/>
      <c r="O55" s="416" t="s">
        <v>550</v>
      </c>
      <c r="P55" s="406"/>
      <c r="Q55" s="417"/>
      <c r="R55" s="2245"/>
      <c r="S55" s="2225"/>
      <c r="T55" s="2235"/>
      <c r="U55" s="2237"/>
    </row>
    <row r="56" spans="2:28" s="403" customFormat="1" ht="18" customHeight="1">
      <c r="B56" s="2227"/>
      <c r="C56" s="2231"/>
      <c r="D56" s="2233"/>
      <c r="E56" s="2225"/>
      <c r="F56" s="2206"/>
      <c r="G56" s="2225"/>
      <c r="H56" s="418" t="s">
        <v>583</v>
      </c>
      <c r="I56" s="419" t="s">
        <v>584</v>
      </c>
      <c r="J56" s="418" t="s">
        <v>585</v>
      </c>
      <c r="K56" s="420" t="s">
        <v>586</v>
      </c>
      <c r="L56" s="2225"/>
      <c r="M56" s="2225"/>
      <c r="N56" s="2225"/>
      <c r="O56" s="421" t="s">
        <v>551</v>
      </c>
      <c r="P56" s="422" t="s">
        <v>552</v>
      </c>
      <c r="Q56" s="423" t="s">
        <v>553</v>
      </c>
      <c r="R56" s="2245"/>
      <c r="S56" s="2225"/>
      <c r="T56" s="2235"/>
      <c r="U56" s="2237"/>
    </row>
    <row r="57" spans="2:28" s="403" customFormat="1" ht="43.5" customHeight="1">
      <c r="B57" s="2228"/>
      <c r="C57" s="424" t="s">
        <v>38</v>
      </c>
      <c r="D57" s="1706" t="s">
        <v>293</v>
      </c>
      <c r="E57" s="425" t="s">
        <v>294</v>
      </c>
      <c r="F57" s="1064" t="s">
        <v>295</v>
      </c>
      <c r="G57" s="425" t="s">
        <v>48</v>
      </c>
      <c r="H57" s="426" t="s">
        <v>587</v>
      </c>
      <c r="I57" s="424" t="s">
        <v>588</v>
      </c>
      <c r="J57" s="426" t="s">
        <v>589</v>
      </c>
      <c r="K57" s="424" t="s">
        <v>590</v>
      </c>
      <c r="L57" s="425" t="s">
        <v>54</v>
      </c>
      <c r="M57" s="425" t="s">
        <v>56</v>
      </c>
      <c r="N57" s="425" t="s">
        <v>300</v>
      </c>
      <c r="O57" s="426" t="s">
        <v>554</v>
      </c>
      <c r="P57" s="427" t="s">
        <v>555</v>
      </c>
      <c r="Q57" s="424" t="s">
        <v>556</v>
      </c>
      <c r="R57" s="428" t="s">
        <v>557</v>
      </c>
      <c r="S57" s="425" t="s">
        <v>63</v>
      </c>
      <c r="T57" s="429" t="s">
        <v>65</v>
      </c>
      <c r="U57" s="2238"/>
    </row>
    <row r="58" spans="2:28" s="403" customFormat="1" ht="22.5" customHeight="1">
      <c r="B58" s="1707" t="s">
        <v>360</v>
      </c>
      <c r="C58" s="1708">
        <v>967186</v>
      </c>
      <c r="D58" s="1709" t="s">
        <v>305</v>
      </c>
      <c r="E58" s="1708">
        <v>2049471</v>
      </c>
      <c r="F58" s="1708" t="s">
        <v>402</v>
      </c>
      <c r="G58" s="1708">
        <v>1700789</v>
      </c>
      <c r="H58" s="1712" t="s">
        <v>305</v>
      </c>
      <c r="I58" s="1718" t="s">
        <v>305</v>
      </c>
      <c r="J58" s="1712">
        <v>9365</v>
      </c>
      <c r="K58" s="1730">
        <v>9574</v>
      </c>
      <c r="L58" s="1708">
        <v>8706</v>
      </c>
      <c r="M58" s="1708">
        <v>205098</v>
      </c>
      <c r="N58" s="1708">
        <v>376688</v>
      </c>
      <c r="O58" s="1732">
        <v>25250</v>
      </c>
      <c r="P58" s="1733">
        <v>5576</v>
      </c>
      <c r="Q58" s="1711" t="s">
        <v>305</v>
      </c>
      <c r="R58" s="1709" t="s">
        <v>305</v>
      </c>
      <c r="S58" s="1708">
        <v>333025</v>
      </c>
      <c r="T58" s="1708">
        <v>658091</v>
      </c>
      <c r="U58" s="1717">
        <v>89</v>
      </c>
    </row>
    <row r="59" spans="2:28" s="403" customFormat="1" ht="22.5" customHeight="1">
      <c r="B59" s="1716" t="s">
        <v>452</v>
      </c>
      <c r="C59" s="1708">
        <v>961842</v>
      </c>
      <c r="D59" s="1709" t="s">
        <v>305</v>
      </c>
      <c r="E59" s="1708">
        <v>1981503</v>
      </c>
      <c r="F59" s="1708" t="s">
        <v>402</v>
      </c>
      <c r="G59" s="1708">
        <v>1766917</v>
      </c>
      <c r="H59" s="1712" t="s">
        <v>305</v>
      </c>
      <c r="I59" s="1718" t="s">
        <v>305</v>
      </c>
      <c r="J59" s="1712">
        <v>9042</v>
      </c>
      <c r="K59" s="1730">
        <v>10301</v>
      </c>
      <c r="L59" s="1708">
        <v>9038</v>
      </c>
      <c r="M59" s="1708">
        <v>208358</v>
      </c>
      <c r="N59" s="1708">
        <v>400103</v>
      </c>
      <c r="O59" s="1732">
        <v>25804</v>
      </c>
      <c r="P59" s="1733">
        <v>5812</v>
      </c>
      <c r="Q59" s="1711" t="s">
        <v>305</v>
      </c>
      <c r="R59" s="1709" t="s">
        <v>305</v>
      </c>
      <c r="S59" s="1708">
        <v>350360</v>
      </c>
      <c r="T59" s="1708">
        <v>645098</v>
      </c>
      <c r="U59" s="1717">
        <v>90</v>
      </c>
    </row>
    <row r="60" spans="2:28" s="403" customFormat="1" ht="22.5" customHeight="1">
      <c r="B60" s="1719" t="s">
        <v>453</v>
      </c>
      <c r="C60" s="1721">
        <v>937880</v>
      </c>
      <c r="D60" s="1720" t="s">
        <v>305</v>
      </c>
      <c r="E60" s="1721">
        <v>1860300</v>
      </c>
      <c r="F60" s="1721" t="s">
        <v>402</v>
      </c>
      <c r="G60" s="1721">
        <v>1803221</v>
      </c>
      <c r="H60" s="1722" t="s">
        <v>305</v>
      </c>
      <c r="I60" s="1723" t="s">
        <v>305</v>
      </c>
      <c r="J60" s="1722">
        <v>8563</v>
      </c>
      <c r="K60" s="1731">
        <v>10938</v>
      </c>
      <c r="L60" s="1721">
        <v>9257</v>
      </c>
      <c r="M60" s="1721">
        <v>216267</v>
      </c>
      <c r="N60" s="1721">
        <v>428079</v>
      </c>
      <c r="O60" s="1735">
        <v>26815</v>
      </c>
      <c r="P60" s="1736">
        <v>6201</v>
      </c>
      <c r="Q60" s="1727" t="s">
        <v>305</v>
      </c>
      <c r="R60" s="1720" t="s">
        <v>305</v>
      </c>
      <c r="S60" s="1721">
        <v>366603</v>
      </c>
      <c r="T60" s="1721">
        <v>623310</v>
      </c>
      <c r="U60" s="1728">
        <v>91</v>
      </c>
    </row>
    <row r="61" spans="2:28" s="403" customFormat="1" ht="22.5" customHeight="1">
      <c r="B61" s="1716" t="s">
        <v>454</v>
      </c>
      <c r="C61" s="1708">
        <v>903948</v>
      </c>
      <c r="D61" s="1709" t="s">
        <v>305</v>
      </c>
      <c r="E61" s="1708">
        <v>1773712</v>
      </c>
      <c r="F61" s="1708" t="s">
        <v>402</v>
      </c>
      <c r="G61" s="1708">
        <v>1807175</v>
      </c>
      <c r="H61" s="1712" t="s">
        <v>305</v>
      </c>
      <c r="I61" s="1718" t="s">
        <v>305</v>
      </c>
      <c r="J61" s="1712">
        <v>8105</v>
      </c>
      <c r="K61" s="1730">
        <v>11086</v>
      </c>
      <c r="L61" s="1708">
        <v>9280</v>
      </c>
      <c r="M61" s="1708">
        <v>226432</v>
      </c>
      <c r="N61" s="1708">
        <v>437878</v>
      </c>
      <c r="O61" s="1732">
        <v>29193</v>
      </c>
      <c r="P61" s="1733">
        <v>6484</v>
      </c>
      <c r="Q61" s="1711" t="s">
        <v>305</v>
      </c>
      <c r="R61" s="1709" t="s">
        <v>305</v>
      </c>
      <c r="S61" s="1708">
        <v>393009</v>
      </c>
      <c r="T61" s="1708">
        <v>598651</v>
      </c>
      <c r="U61" s="1717">
        <v>92</v>
      </c>
    </row>
    <row r="62" spans="2:28" s="403" customFormat="1" ht="22.5" customHeight="1">
      <c r="B62" s="1716" t="s">
        <v>455</v>
      </c>
      <c r="C62" s="1708">
        <v>872061</v>
      </c>
      <c r="D62" s="1709" t="s">
        <v>305</v>
      </c>
      <c r="E62" s="1708">
        <v>1732437</v>
      </c>
      <c r="F62" s="1708" t="s">
        <v>402</v>
      </c>
      <c r="G62" s="1708">
        <v>1755338</v>
      </c>
      <c r="H62" s="1712" t="s">
        <v>305</v>
      </c>
      <c r="I62" s="1718" t="s">
        <v>305</v>
      </c>
      <c r="J62" s="1712">
        <v>7930</v>
      </c>
      <c r="K62" s="1730">
        <v>11025</v>
      </c>
      <c r="L62" s="1708">
        <v>9574</v>
      </c>
      <c r="M62" s="1708">
        <v>240916</v>
      </c>
      <c r="N62" s="1708">
        <v>445774</v>
      </c>
      <c r="O62" s="1732">
        <v>32847</v>
      </c>
      <c r="P62" s="1733">
        <v>6765</v>
      </c>
      <c r="Q62" s="1711" t="s">
        <v>305</v>
      </c>
      <c r="R62" s="1709" t="s">
        <v>305</v>
      </c>
      <c r="S62" s="1708">
        <v>404462</v>
      </c>
      <c r="T62" s="1708">
        <v>578133</v>
      </c>
      <c r="U62" s="1717">
        <v>93</v>
      </c>
    </row>
    <row r="63" spans="2:28" s="403" customFormat="1" ht="22.5" customHeight="1">
      <c r="B63" s="1716" t="s">
        <v>456</v>
      </c>
      <c r="C63" s="1708">
        <v>841978</v>
      </c>
      <c r="D63" s="1709" t="s">
        <v>305</v>
      </c>
      <c r="E63" s="1708">
        <v>1680006</v>
      </c>
      <c r="F63" s="1708" t="s">
        <v>402</v>
      </c>
      <c r="G63" s="1708">
        <v>1658949</v>
      </c>
      <c r="H63" s="1712" t="s">
        <v>305</v>
      </c>
      <c r="I63" s="1718" t="s">
        <v>305</v>
      </c>
      <c r="J63" s="1712">
        <v>7415</v>
      </c>
      <c r="K63" s="1730">
        <v>10798</v>
      </c>
      <c r="L63" s="1708">
        <v>9898</v>
      </c>
      <c r="M63" s="1708">
        <v>246596</v>
      </c>
      <c r="N63" s="1708">
        <v>461898</v>
      </c>
      <c r="O63" s="1732">
        <v>36581</v>
      </c>
      <c r="P63" s="1733">
        <v>7366</v>
      </c>
      <c r="Q63" s="1711" t="s">
        <v>305</v>
      </c>
      <c r="R63" s="1709" t="s">
        <v>305</v>
      </c>
      <c r="S63" s="1708">
        <v>405404</v>
      </c>
      <c r="T63" s="1708">
        <v>553532</v>
      </c>
      <c r="U63" s="1717">
        <v>94</v>
      </c>
      <c r="W63" s="409"/>
      <c r="X63" s="409"/>
      <c r="Y63" s="409"/>
      <c r="Z63" s="409"/>
      <c r="AA63" s="409"/>
      <c r="AB63" s="409"/>
    </row>
    <row r="64" spans="2:28" s="403" customFormat="1" ht="22.5" customHeight="1">
      <c r="B64" s="1716" t="s">
        <v>457</v>
      </c>
      <c r="C64" s="1708">
        <v>822209</v>
      </c>
      <c r="D64" s="1729" t="s">
        <v>305</v>
      </c>
      <c r="E64" s="1708">
        <v>1622198</v>
      </c>
      <c r="F64" s="1708" t="s">
        <v>402</v>
      </c>
      <c r="G64" s="1708">
        <v>1590720</v>
      </c>
      <c r="H64" s="1712" t="s">
        <v>305</v>
      </c>
      <c r="I64" s="1718" t="s">
        <v>305</v>
      </c>
      <c r="J64" s="1712">
        <v>7307</v>
      </c>
      <c r="K64" s="1730">
        <v>10717</v>
      </c>
      <c r="L64" s="1708">
        <v>10189</v>
      </c>
      <c r="M64" s="1708">
        <v>246474</v>
      </c>
      <c r="N64" s="1708">
        <v>493277</v>
      </c>
      <c r="O64" s="1732">
        <v>41681</v>
      </c>
      <c r="P64" s="1733">
        <v>8019</v>
      </c>
      <c r="Q64" s="1711" t="s">
        <v>305</v>
      </c>
      <c r="R64" s="1709" t="s">
        <v>305</v>
      </c>
      <c r="S64" s="1708">
        <v>401317</v>
      </c>
      <c r="T64" s="1708">
        <v>497953</v>
      </c>
      <c r="U64" s="1717">
        <v>95</v>
      </c>
      <c r="W64" s="465"/>
      <c r="X64" s="465"/>
      <c r="Y64" s="465"/>
      <c r="Z64" s="465"/>
      <c r="AA64" s="465"/>
      <c r="AB64" s="465"/>
    </row>
    <row r="65" spans="2:28" s="403" customFormat="1" ht="22.5" customHeight="1">
      <c r="B65" s="1719" t="s">
        <v>458</v>
      </c>
      <c r="C65" s="1721">
        <v>777675</v>
      </c>
      <c r="D65" s="1709" t="s">
        <v>305</v>
      </c>
      <c r="E65" s="1721">
        <v>1545270</v>
      </c>
      <c r="F65" s="1721" t="s">
        <v>402</v>
      </c>
      <c r="G65" s="1721">
        <v>1554549</v>
      </c>
      <c r="H65" s="1722" t="s">
        <v>305</v>
      </c>
      <c r="I65" s="1723" t="s">
        <v>305</v>
      </c>
      <c r="J65" s="1722">
        <v>6921</v>
      </c>
      <c r="K65" s="1731">
        <v>10692</v>
      </c>
      <c r="L65" s="1721">
        <v>10175</v>
      </c>
      <c r="M65" s="1721">
        <v>236557</v>
      </c>
      <c r="N65" s="1721">
        <v>512814</v>
      </c>
      <c r="O65" s="1735">
        <v>47747</v>
      </c>
      <c r="P65" s="1736">
        <v>8968</v>
      </c>
      <c r="Q65" s="1727" t="s">
        <v>305</v>
      </c>
      <c r="R65" s="1720" t="s">
        <v>305</v>
      </c>
      <c r="S65" s="1721">
        <v>385522</v>
      </c>
      <c r="T65" s="1721">
        <v>466099</v>
      </c>
      <c r="U65" s="1728">
        <v>96</v>
      </c>
      <c r="W65" s="467"/>
      <c r="X65" s="467"/>
      <c r="Y65" s="467"/>
      <c r="Z65" s="467"/>
      <c r="AA65" s="467"/>
      <c r="AB65" s="467"/>
    </row>
    <row r="66" spans="2:28" s="403" customFormat="1" ht="22.5" customHeight="1">
      <c r="B66" s="1716" t="s">
        <v>459</v>
      </c>
      <c r="C66" s="1708">
        <v>758467</v>
      </c>
      <c r="D66" s="1709" t="s">
        <v>305</v>
      </c>
      <c r="E66" s="1708">
        <v>1510994</v>
      </c>
      <c r="F66" s="1708" t="s">
        <v>402</v>
      </c>
      <c r="G66" s="1708">
        <v>1503748</v>
      </c>
      <c r="H66" s="1712" t="s">
        <v>305</v>
      </c>
      <c r="I66" s="1718" t="s">
        <v>305</v>
      </c>
      <c r="J66" s="1712">
        <v>6919</v>
      </c>
      <c r="K66" s="1730">
        <v>10621</v>
      </c>
      <c r="L66" s="1708">
        <v>10232</v>
      </c>
      <c r="M66" s="1708">
        <v>220934</v>
      </c>
      <c r="N66" s="1708">
        <v>524512</v>
      </c>
      <c r="O66" s="1732">
        <v>50430</v>
      </c>
      <c r="P66" s="1733">
        <v>9860</v>
      </c>
      <c r="Q66" s="1711" t="s">
        <v>305</v>
      </c>
      <c r="R66" s="1709" t="s">
        <v>305</v>
      </c>
      <c r="S66" s="1708">
        <v>368804</v>
      </c>
      <c r="T66" s="1708">
        <v>445796</v>
      </c>
      <c r="U66" s="1717">
        <v>97</v>
      </c>
      <c r="W66" s="467"/>
      <c r="X66" s="467"/>
      <c r="Y66" s="467"/>
      <c r="Z66" s="467"/>
      <c r="AA66" s="467"/>
      <c r="AB66" s="467"/>
    </row>
    <row r="67" spans="2:28" s="403" customFormat="1" ht="22.5" customHeight="1">
      <c r="B67" s="1716" t="s">
        <v>460</v>
      </c>
      <c r="C67" s="1708">
        <v>757660</v>
      </c>
      <c r="D67" s="1709" t="s">
        <v>305</v>
      </c>
      <c r="E67" s="1708">
        <v>1511845</v>
      </c>
      <c r="F67" s="1708" t="s">
        <v>402</v>
      </c>
      <c r="G67" s="1708">
        <v>1441061</v>
      </c>
      <c r="H67" s="1712" t="s">
        <v>305</v>
      </c>
      <c r="I67" s="1718" t="s">
        <v>305</v>
      </c>
      <c r="J67" s="1712">
        <v>7114</v>
      </c>
      <c r="K67" s="1730">
        <v>10722</v>
      </c>
      <c r="L67" s="1708">
        <v>10077</v>
      </c>
      <c r="M67" s="1708">
        <v>207528</v>
      </c>
      <c r="N67" s="1708">
        <v>529606</v>
      </c>
      <c r="O67" s="1732">
        <v>53153</v>
      </c>
      <c r="P67" s="1733">
        <v>10974</v>
      </c>
      <c r="Q67" s="1711" t="s">
        <v>305</v>
      </c>
      <c r="R67" s="1709" t="s">
        <v>305</v>
      </c>
      <c r="S67" s="1708">
        <v>364134</v>
      </c>
      <c r="T67" s="1708">
        <v>422721</v>
      </c>
      <c r="U67" s="1717">
        <v>98</v>
      </c>
      <c r="W67" s="467"/>
      <c r="X67" s="467"/>
      <c r="Y67" s="467"/>
      <c r="Z67" s="467"/>
      <c r="AA67" s="467"/>
      <c r="AB67" s="467"/>
    </row>
    <row r="68" spans="2:28" s="403" customFormat="1" ht="22.5" customHeight="1">
      <c r="B68" s="1716" t="s">
        <v>461</v>
      </c>
      <c r="C68" s="1708">
        <v>741362</v>
      </c>
      <c r="D68" s="1709" t="s">
        <v>305</v>
      </c>
      <c r="E68" s="1708">
        <v>1502711</v>
      </c>
      <c r="F68" s="1708" t="s">
        <v>402</v>
      </c>
      <c r="G68" s="1708">
        <v>1362682</v>
      </c>
      <c r="H68" s="1712" t="s">
        <v>305</v>
      </c>
      <c r="I68" s="1718" t="s">
        <v>305</v>
      </c>
      <c r="J68" s="1712">
        <v>6816</v>
      </c>
      <c r="K68" s="1730">
        <v>10648</v>
      </c>
      <c r="L68" s="1708">
        <v>9836</v>
      </c>
      <c r="M68" s="1708">
        <v>193190</v>
      </c>
      <c r="N68" s="1708">
        <v>532436</v>
      </c>
      <c r="O68" s="1732">
        <v>52850</v>
      </c>
      <c r="P68" s="1733">
        <v>12192</v>
      </c>
      <c r="Q68" s="1711" t="s">
        <v>305</v>
      </c>
      <c r="R68" s="1709" t="s">
        <v>305</v>
      </c>
      <c r="S68" s="1708">
        <v>335755</v>
      </c>
      <c r="T68" s="1708">
        <v>389719</v>
      </c>
      <c r="U68" s="1717">
        <v>99</v>
      </c>
      <c r="W68" s="467"/>
      <c r="X68" s="467"/>
      <c r="Y68" s="467"/>
      <c r="Z68" s="467"/>
      <c r="AA68" s="467"/>
      <c r="AB68" s="467"/>
    </row>
    <row r="69" spans="2:28" s="403" customFormat="1" ht="22.5" customHeight="1">
      <c r="B69" s="1748" t="s">
        <v>462</v>
      </c>
      <c r="C69" s="1749">
        <v>728334</v>
      </c>
      <c r="D69" s="1709" t="s">
        <v>305</v>
      </c>
      <c r="E69" s="1749">
        <v>1464760</v>
      </c>
      <c r="F69" s="1708" t="s">
        <v>402</v>
      </c>
      <c r="G69" s="1749">
        <v>1328902</v>
      </c>
      <c r="H69" s="1750">
        <v>40</v>
      </c>
      <c r="I69" s="1751">
        <v>38</v>
      </c>
      <c r="J69" s="1750">
        <v>6943</v>
      </c>
      <c r="K69" s="1752">
        <v>11223</v>
      </c>
      <c r="L69" s="1749">
        <v>9849</v>
      </c>
      <c r="M69" s="1749">
        <v>177909</v>
      </c>
      <c r="N69" s="1749">
        <v>538683</v>
      </c>
      <c r="O69" s="1753">
        <v>56038</v>
      </c>
      <c r="P69" s="1754">
        <v>12375</v>
      </c>
      <c r="Q69" s="1755" t="s">
        <v>305</v>
      </c>
      <c r="R69" s="1729" t="s">
        <v>305</v>
      </c>
      <c r="S69" s="1749">
        <v>336770</v>
      </c>
      <c r="T69" s="1749">
        <v>371582</v>
      </c>
      <c r="U69" s="478">
        <v>2000</v>
      </c>
      <c r="W69" s="467"/>
      <c r="X69" s="467"/>
      <c r="Y69" s="467"/>
      <c r="Z69" s="467"/>
      <c r="AA69" s="467"/>
      <c r="AB69" s="467"/>
    </row>
    <row r="70" spans="2:28" s="403" customFormat="1" ht="22.5" customHeight="1">
      <c r="B70" s="1716" t="s">
        <v>464</v>
      </c>
      <c r="C70" s="1708">
        <v>747154</v>
      </c>
      <c r="D70" s="1720" t="s">
        <v>305</v>
      </c>
      <c r="E70" s="1708">
        <v>1410403</v>
      </c>
      <c r="F70" s="1721" t="s">
        <v>402</v>
      </c>
      <c r="G70" s="1708">
        <v>1326844</v>
      </c>
      <c r="H70" s="1712">
        <v>276</v>
      </c>
      <c r="I70" s="1718">
        <v>265</v>
      </c>
      <c r="J70" s="1712">
        <v>6835</v>
      </c>
      <c r="K70" s="1731">
        <v>11741</v>
      </c>
      <c r="L70" s="1708">
        <v>9833</v>
      </c>
      <c r="M70" s="1708">
        <v>156837</v>
      </c>
      <c r="N70" s="1708">
        <v>545512</v>
      </c>
      <c r="O70" s="1732">
        <v>60635</v>
      </c>
      <c r="P70" s="1733">
        <v>13179</v>
      </c>
      <c r="Q70" s="1711" t="s">
        <v>305</v>
      </c>
      <c r="R70" s="1709" t="s">
        <v>305</v>
      </c>
      <c r="S70" s="1708">
        <v>334367</v>
      </c>
      <c r="T70" s="1708">
        <v>354169</v>
      </c>
      <c r="U70" s="479" t="s">
        <v>373</v>
      </c>
      <c r="W70" s="467"/>
      <c r="X70" s="467"/>
      <c r="Y70" s="467"/>
      <c r="Z70" s="467"/>
      <c r="AA70" s="467"/>
      <c r="AB70" s="467"/>
    </row>
    <row r="71" spans="2:28" s="403" customFormat="1" ht="22.5" customHeight="1">
      <c r="B71" s="1716" t="s">
        <v>465</v>
      </c>
      <c r="C71" s="1708">
        <v>707642</v>
      </c>
      <c r="D71" s="1709" t="s">
        <v>305</v>
      </c>
      <c r="E71" s="1708">
        <v>1365471</v>
      </c>
      <c r="F71" s="1708" t="s">
        <v>402</v>
      </c>
      <c r="G71" s="1708">
        <v>1314809</v>
      </c>
      <c r="H71" s="1712">
        <v>333</v>
      </c>
      <c r="I71" s="1718">
        <v>270</v>
      </c>
      <c r="J71" s="1712">
        <v>6999</v>
      </c>
      <c r="K71" s="1730">
        <v>11717</v>
      </c>
      <c r="L71" s="1708">
        <v>9780</v>
      </c>
      <c r="M71" s="1708">
        <v>130597</v>
      </c>
      <c r="N71" s="1708">
        <v>547711</v>
      </c>
      <c r="O71" s="1732">
        <v>65275</v>
      </c>
      <c r="P71" s="1733">
        <v>13642</v>
      </c>
      <c r="Q71" s="1711" t="s">
        <v>305</v>
      </c>
      <c r="R71" s="1709" t="s">
        <v>305</v>
      </c>
      <c r="S71" s="1708">
        <v>332883</v>
      </c>
      <c r="T71" s="1708">
        <v>340852</v>
      </c>
      <c r="U71" s="479" t="s">
        <v>376</v>
      </c>
      <c r="W71" s="467"/>
      <c r="X71" s="467"/>
      <c r="Y71" s="467"/>
      <c r="Z71" s="467"/>
      <c r="AA71" s="467"/>
      <c r="AB71" s="467"/>
    </row>
    <row r="72" spans="2:28" s="403" customFormat="1" ht="22.5" customHeight="1">
      <c r="B72" s="1716" t="s">
        <v>467</v>
      </c>
      <c r="C72" s="1708">
        <v>712935</v>
      </c>
      <c r="D72" s="1709" t="s">
        <v>305</v>
      </c>
      <c r="E72" s="1708">
        <v>1325208</v>
      </c>
      <c r="F72" s="1708" t="s">
        <v>402</v>
      </c>
      <c r="G72" s="1708">
        <v>1281334</v>
      </c>
      <c r="H72" s="1712">
        <v>514</v>
      </c>
      <c r="I72" s="1718">
        <v>322</v>
      </c>
      <c r="J72" s="1712">
        <v>7207</v>
      </c>
      <c r="K72" s="1730">
        <v>12287</v>
      </c>
      <c r="L72" s="1708">
        <v>10056</v>
      </c>
      <c r="M72" s="1708">
        <v>119151</v>
      </c>
      <c r="N72" s="1708">
        <v>544894</v>
      </c>
      <c r="O72" s="1732">
        <v>67412</v>
      </c>
      <c r="P72" s="1733">
        <v>14512</v>
      </c>
      <c r="Q72" s="1711" t="s">
        <v>305</v>
      </c>
      <c r="R72" s="1709" t="s">
        <v>305</v>
      </c>
      <c r="S72" s="1708">
        <v>335784</v>
      </c>
      <c r="T72" s="1708">
        <v>326658</v>
      </c>
      <c r="U72" s="479" t="s">
        <v>378</v>
      </c>
      <c r="W72" s="467"/>
      <c r="X72" s="467"/>
      <c r="Y72" s="467"/>
      <c r="Z72" s="467"/>
      <c r="AA72" s="467"/>
      <c r="AB72" s="467"/>
    </row>
    <row r="73" spans="2:28" s="403" customFormat="1" ht="22.5" customHeight="1">
      <c r="B73" s="1716" t="s">
        <v>468</v>
      </c>
      <c r="C73" s="1708">
        <v>702255</v>
      </c>
      <c r="D73" s="1709" t="s">
        <v>305</v>
      </c>
      <c r="E73" s="1708">
        <v>1298718</v>
      </c>
      <c r="F73" s="1708" t="s">
        <v>402</v>
      </c>
      <c r="G73" s="1708">
        <v>1235012</v>
      </c>
      <c r="H73" s="1712">
        <v>853</v>
      </c>
      <c r="I73" s="1718">
        <v>470</v>
      </c>
      <c r="J73" s="1712">
        <v>7465</v>
      </c>
      <c r="K73" s="1756">
        <v>12473</v>
      </c>
      <c r="L73" s="1708">
        <v>10011</v>
      </c>
      <c r="M73" s="1708">
        <v>112006</v>
      </c>
      <c r="N73" s="1708">
        <v>548897</v>
      </c>
      <c r="O73" s="1732">
        <v>69073</v>
      </c>
      <c r="P73" s="1733">
        <v>15160</v>
      </c>
      <c r="Q73" s="1757">
        <v>90</v>
      </c>
      <c r="R73" s="1709" t="s">
        <v>305</v>
      </c>
      <c r="S73" s="1708">
        <v>342858</v>
      </c>
      <c r="T73" s="1708">
        <v>306831</v>
      </c>
      <c r="U73" s="479" t="s">
        <v>469</v>
      </c>
      <c r="W73" s="467"/>
      <c r="X73" s="467"/>
      <c r="Y73" s="467"/>
      <c r="Z73" s="467"/>
      <c r="AA73" s="467"/>
      <c r="AB73" s="467"/>
    </row>
    <row r="74" spans="2:28" s="403" customFormat="1" ht="22.5" customHeight="1">
      <c r="B74" s="1748" t="s">
        <v>470</v>
      </c>
      <c r="C74" s="1749">
        <v>700745</v>
      </c>
      <c r="D74" s="1729" t="s">
        <v>305</v>
      </c>
      <c r="E74" s="1749">
        <v>1236363</v>
      </c>
      <c r="F74" s="1708" t="s">
        <v>402</v>
      </c>
      <c r="G74" s="1749">
        <v>1202738</v>
      </c>
      <c r="H74" s="1750">
        <v>931</v>
      </c>
      <c r="I74" s="1751">
        <v>513</v>
      </c>
      <c r="J74" s="1750">
        <v>7276</v>
      </c>
      <c r="K74" s="1758">
        <v>13022</v>
      </c>
      <c r="L74" s="1749">
        <v>10061</v>
      </c>
      <c r="M74" s="1749">
        <v>104621</v>
      </c>
      <c r="N74" s="1749">
        <v>551016</v>
      </c>
      <c r="O74" s="1753">
        <v>71440</v>
      </c>
      <c r="P74" s="1754">
        <v>15286</v>
      </c>
      <c r="Q74" s="1759">
        <v>649</v>
      </c>
      <c r="R74" s="1729" t="s">
        <v>305</v>
      </c>
      <c r="S74" s="1749">
        <v>348251</v>
      </c>
      <c r="T74" s="1749">
        <v>296753</v>
      </c>
      <c r="U74" s="478" t="s">
        <v>382</v>
      </c>
      <c r="W74" s="467"/>
      <c r="X74" s="467"/>
      <c r="Y74" s="467"/>
      <c r="Z74" s="467"/>
      <c r="AA74" s="467"/>
      <c r="AB74" s="467"/>
    </row>
    <row r="75" spans="2:28" s="403" customFormat="1" ht="22.5" customHeight="1">
      <c r="B75" s="1716" t="s">
        <v>471</v>
      </c>
      <c r="C75" s="1708">
        <v>682082</v>
      </c>
      <c r="D75" s="1709" t="s">
        <v>305</v>
      </c>
      <c r="E75" s="1708">
        <v>1211242</v>
      </c>
      <c r="F75" s="1721" t="s">
        <v>402</v>
      </c>
      <c r="G75" s="1708">
        <v>1171501</v>
      </c>
      <c r="H75" s="1712">
        <v>1257</v>
      </c>
      <c r="I75" s="1718">
        <v>586</v>
      </c>
      <c r="J75" s="1712">
        <v>7333</v>
      </c>
      <c r="K75" s="1756">
        <v>13853</v>
      </c>
      <c r="L75" s="1708">
        <v>10140</v>
      </c>
      <c r="M75" s="1708">
        <v>99611</v>
      </c>
      <c r="N75" s="1708">
        <v>558184</v>
      </c>
      <c r="O75" s="1732">
        <v>72531</v>
      </c>
      <c r="P75" s="1733">
        <v>15973</v>
      </c>
      <c r="Q75" s="1757">
        <v>3524</v>
      </c>
      <c r="R75" s="1709" t="s">
        <v>305</v>
      </c>
      <c r="S75" s="1708">
        <v>344538</v>
      </c>
      <c r="T75" s="1708">
        <v>276376</v>
      </c>
      <c r="U75" s="479" t="s">
        <v>384</v>
      </c>
      <c r="W75" s="467"/>
      <c r="X75" s="467"/>
      <c r="Y75" s="467"/>
      <c r="Z75" s="467"/>
      <c r="AA75" s="467"/>
      <c r="AB75" s="467"/>
    </row>
    <row r="76" spans="2:28" s="403" customFormat="1" ht="22.5" customHeight="1">
      <c r="B76" s="1716" t="s">
        <v>472</v>
      </c>
      <c r="C76" s="1708">
        <v>672925</v>
      </c>
      <c r="D76" s="1709" t="s">
        <v>305</v>
      </c>
      <c r="E76" s="1708">
        <v>1213709</v>
      </c>
      <c r="F76" s="1708" t="s">
        <v>402</v>
      </c>
      <c r="G76" s="1708">
        <v>1147159</v>
      </c>
      <c r="H76" s="1712">
        <v>2134</v>
      </c>
      <c r="I76" s="1718">
        <v>949</v>
      </c>
      <c r="J76" s="1712">
        <v>7680</v>
      </c>
      <c r="K76" s="1756">
        <v>14284</v>
      </c>
      <c r="L76" s="1708">
        <v>10207</v>
      </c>
      <c r="M76" s="1708">
        <v>92100</v>
      </c>
      <c r="N76" s="1708">
        <v>559090</v>
      </c>
      <c r="O76" s="1732">
        <v>73993</v>
      </c>
      <c r="P76" s="1733">
        <v>16801</v>
      </c>
      <c r="Q76" s="1757">
        <v>6777</v>
      </c>
      <c r="R76" s="1709" t="s">
        <v>305</v>
      </c>
      <c r="S76" s="1708">
        <v>333863</v>
      </c>
      <c r="T76" s="1708">
        <v>254159</v>
      </c>
      <c r="U76" s="479" t="s">
        <v>386</v>
      </c>
      <c r="W76" s="467"/>
      <c r="X76" s="467"/>
      <c r="Y76" s="467"/>
      <c r="Z76" s="467"/>
      <c r="AA76" s="467"/>
      <c r="AB76" s="467"/>
    </row>
    <row r="77" spans="2:28" s="403" customFormat="1" ht="22.5" customHeight="1">
      <c r="B77" s="1716" t="s">
        <v>473</v>
      </c>
      <c r="C77" s="1708">
        <v>662958</v>
      </c>
      <c r="D77" s="1709" t="s">
        <v>305</v>
      </c>
      <c r="E77" s="1708">
        <v>1199309</v>
      </c>
      <c r="F77" s="1708" t="s">
        <v>402</v>
      </c>
      <c r="G77" s="1708">
        <v>1088170</v>
      </c>
      <c r="H77" s="1712">
        <v>2625</v>
      </c>
      <c r="I77" s="1718">
        <v>1018</v>
      </c>
      <c r="J77" s="1712">
        <v>8034</v>
      </c>
      <c r="K77" s="1756">
        <v>14417</v>
      </c>
      <c r="L77" s="1708">
        <v>10160</v>
      </c>
      <c r="M77" s="1708">
        <v>83900</v>
      </c>
      <c r="N77" s="1708">
        <v>555690</v>
      </c>
      <c r="O77" s="1732">
        <v>73881</v>
      </c>
      <c r="P77" s="1733">
        <v>16281</v>
      </c>
      <c r="Q77" s="1757">
        <v>8034</v>
      </c>
      <c r="R77" s="1709" t="s">
        <v>305</v>
      </c>
      <c r="S77" s="1708">
        <v>310443</v>
      </c>
      <c r="T77" s="1708">
        <v>234655</v>
      </c>
      <c r="U77" s="479" t="s">
        <v>388</v>
      </c>
      <c r="W77" s="467"/>
      <c r="X77" s="467"/>
      <c r="Y77" s="467"/>
      <c r="Z77" s="467"/>
      <c r="AA77" s="467"/>
      <c r="AB77" s="467"/>
    </row>
    <row r="78" spans="2:28" s="403" customFormat="1" ht="22.5" customHeight="1">
      <c r="B78" s="1716" t="s">
        <v>474</v>
      </c>
      <c r="C78" s="1708">
        <v>644771</v>
      </c>
      <c r="D78" s="1709" t="s">
        <v>305</v>
      </c>
      <c r="E78" s="1708">
        <v>1188032</v>
      </c>
      <c r="F78" s="1708" t="s">
        <v>402</v>
      </c>
      <c r="G78" s="1708">
        <v>1063581</v>
      </c>
      <c r="H78" s="1712">
        <v>3178</v>
      </c>
      <c r="I78" s="1718">
        <v>1831</v>
      </c>
      <c r="J78" s="1712">
        <v>8345</v>
      </c>
      <c r="K78" s="1756">
        <v>14966</v>
      </c>
      <c r="L78" s="1708">
        <v>10474</v>
      </c>
      <c r="M78" s="1708">
        <v>78056</v>
      </c>
      <c r="N78" s="1708">
        <v>559539</v>
      </c>
      <c r="O78" s="1732">
        <v>73811</v>
      </c>
      <c r="P78" s="1733">
        <v>16463</v>
      </c>
      <c r="Q78" s="1757">
        <v>8292</v>
      </c>
      <c r="R78" s="1709" t="s">
        <v>305</v>
      </c>
      <c r="S78" s="1708">
        <v>292798</v>
      </c>
      <c r="T78" s="1708">
        <v>218971</v>
      </c>
      <c r="U78" s="479" t="s">
        <v>390</v>
      </c>
      <c r="W78" s="467"/>
      <c r="X78" s="467"/>
      <c r="Y78" s="467"/>
      <c r="Z78" s="467"/>
      <c r="AA78" s="467"/>
      <c r="AB78" s="467"/>
    </row>
    <row r="79" spans="2:28" s="403" customFormat="1" ht="22.5" customHeight="1">
      <c r="B79" s="1748" t="s">
        <v>475</v>
      </c>
      <c r="C79" s="1749">
        <v>631221</v>
      </c>
      <c r="D79" s="1709" t="s">
        <v>305</v>
      </c>
      <c r="E79" s="1749">
        <v>1227736</v>
      </c>
      <c r="F79" s="1708" t="s">
        <v>402</v>
      </c>
      <c r="G79" s="1749">
        <v>1069129</v>
      </c>
      <c r="H79" s="1750">
        <v>3381</v>
      </c>
      <c r="I79" s="1751">
        <v>2293</v>
      </c>
      <c r="J79" s="1750">
        <v>8948</v>
      </c>
      <c r="K79" s="1758">
        <v>16073</v>
      </c>
      <c r="L79" s="1749">
        <v>10126</v>
      </c>
      <c r="M79" s="1749">
        <v>71394</v>
      </c>
      <c r="N79" s="1749">
        <v>541428</v>
      </c>
      <c r="O79" s="1753">
        <v>73220</v>
      </c>
      <c r="P79" s="1754">
        <v>15842</v>
      </c>
      <c r="Q79" s="1759">
        <v>8669</v>
      </c>
      <c r="R79" s="1729" t="s">
        <v>305</v>
      </c>
      <c r="S79" s="1749">
        <v>270328</v>
      </c>
      <c r="T79" s="1749">
        <v>206914</v>
      </c>
      <c r="U79" s="478" t="s">
        <v>532</v>
      </c>
      <c r="W79" s="467"/>
      <c r="X79" s="467"/>
      <c r="Y79" s="467"/>
      <c r="Z79" s="467"/>
      <c r="AA79" s="467"/>
      <c r="AB79" s="467"/>
    </row>
    <row r="80" spans="2:28" s="484" customFormat="1" ht="22.5" customHeight="1">
      <c r="B80" s="1716" t="s">
        <v>477</v>
      </c>
      <c r="C80" s="1708">
        <v>611036</v>
      </c>
      <c r="D80" s="1720" t="s">
        <v>305</v>
      </c>
      <c r="E80" s="1708">
        <v>1176923</v>
      </c>
      <c r="F80" s="1721" t="s">
        <v>402</v>
      </c>
      <c r="G80" s="1708">
        <v>1061564</v>
      </c>
      <c r="H80" s="1712">
        <v>3915</v>
      </c>
      <c r="I80" s="1718">
        <v>2510</v>
      </c>
      <c r="J80" s="1712">
        <v>9103</v>
      </c>
      <c r="K80" s="1756">
        <v>16854</v>
      </c>
      <c r="L80" s="1708">
        <v>10155</v>
      </c>
      <c r="M80" s="1708">
        <v>66871</v>
      </c>
      <c r="N80" s="1708">
        <v>552358</v>
      </c>
      <c r="O80" s="1732">
        <v>74680</v>
      </c>
      <c r="P80" s="1733">
        <v>15892</v>
      </c>
      <c r="Q80" s="1757">
        <v>8812</v>
      </c>
      <c r="R80" s="1709" t="s">
        <v>305</v>
      </c>
      <c r="S80" s="1708">
        <v>266035</v>
      </c>
      <c r="T80" s="1708">
        <v>202383</v>
      </c>
      <c r="U80" s="479" t="s">
        <v>479</v>
      </c>
      <c r="W80" s="485"/>
      <c r="X80" s="485"/>
      <c r="Y80" s="485"/>
      <c r="Z80" s="485"/>
      <c r="AA80" s="485"/>
      <c r="AB80" s="485"/>
    </row>
    <row r="81" spans="2:28" s="403" customFormat="1" ht="22.5" customHeight="1">
      <c r="B81" s="1716" t="s">
        <v>307</v>
      </c>
      <c r="C81" s="1708">
        <v>584417</v>
      </c>
      <c r="D81" s="1709" t="s">
        <v>305</v>
      </c>
      <c r="E81" s="1708">
        <v>1195204</v>
      </c>
      <c r="F81" s="1708" t="s">
        <v>402</v>
      </c>
      <c r="G81" s="1708">
        <v>1053180</v>
      </c>
      <c r="H81" s="1712">
        <v>4773</v>
      </c>
      <c r="I81" s="1718">
        <v>3207</v>
      </c>
      <c r="J81" s="1712">
        <v>9280</v>
      </c>
      <c r="K81" s="1756">
        <v>17707</v>
      </c>
      <c r="L81" s="1708">
        <v>10163</v>
      </c>
      <c r="M81" s="1708">
        <v>65682</v>
      </c>
      <c r="N81" s="1708">
        <v>558692</v>
      </c>
      <c r="O81" s="1732">
        <v>78711</v>
      </c>
      <c r="P81" s="1733">
        <v>16260</v>
      </c>
      <c r="Q81" s="1757">
        <v>8562</v>
      </c>
      <c r="R81" s="1709" t="s">
        <v>305</v>
      </c>
      <c r="S81" s="1708">
        <v>267350</v>
      </c>
      <c r="T81" s="1708">
        <v>199035</v>
      </c>
      <c r="U81" s="479" t="s">
        <v>480</v>
      </c>
      <c r="W81" s="467"/>
      <c r="X81" s="467"/>
      <c r="Y81" s="467"/>
      <c r="Z81" s="467"/>
      <c r="AA81" s="467"/>
      <c r="AB81" s="467"/>
    </row>
    <row r="82" spans="2:28" s="403" customFormat="1" ht="22.5" customHeight="1">
      <c r="B82" s="1716" t="s">
        <v>308</v>
      </c>
      <c r="C82" s="1708">
        <v>595976</v>
      </c>
      <c r="D82" s="1709" t="s">
        <v>305</v>
      </c>
      <c r="E82" s="1708">
        <v>1185054</v>
      </c>
      <c r="F82" s="1708" t="s">
        <v>402</v>
      </c>
      <c r="G82" s="1708">
        <v>1088124</v>
      </c>
      <c r="H82" s="1760">
        <v>5208</v>
      </c>
      <c r="I82" s="1730">
        <v>3490</v>
      </c>
      <c r="J82" s="1760">
        <v>9568</v>
      </c>
      <c r="K82" s="1730">
        <v>19439</v>
      </c>
      <c r="L82" s="1708">
        <v>10101</v>
      </c>
      <c r="M82" s="1708">
        <v>62375</v>
      </c>
      <c r="N82" s="1761">
        <v>558853</v>
      </c>
      <c r="O82" s="1762">
        <v>76511</v>
      </c>
      <c r="P82" s="1733">
        <v>16445</v>
      </c>
      <c r="Q82" s="1757">
        <v>8001</v>
      </c>
      <c r="R82" s="1709" t="s">
        <v>305</v>
      </c>
      <c r="S82" s="1708">
        <v>268292</v>
      </c>
      <c r="T82" s="1708">
        <v>197961</v>
      </c>
      <c r="U82" s="479" t="s">
        <v>534</v>
      </c>
      <c r="W82" s="467"/>
      <c r="X82" s="467"/>
      <c r="Y82" s="467"/>
      <c r="Z82" s="467"/>
      <c r="AA82" s="467"/>
      <c r="AB82" s="467"/>
    </row>
    <row r="83" spans="2:28" s="403" customFormat="1" ht="22.5" customHeight="1">
      <c r="B83" s="1716" t="s">
        <v>309</v>
      </c>
      <c r="C83" s="1718">
        <v>590632</v>
      </c>
      <c r="D83" s="1709" t="s">
        <v>305</v>
      </c>
      <c r="E83" s="1708">
        <v>1192990</v>
      </c>
      <c r="F83" s="1708" t="s">
        <v>402</v>
      </c>
      <c r="G83" s="1708">
        <v>1047392</v>
      </c>
      <c r="H83" s="1718">
        <v>5300</v>
      </c>
      <c r="I83" s="1730">
        <v>3951</v>
      </c>
      <c r="J83" s="1712">
        <v>9648</v>
      </c>
      <c r="K83" s="1730">
        <v>19576</v>
      </c>
      <c r="L83" s="1708">
        <v>10307</v>
      </c>
      <c r="M83" s="1708">
        <v>58797</v>
      </c>
      <c r="N83" s="1763">
        <v>565573</v>
      </c>
      <c r="O83" s="1764">
        <v>73154</v>
      </c>
      <c r="P83" s="1733">
        <v>16003</v>
      </c>
      <c r="Q83" s="1764">
        <v>7611</v>
      </c>
      <c r="R83" s="1709" t="s">
        <v>305</v>
      </c>
      <c r="S83" s="1708">
        <v>273045</v>
      </c>
      <c r="T83" s="1718">
        <v>203363</v>
      </c>
      <c r="U83" s="479" t="s">
        <v>482</v>
      </c>
      <c r="W83" s="467"/>
      <c r="X83" s="467"/>
      <c r="Y83" s="467"/>
      <c r="Z83" s="467"/>
      <c r="AA83" s="467"/>
      <c r="AB83" s="467"/>
    </row>
    <row r="84" spans="2:28" s="403" customFormat="1" ht="22.5" customHeight="1">
      <c r="B84" s="1716" t="s">
        <v>310</v>
      </c>
      <c r="C84" s="1718">
        <v>578804</v>
      </c>
      <c r="D84" s="1709" t="s">
        <v>305</v>
      </c>
      <c r="E84" s="1708">
        <v>1174529</v>
      </c>
      <c r="F84" s="1708" t="s">
        <v>402</v>
      </c>
      <c r="G84" s="1708">
        <v>1064376</v>
      </c>
      <c r="H84" s="1718">
        <v>5279</v>
      </c>
      <c r="I84" s="1730">
        <v>4613</v>
      </c>
      <c r="J84" s="1712">
        <v>9967</v>
      </c>
      <c r="K84" s="1730">
        <v>20532</v>
      </c>
      <c r="L84" s="1708">
        <v>9811</v>
      </c>
      <c r="M84" s="1708">
        <v>59435</v>
      </c>
      <c r="N84" s="1763">
        <v>564035</v>
      </c>
      <c r="O84" s="1764">
        <v>71301</v>
      </c>
      <c r="P84" s="1733">
        <v>15684</v>
      </c>
      <c r="Q84" s="1764">
        <v>7152</v>
      </c>
      <c r="R84" s="1709" t="s">
        <v>402</v>
      </c>
      <c r="S84" s="1708">
        <v>277800</v>
      </c>
      <c r="T84" s="1718">
        <v>199941</v>
      </c>
      <c r="U84" s="479" t="s">
        <v>483</v>
      </c>
      <c r="W84" s="1189"/>
      <c r="X84" s="1289"/>
      <c r="Y84" s="467"/>
      <c r="Z84" s="467"/>
      <c r="AA84" s="467"/>
      <c r="AB84" s="467"/>
    </row>
    <row r="85" spans="2:28" s="403" customFormat="1" ht="22.5" customHeight="1">
      <c r="B85" s="1719" t="s">
        <v>484</v>
      </c>
      <c r="C85" s="1723">
        <v>518301</v>
      </c>
      <c r="D85" s="1765">
        <v>73369</v>
      </c>
      <c r="E85" s="1721">
        <v>1169415</v>
      </c>
      <c r="F85" s="1721" t="s">
        <v>402</v>
      </c>
      <c r="G85" s="1721">
        <v>1059266</v>
      </c>
      <c r="H85" s="1723">
        <v>5386</v>
      </c>
      <c r="I85" s="1731">
        <v>5086</v>
      </c>
      <c r="J85" s="1722">
        <v>10221</v>
      </c>
      <c r="K85" s="1731">
        <v>20882</v>
      </c>
      <c r="L85" s="1721">
        <v>9764</v>
      </c>
      <c r="M85" s="1721">
        <v>57108</v>
      </c>
      <c r="N85" s="1766">
        <v>559678</v>
      </c>
      <c r="O85" s="1767">
        <v>71016</v>
      </c>
      <c r="P85" s="1736">
        <v>15773</v>
      </c>
      <c r="Q85" s="1767">
        <v>6677</v>
      </c>
      <c r="R85" s="1720" t="s">
        <v>402</v>
      </c>
      <c r="S85" s="1721">
        <v>272085</v>
      </c>
      <c r="T85" s="1723">
        <v>194500</v>
      </c>
      <c r="U85" s="1768" t="s">
        <v>485</v>
      </c>
      <c r="W85" s="1189"/>
      <c r="X85" s="1289"/>
      <c r="Y85" s="467"/>
      <c r="Z85" s="467"/>
      <c r="AA85" s="467"/>
      <c r="AB85" s="467"/>
    </row>
    <row r="86" spans="2:28" s="403" customFormat="1" ht="22.5" customHeight="1">
      <c r="B86" s="1716" t="s">
        <v>487</v>
      </c>
      <c r="C86" s="1718">
        <v>496269</v>
      </c>
      <c r="D86" s="1769">
        <v>101297</v>
      </c>
      <c r="E86" s="1708">
        <v>1160351</v>
      </c>
      <c r="F86" s="1708">
        <v>1474</v>
      </c>
      <c r="G86" s="1708">
        <v>1069568</v>
      </c>
      <c r="H86" s="1718">
        <v>5523</v>
      </c>
      <c r="I86" s="1730">
        <v>5087</v>
      </c>
      <c r="J86" s="1712">
        <v>10500</v>
      </c>
      <c r="K86" s="1730">
        <v>21292</v>
      </c>
      <c r="L86" s="1708">
        <v>10086</v>
      </c>
      <c r="M86" s="1708">
        <v>56722</v>
      </c>
      <c r="N86" s="1763">
        <v>567763</v>
      </c>
      <c r="O86" s="1764">
        <v>71187</v>
      </c>
      <c r="P86" s="1733">
        <v>15658</v>
      </c>
      <c r="Q86" s="1764">
        <v>6758</v>
      </c>
      <c r="R86" s="1709" t="s">
        <v>305</v>
      </c>
      <c r="S86" s="1708">
        <v>275150</v>
      </c>
      <c r="T86" s="1718">
        <v>194553</v>
      </c>
      <c r="U86" s="479">
        <v>17</v>
      </c>
      <c r="W86" s="1189"/>
      <c r="X86" s="1289"/>
      <c r="Y86" s="467"/>
      <c r="Z86" s="467"/>
      <c r="AA86" s="467"/>
      <c r="AB86" s="467"/>
    </row>
    <row r="87" spans="2:28" s="403" customFormat="1" ht="22.5" customHeight="1">
      <c r="B87" s="1716" t="s">
        <v>313</v>
      </c>
      <c r="C87" s="1718">
        <v>467594</v>
      </c>
      <c r="D87" s="1769">
        <v>124646</v>
      </c>
      <c r="E87" s="1708">
        <v>1133016</v>
      </c>
      <c r="F87" s="1708">
        <v>2609</v>
      </c>
      <c r="G87" s="1708">
        <v>1056378</v>
      </c>
      <c r="H87" s="1718">
        <v>5515</v>
      </c>
      <c r="I87" s="1730">
        <v>5187</v>
      </c>
      <c r="J87" s="1712">
        <v>10491</v>
      </c>
      <c r="K87" s="1730">
        <v>21657</v>
      </c>
      <c r="L87" s="1708">
        <v>9960</v>
      </c>
      <c r="M87" s="1708">
        <v>54598</v>
      </c>
      <c r="N87" s="1763">
        <v>565436</v>
      </c>
      <c r="O87" s="1764">
        <v>71446</v>
      </c>
      <c r="P87" s="1733">
        <v>15658</v>
      </c>
      <c r="Q87" s="1764">
        <v>7028</v>
      </c>
      <c r="R87" s="1709" t="s">
        <v>305</v>
      </c>
      <c r="S87" s="1708">
        <v>272348</v>
      </c>
      <c r="T87" s="1718">
        <v>193555</v>
      </c>
      <c r="U87" s="479">
        <v>18</v>
      </c>
      <c r="W87" s="1189"/>
      <c r="X87" s="1289"/>
      <c r="Y87" s="467"/>
      <c r="Z87" s="467"/>
      <c r="AA87" s="467"/>
      <c r="AB87" s="467"/>
    </row>
    <row r="88" spans="2:28" s="484" customFormat="1" ht="22.5" customHeight="1">
      <c r="B88" s="1707" t="s">
        <v>401</v>
      </c>
      <c r="C88" s="1718">
        <v>439907</v>
      </c>
      <c r="D88" s="1769">
        <v>147670</v>
      </c>
      <c r="E88" s="1708">
        <v>1112083</v>
      </c>
      <c r="F88" s="1708">
        <v>3856</v>
      </c>
      <c r="G88" s="1708">
        <v>1050559</v>
      </c>
      <c r="H88" s="1718">
        <v>5346</v>
      </c>
      <c r="I88" s="1730">
        <v>5248</v>
      </c>
      <c r="J88" s="1712">
        <v>10130</v>
      </c>
      <c r="K88" s="1730">
        <v>21764</v>
      </c>
      <c r="L88" s="1708">
        <v>10009</v>
      </c>
      <c r="M88" s="1708">
        <v>52664</v>
      </c>
      <c r="N88" s="1763">
        <v>572639</v>
      </c>
      <c r="O88" s="1764">
        <v>73169</v>
      </c>
      <c r="P88" s="1733">
        <v>15578</v>
      </c>
      <c r="Q88" s="1764">
        <v>6974</v>
      </c>
      <c r="R88" s="1709" t="s">
        <v>305</v>
      </c>
      <c r="S88" s="1708">
        <v>274825</v>
      </c>
      <c r="T88" s="1718">
        <v>189705</v>
      </c>
      <c r="U88" s="479">
        <v>19</v>
      </c>
      <c r="W88" s="1011"/>
      <c r="X88" s="1290"/>
      <c r="Y88" s="485"/>
      <c r="Z88" s="485"/>
      <c r="AA88" s="485"/>
      <c r="AB88" s="485"/>
    </row>
    <row r="89" spans="2:28" s="403" customFormat="1" ht="22.5" customHeight="1">
      <c r="B89" s="1716" t="s">
        <v>452</v>
      </c>
      <c r="C89" s="1718">
        <v>414932</v>
      </c>
      <c r="D89" s="1769">
        <v>169570</v>
      </c>
      <c r="E89" s="1708">
        <v>1087468</v>
      </c>
      <c r="F89" s="1708">
        <v>4518</v>
      </c>
      <c r="G89" s="1708">
        <v>1037284</v>
      </c>
      <c r="H89" s="1718">
        <v>5430</v>
      </c>
      <c r="I89" s="1730">
        <v>5265</v>
      </c>
      <c r="J89" s="1712">
        <v>10240</v>
      </c>
      <c r="K89" s="1730">
        <v>22515</v>
      </c>
      <c r="L89" s="1708">
        <v>9769</v>
      </c>
      <c r="M89" s="1708">
        <v>49893</v>
      </c>
      <c r="N89" s="1763">
        <v>573947</v>
      </c>
      <c r="O89" s="1764">
        <v>73813</v>
      </c>
      <c r="P89" s="1733">
        <v>15522</v>
      </c>
      <c r="Q89" s="1764">
        <v>7076</v>
      </c>
      <c r="R89" s="1709" t="s">
        <v>402</v>
      </c>
      <c r="S89" s="1708">
        <v>269952</v>
      </c>
      <c r="T89" s="1718">
        <v>186761</v>
      </c>
      <c r="U89" s="479">
        <v>20</v>
      </c>
      <c r="W89" s="1189"/>
      <c r="X89" s="1289"/>
      <c r="Y89" s="467"/>
      <c r="Z89" s="467"/>
      <c r="AA89" s="467"/>
      <c r="AB89" s="467"/>
    </row>
    <row r="90" spans="2:28" s="403" customFormat="1" ht="22.5" customHeight="1">
      <c r="B90" s="1716" t="s">
        <v>362</v>
      </c>
      <c r="C90" s="1718">
        <v>392755</v>
      </c>
      <c r="D90" s="1769">
        <v>188349</v>
      </c>
      <c r="E90" s="1708">
        <v>1052489</v>
      </c>
      <c r="F90" s="1708">
        <v>5524</v>
      </c>
      <c r="G90" s="1708">
        <v>1012007</v>
      </c>
      <c r="H90" s="1718">
        <v>5438</v>
      </c>
      <c r="I90" s="1730">
        <v>5090</v>
      </c>
      <c r="J90" s="1712">
        <v>9836</v>
      </c>
      <c r="K90" s="1730">
        <v>21846</v>
      </c>
      <c r="L90" s="1708">
        <v>9710</v>
      </c>
      <c r="M90" s="1708">
        <v>46779</v>
      </c>
      <c r="N90" s="1763">
        <v>583518</v>
      </c>
      <c r="O90" s="1764">
        <v>71714</v>
      </c>
      <c r="P90" s="1733">
        <v>15968</v>
      </c>
      <c r="Q90" s="1764">
        <v>7883</v>
      </c>
      <c r="R90" s="1709" t="s">
        <v>305</v>
      </c>
      <c r="S90" s="1708">
        <v>269397</v>
      </c>
      <c r="T90" s="1718">
        <v>184512</v>
      </c>
      <c r="U90" s="479">
        <v>21</v>
      </c>
      <c r="W90" s="1189"/>
      <c r="X90" s="1289"/>
      <c r="Y90" s="467"/>
      <c r="Z90" s="467"/>
      <c r="AA90" s="467"/>
      <c r="AB90" s="467"/>
    </row>
    <row r="91" spans="2:28" s="403" customFormat="1" ht="22.5" customHeight="1">
      <c r="B91" s="1716" t="s">
        <v>363</v>
      </c>
      <c r="C91" s="1718">
        <v>371564</v>
      </c>
      <c r="D91" s="1769">
        <v>199469</v>
      </c>
      <c r="E91" s="1708">
        <v>1078207</v>
      </c>
      <c r="F91" s="1708">
        <v>6656</v>
      </c>
      <c r="G91" s="1708">
        <v>990230</v>
      </c>
      <c r="H91" s="1718">
        <v>5699</v>
      </c>
      <c r="I91" s="1730">
        <v>4879</v>
      </c>
      <c r="J91" s="1712">
        <v>10289</v>
      </c>
      <c r="K91" s="1730">
        <v>21191</v>
      </c>
      <c r="L91" s="1708">
        <v>9943</v>
      </c>
      <c r="M91" s="1708">
        <v>46073</v>
      </c>
      <c r="N91" s="1763">
        <v>590137</v>
      </c>
      <c r="O91" s="1764">
        <v>71766</v>
      </c>
      <c r="P91" s="1733">
        <v>15837</v>
      </c>
      <c r="Q91" s="1764">
        <v>8237</v>
      </c>
      <c r="R91" s="1709" t="s">
        <v>305</v>
      </c>
      <c r="S91" s="1708">
        <v>270420</v>
      </c>
      <c r="T91" s="1718">
        <v>182481</v>
      </c>
      <c r="U91" s="479">
        <v>22</v>
      </c>
      <c r="W91" s="1189"/>
      <c r="X91" s="1289"/>
      <c r="Y91" s="467"/>
      <c r="Z91" s="467"/>
      <c r="AA91" s="467"/>
      <c r="AB91" s="467"/>
    </row>
    <row r="92" spans="2:28" s="484" customFormat="1" ht="22.5" customHeight="1" thickBot="1">
      <c r="B92" s="1770" t="s">
        <v>1222</v>
      </c>
      <c r="C92" s="1771">
        <v>340610</v>
      </c>
      <c r="D92" s="1772">
        <v>205237</v>
      </c>
      <c r="E92" s="1773">
        <v>1079596</v>
      </c>
      <c r="F92" s="1773">
        <v>7505</v>
      </c>
      <c r="G92" s="1773">
        <v>962009</v>
      </c>
      <c r="H92" s="1771">
        <v>5563</v>
      </c>
      <c r="I92" s="1774">
        <v>4948</v>
      </c>
      <c r="J92" s="1775">
        <v>10490</v>
      </c>
      <c r="K92" s="1774">
        <v>21023</v>
      </c>
      <c r="L92" s="1773">
        <v>9859</v>
      </c>
      <c r="M92" s="1773">
        <v>42313</v>
      </c>
      <c r="N92" s="1776">
        <v>590162</v>
      </c>
      <c r="O92" s="1777">
        <v>74258</v>
      </c>
      <c r="P92" s="1778">
        <v>15831</v>
      </c>
      <c r="Q92" s="1777">
        <v>8301</v>
      </c>
      <c r="R92" s="1779" t="s">
        <v>305</v>
      </c>
      <c r="S92" s="1773">
        <v>263344</v>
      </c>
      <c r="T92" s="1771">
        <v>169149</v>
      </c>
      <c r="U92" s="973">
        <v>23</v>
      </c>
      <c r="W92" s="1011"/>
      <c r="X92" s="1290"/>
      <c r="Y92" s="485"/>
      <c r="Z92" s="485"/>
      <c r="AA92" s="485"/>
      <c r="AB92" s="485"/>
    </row>
    <row r="93" spans="2:28" ht="3.75" customHeight="1">
      <c r="B93" s="486"/>
      <c r="C93" s="486"/>
      <c r="D93" s="486"/>
      <c r="E93" s="486"/>
      <c r="F93" s="486"/>
      <c r="G93" s="486"/>
      <c r="H93" s="486"/>
      <c r="I93" s="486"/>
      <c r="J93" s="486"/>
      <c r="K93" s="486"/>
      <c r="L93" s="486"/>
      <c r="M93" s="486"/>
      <c r="N93" s="486"/>
      <c r="O93" s="486"/>
      <c r="P93" s="486"/>
      <c r="Q93" s="486"/>
      <c r="R93" s="486"/>
      <c r="S93" s="486"/>
      <c r="T93" s="486"/>
      <c r="U93" s="486"/>
    </row>
    <row r="94" spans="2:28" s="489" customFormat="1" ht="12.75" customHeight="1">
      <c r="B94" s="488" t="s">
        <v>600</v>
      </c>
      <c r="L94" s="488" t="s">
        <v>601</v>
      </c>
    </row>
    <row r="95" spans="2:28" s="489" customFormat="1" ht="12.75" customHeight="1">
      <c r="B95" s="488" t="s">
        <v>602</v>
      </c>
      <c r="L95" s="488" t="s">
        <v>603</v>
      </c>
    </row>
    <row r="96" spans="2:28" s="489" customFormat="1" ht="12.75" customHeight="1">
      <c r="B96" s="488" t="s">
        <v>604</v>
      </c>
      <c r="L96" s="488"/>
    </row>
    <row r="97" spans="2:12" s="489" customFormat="1" ht="12.75" customHeight="1">
      <c r="B97" s="488" t="s">
        <v>605</v>
      </c>
      <c r="L97" s="491" t="s">
        <v>573</v>
      </c>
    </row>
    <row r="98" spans="2:12" s="489" customFormat="1" ht="12.75" customHeight="1">
      <c r="B98" s="490" t="s">
        <v>606</v>
      </c>
      <c r="L98" s="491" t="s">
        <v>607</v>
      </c>
    </row>
    <row r="99" spans="2:12" s="489" customFormat="1" ht="12.75" customHeight="1"/>
  </sheetData>
  <mergeCells count="38">
    <mergeCell ref="O22:P22"/>
    <mergeCell ref="O23:P23"/>
    <mergeCell ref="O16:P16"/>
    <mergeCell ref="O17:P17"/>
    <mergeCell ref="O18:P18"/>
    <mergeCell ref="O19:P19"/>
    <mergeCell ref="O20:P20"/>
    <mergeCell ref="O21:P21"/>
    <mergeCell ref="U54:U57"/>
    <mergeCell ref="H55:I55"/>
    <mergeCell ref="L54:L56"/>
    <mergeCell ref="M54:M56"/>
    <mergeCell ref="N54:N56"/>
    <mergeCell ref="R54:R56"/>
    <mergeCell ref="S54:S56"/>
    <mergeCell ref="T54:T56"/>
    <mergeCell ref="T5:T7"/>
    <mergeCell ref="U5:U8"/>
    <mergeCell ref="H6:I6"/>
    <mergeCell ref="B54:B57"/>
    <mergeCell ref="C54:C56"/>
    <mergeCell ref="D54:D56"/>
    <mergeCell ref="E54:E56"/>
    <mergeCell ref="F54:F56"/>
    <mergeCell ref="G54:G56"/>
    <mergeCell ref="H54:I54"/>
    <mergeCell ref="H5:I5"/>
    <mergeCell ref="L5:L7"/>
    <mergeCell ref="M5:M7"/>
    <mergeCell ref="N5:N7"/>
    <mergeCell ref="R5:R7"/>
    <mergeCell ref="S5:S7"/>
    <mergeCell ref="G5:G7"/>
    <mergeCell ref="B5:B8"/>
    <mergeCell ref="C5:C7"/>
    <mergeCell ref="D5:D7"/>
    <mergeCell ref="E5:E7"/>
    <mergeCell ref="F5:F7"/>
  </mergeCells>
  <phoneticPr fontId="15"/>
  <printOptions horizontalCentered="1" gridLinesSet="0"/>
  <pageMargins left="0" right="0" top="0" bottom="0" header="0" footer="0"/>
  <pageSetup paperSize="9" scale="73" pageOrder="overThenDown" orientation="portrait" blackAndWhite="1" r:id="rId1"/>
  <headerFooter alignWithMargins="0"/>
  <rowBreaks count="1" manualBreakCount="1">
    <brk id="49" min="1" max="18" man="1"/>
  </rowBreaks>
  <colBreaks count="1" manualBreakCount="1">
    <brk id="11" max="79" man="1"/>
  </colBreaks>
  <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B1:AR146"/>
  <sheetViews>
    <sheetView zoomScaleNormal="100" zoomScaleSheetLayoutView="85" workbookViewId="0">
      <pane xSplit="2" ySplit="9" topLeftCell="C10" activePane="bottomRight" state="frozen"/>
      <selection pane="topRight"/>
      <selection pane="bottomLeft"/>
      <selection pane="bottomRight"/>
    </sheetView>
  </sheetViews>
  <sheetFormatPr defaultColWidth="9" defaultRowHeight="13.5"/>
  <cols>
    <col min="1" max="1" width="3.625" style="544" customWidth="1"/>
    <col min="2" max="2" width="9.125" style="544" customWidth="1"/>
    <col min="3" max="3" width="16.125" style="544" customWidth="1"/>
    <col min="4" max="4" width="15.125" style="544" customWidth="1"/>
    <col min="5" max="6" width="15.5" style="544" customWidth="1"/>
    <col min="7" max="10" width="11.5" style="544" customWidth="1"/>
    <col min="11" max="19" width="11.625" style="544" customWidth="1"/>
    <col min="20" max="29" width="11.625" style="636" customWidth="1"/>
    <col min="30" max="35" width="11.875" style="636" customWidth="1"/>
    <col min="36" max="36" width="9.875" style="636" customWidth="1"/>
    <col min="37" max="44" width="9" style="544"/>
    <col min="45" max="46" width="10.5" style="544" customWidth="1"/>
    <col min="47" max="47" width="13.875" style="544" bestFit="1" customWidth="1"/>
    <col min="48" max="48" width="13.875" style="544" customWidth="1"/>
    <col min="49" max="49" width="13.875" style="544" bestFit="1" customWidth="1"/>
    <col min="50" max="50" width="13.875" style="544" customWidth="1"/>
    <col min="51" max="51" width="13.875" style="544" bestFit="1" customWidth="1"/>
    <col min="52" max="16384" width="9" style="544"/>
  </cols>
  <sheetData>
    <row r="1" spans="2:36" s="493" customFormat="1" ht="14.25" customHeight="1">
      <c r="B1" s="492" t="s">
        <v>608</v>
      </c>
      <c r="S1" s="494" t="s">
        <v>609</v>
      </c>
      <c r="T1" s="552" t="s">
        <v>610</v>
      </c>
      <c r="U1" s="552"/>
      <c r="V1" s="552"/>
      <c r="W1" s="552"/>
      <c r="X1" s="554"/>
      <c r="Y1" s="554"/>
      <c r="Z1" s="554"/>
      <c r="AA1" s="554"/>
      <c r="AB1" s="554"/>
      <c r="AC1" s="554"/>
      <c r="AD1" s="554"/>
      <c r="AE1" s="554"/>
      <c r="AF1" s="554"/>
      <c r="AG1" s="554"/>
      <c r="AH1" s="554"/>
      <c r="AI1" s="554"/>
      <c r="AJ1" s="1200" t="s">
        <v>611</v>
      </c>
    </row>
    <row r="2" spans="2:36" s="493" customFormat="1" ht="14.25" customHeight="1">
      <c r="B2" s="495" t="s">
        <v>612</v>
      </c>
      <c r="C2" s="496"/>
      <c r="D2" s="496"/>
      <c r="E2" s="496"/>
      <c r="F2" s="496"/>
      <c r="G2" s="496"/>
      <c r="H2" s="496"/>
      <c r="I2" s="496"/>
      <c r="J2" s="496"/>
      <c r="K2" s="496"/>
      <c r="L2" s="496"/>
      <c r="M2" s="496"/>
      <c r="N2" s="496"/>
      <c r="O2" s="496"/>
      <c r="P2" s="496"/>
      <c r="Q2" s="496"/>
      <c r="R2" s="496"/>
      <c r="S2" s="496"/>
      <c r="T2" s="556" t="s">
        <v>613</v>
      </c>
      <c r="U2" s="556"/>
      <c r="V2" s="556"/>
      <c r="W2" s="556"/>
      <c r="X2" s="557"/>
      <c r="Y2" s="557"/>
      <c r="Z2" s="557"/>
      <c r="AA2" s="557"/>
      <c r="AB2" s="557"/>
      <c r="AC2" s="557"/>
      <c r="AD2" s="557"/>
      <c r="AE2" s="557"/>
      <c r="AF2" s="557"/>
      <c r="AG2" s="557"/>
      <c r="AH2" s="557"/>
      <c r="AI2" s="557"/>
      <c r="AJ2" s="557"/>
    </row>
    <row r="3" spans="2:36" s="493" customFormat="1" ht="14.25" customHeight="1">
      <c r="B3" s="495"/>
      <c r="C3" s="496"/>
      <c r="D3" s="496"/>
      <c r="E3" s="496"/>
      <c r="F3" s="496"/>
      <c r="G3" s="496"/>
      <c r="H3" s="496"/>
      <c r="I3" s="497" t="s">
        <v>614</v>
      </c>
      <c r="J3" s="496"/>
      <c r="K3" s="496"/>
      <c r="L3" s="497" t="s">
        <v>1245</v>
      </c>
      <c r="M3" s="496"/>
      <c r="N3" s="496"/>
      <c r="O3" s="496"/>
      <c r="P3" s="496"/>
      <c r="Q3" s="496"/>
      <c r="R3" s="496"/>
      <c r="S3" s="496"/>
      <c r="T3" s="554"/>
      <c r="U3" s="556"/>
      <c r="V3" s="556"/>
      <c r="W3" s="556"/>
      <c r="X3" s="557"/>
      <c r="Y3" s="557"/>
      <c r="Z3" s="554" t="s">
        <v>615</v>
      </c>
      <c r="AA3" s="557"/>
      <c r="AB3" s="557"/>
      <c r="AC3" s="554" t="s">
        <v>1246</v>
      </c>
      <c r="AD3" s="1780"/>
      <c r="AE3" s="1780"/>
      <c r="AF3" s="557"/>
      <c r="AG3" s="557"/>
      <c r="AH3" s="557"/>
      <c r="AI3" s="557"/>
      <c r="AJ3" s="557"/>
    </row>
    <row r="4" spans="2:36" s="493" customFormat="1" ht="15" thickBot="1">
      <c r="B4" s="496"/>
      <c r="C4" s="498"/>
      <c r="D4" s="498"/>
      <c r="E4" s="498"/>
      <c r="F4" s="498"/>
      <c r="G4" s="498"/>
      <c r="H4" s="498"/>
      <c r="I4" s="498"/>
      <c r="J4" s="498"/>
      <c r="K4" s="498"/>
      <c r="L4" s="498"/>
      <c r="M4" s="498"/>
      <c r="N4" s="498"/>
      <c r="O4" s="498"/>
      <c r="P4" s="498"/>
      <c r="Q4" s="498"/>
      <c r="S4" s="499" t="s">
        <v>616</v>
      </c>
      <c r="T4" s="557"/>
      <c r="U4" s="557"/>
      <c r="V4" s="557"/>
      <c r="W4" s="557"/>
      <c r="X4" s="558"/>
      <c r="Y4" s="558"/>
      <c r="Z4" s="558"/>
      <c r="AA4" s="558"/>
      <c r="AB4" s="558"/>
      <c r="AC4" s="558"/>
      <c r="AD4" s="558"/>
      <c r="AE4" s="558"/>
      <c r="AF4" s="558"/>
      <c r="AG4" s="558"/>
      <c r="AH4" s="558"/>
      <c r="AI4" s="559"/>
      <c r="AJ4" s="560" t="s">
        <v>616</v>
      </c>
    </row>
    <row r="5" spans="2:36" s="497" customFormat="1" ht="9" customHeight="1">
      <c r="B5" s="2255" t="s">
        <v>617</v>
      </c>
      <c r="C5" s="2258" t="s">
        <v>618</v>
      </c>
      <c r="D5" s="2273" t="s">
        <v>619</v>
      </c>
      <c r="E5" s="2260" t="s">
        <v>620</v>
      </c>
      <c r="F5" s="2261"/>
      <c r="G5" s="2264" t="s">
        <v>621</v>
      </c>
      <c r="H5" s="2255"/>
      <c r="I5" s="2255"/>
      <c r="J5" s="500"/>
      <c r="K5" s="500"/>
      <c r="L5" s="501"/>
      <c r="M5" s="2266" t="s">
        <v>622</v>
      </c>
      <c r="N5" s="2267"/>
      <c r="O5" s="2267"/>
      <c r="P5" s="500"/>
      <c r="Q5" s="502"/>
      <c r="R5" s="503"/>
      <c r="S5" s="2270" t="s">
        <v>617</v>
      </c>
      <c r="T5" s="2275" t="s">
        <v>133</v>
      </c>
      <c r="U5" s="2301" t="s">
        <v>623</v>
      </c>
      <c r="V5" s="2302"/>
      <c r="W5" s="2303"/>
      <c r="X5" s="2306" t="s">
        <v>624</v>
      </c>
      <c r="Y5" s="2307"/>
      <c r="Z5" s="2308"/>
      <c r="AA5" s="2312" t="s">
        <v>625</v>
      </c>
      <c r="AB5" s="2313"/>
      <c r="AC5" s="2314"/>
      <c r="AD5" s="2312" t="s">
        <v>626</v>
      </c>
      <c r="AE5" s="2317"/>
      <c r="AF5" s="2318"/>
      <c r="AG5" s="2323" t="s">
        <v>627</v>
      </c>
      <c r="AH5" s="2324"/>
      <c r="AI5" s="2325"/>
      <c r="AJ5" s="2278" t="s">
        <v>133</v>
      </c>
    </row>
    <row r="6" spans="2:36" s="497" customFormat="1" ht="39.75" customHeight="1">
      <c r="B6" s="2256"/>
      <c r="C6" s="2259"/>
      <c r="D6" s="2274"/>
      <c r="E6" s="2262"/>
      <c r="F6" s="2263"/>
      <c r="G6" s="2265"/>
      <c r="H6" s="2256"/>
      <c r="I6" s="2256"/>
      <c r="J6" s="2281" t="s">
        <v>628</v>
      </c>
      <c r="K6" s="2282"/>
      <c r="L6" s="504" t="s">
        <v>629</v>
      </c>
      <c r="M6" s="2268"/>
      <c r="N6" s="2269"/>
      <c r="O6" s="2269"/>
      <c r="P6" s="2283" t="s">
        <v>630</v>
      </c>
      <c r="Q6" s="2284"/>
      <c r="R6" s="2285"/>
      <c r="S6" s="2271"/>
      <c r="T6" s="2276"/>
      <c r="U6" s="2304"/>
      <c r="V6" s="2253"/>
      <c r="W6" s="2305"/>
      <c r="X6" s="2309"/>
      <c r="Y6" s="2310"/>
      <c r="Z6" s="2311"/>
      <c r="AA6" s="2315"/>
      <c r="AB6" s="2252"/>
      <c r="AC6" s="2316"/>
      <c r="AD6" s="2319"/>
      <c r="AE6" s="2320"/>
      <c r="AF6" s="2321"/>
      <c r="AG6" s="2326"/>
      <c r="AH6" s="2327"/>
      <c r="AI6" s="2328"/>
      <c r="AJ6" s="2279"/>
    </row>
    <row r="7" spans="2:36" s="497" customFormat="1" ht="21" customHeight="1">
      <c r="B7" s="2256"/>
      <c r="C7" s="2259"/>
      <c r="D7" s="2274"/>
      <c r="E7" s="2286" t="s">
        <v>631</v>
      </c>
      <c r="F7" s="2287"/>
      <c r="G7" s="2288" t="s">
        <v>632</v>
      </c>
      <c r="H7" s="2289"/>
      <c r="I7" s="2290"/>
      <c r="J7" s="2291" t="s">
        <v>102</v>
      </c>
      <c r="K7" s="2292"/>
      <c r="L7" s="1271" t="s">
        <v>633</v>
      </c>
      <c r="M7" s="2291" t="s">
        <v>634</v>
      </c>
      <c r="N7" s="2292"/>
      <c r="O7" s="2293"/>
      <c r="P7" s="2291" t="s">
        <v>635</v>
      </c>
      <c r="Q7" s="2292"/>
      <c r="R7" s="2294"/>
      <c r="S7" s="2271"/>
      <c r="T7" s="2276"/>
      <c r="U7" s="2295" t="s">
        <v>636</v>
      </c>
      <c r="V7" s="2296"/>
      <c r="W7" s="2297"/>
      <c r="X7" s="2298" t="s">
        <v>637</v>
      </c>
      <c r="Y7" s="2299"/>
      <c r="Z7" s="2300"/>
      <c r="AA7" s="2329" t="s">
        <v>638</v>
      </c>
      <c r="AB7" s="2330"/>
      <c r="AC7" s="565" t="s">
        <v>639</v>
      </c>
      <c r="AD7" s="2322" t="s">
        <v>640</v>
      </c>
      <c r="AE7" s="2296"/>
      <c r="AF7" s="2297"/>
      <c r="AG7" s="2331" t="s">
        <v>641</v>
      </c>
      <c r="AH7" s="2332"/>
      <c r="AI7" s="2333"/>
      <c r="AJ7" s="2279"/>
    </row>
    <row r="8" spans="2:36" s="497" customFormat="1" ht="18" customHeight="1">
      <c r="B8" s="2256"/>
      <c r="C8" s="2259"/>
      <c r="D8" s="2274"/>
      <c r="E8" s="505" t="s">
        <v>642</v>
      </c>
      <c r="F8" s="505" t="s">
        <v>643</v>
      </c>
      <c r="G8" s="505" t="s">
        <v>15</v>
      </c>
      <c r="H8" s="505" t="s">
        <v>26</v>
      </c>
      <c r="I8" s="505" t="s">
        <v>17</v>
      </c>
      <c r="J8" s="505" t="s">
        <v>15</v>
      </c>
      <c r="K8" s="505" t="s">
        <v>26</v>
      </c>
      <c r="L8" s="505" t="s">
        <v>17</v>
      </c>
      <c r="M8" s="505" t="s">
        <v>15</v>
      </c>
      <c r="N8" s="505" t="s">
        <v>26</v>
      </c>
      <c r="O8" s="505" t="s">
        <v>17</v>
      </c>
      <c r="P8" s="505" t="s">
        <v>15</v>
      </c>
      <c r="Q8" s="505" t="s">
        <v>26</v>
      </c>
      <c r="R8" s="505" t="s">
        <v>17</v>
      </c>
      <c r="S8" s="2271"/>
      <c r="T8" s="2276"/>
      <c r="U8" s="1270" t="s">
        <v>644</v>
      </c>
      <c r="V8" s="566" t="s">
        <v>645</v>
      </c>
      <c r="W8" s="567" t="s">
        <v>646</v>
      </c>
      <c r="X8" s="568" t="s">
        <v>15</v>
      </c>
      <c r="Y8" s="568" t="s">
        <v>26</v>
      </c>
      <c r="Z8" s="568" t="s">
        <v>17</v>
      </c>
      <c r="AA8" s="568" t="s">
        <v>15</v>
      </c>
      <c r="AB8" s="568" t="s">
        <v>26</v>
      </c>
      <c r="AC8" s="569" t="s">
        <v>17</v>
      </c>
      <c r="AD8" s="568" t="s">
        <v>15</v>
      </c>
      <c r="AE8" s="568" t="s">
        <v>26</v>
      </c>
      <c r="AF8" s="568" t="s">
        <v>17</v>
      </c>
      <c r="AG8" s="568" t="s">
        <v>15</v>
      </c>
      <c r="AH8" s="568" t="s">
        <v>26</v>
      </c>
      <c r="AI8" s="568" t="s">
        <v>17</v>
      </c>
      <c r="AJ8" s="2279"/>
    </row>
    <row r="9" spans="2:36" s="497" customFormat="1" ht="42" customHeight="1">
      <c r="B9" s="2257"/>
      <c r="C9" s="1781" t="s">
        <v>647</v>
      </c>
      <c r="D9" s="1782" t="s">
        <v>293</v>
      </c>
      <c r="E9" s="507" t="s">
        <v>648</v>
      </c>
      <c r="F9" s="508" t="s">
        <v>649</v>
      </c>
      <c r="G9" s="507" t="s">
        <v>28</v>
      </c>
      <c r="H9" s="507" t="s">
        <v>32</v>
      </c>
      <c r="I9" s="507" t="s">
        <v>33</v>
      </c>
      <c r="J9" s="507" t="s">
        <v>31</v>
      </c>
      <c r="K9" s="507" t="s">
        <v>32</v>
      </c>
      <c r="L9" s="507" t="s">
        <v>33</v>
      </c>
      <c r="M9" s="507" t="s">
        <v>31</v>
      </c>
      <c r="N9" s="507" t="s">
        <v>32</v>
      </c>
      <c r="O9" s="507" t="s">
        <v>33</v>
      </c>
      <c r="P9" s="507" t="s">
        <v>31</v>
      </c>
      <c r="Q9" s="507" t="s">
        <v>32</v>
      </c>
      <c r="R9" s="509" t="s">
        <v>33</v>
      </c>
      <c r="S9" s="2272"/>
      <c r="T9" s="2277"/>
      <c r="U9" s="1905" t="s">
        <v>31</v>
      </c>
      <c r="V9" s="1906" t="s">
        <v>32</v>
      </c>
      <c r="W9" s="1907" t="s">
        <v>33</v>
      </c>
      <c r="X9" s="1906" t="s">
        <v>31</v>
      </c>
      <c r="Y9" s="1906" t="s">
        <v>32</v>
      </c>
      <c r="Z9" s="1908" t="s">
        <v>33</v>
      </c>
      <c r="AA9" s="1908" t="s">
        <v>31</v>
      </c>
      <c r="AB9" s="1906" t="s">
        <v>32</v>
      </c>
      <c r="AC9" s="1906" t="s">
        <v>33</v>
      </c>
      <c r="AD9" s="1906" t="s">
        <v>31</v>
      </c>
      <c r="AE9" s="1906" t="s">
        <v>32</v>
      </c>
      <c r="AF9" s="1908" t="s">
        <v>33</v>
      </c>
      <c r="AG9" s="1908" t="s">
        <v>31</v>
      </c>
      <c r="AH9" s="1906" t="s">
        <v>32</v>
      </c>
      <c r="AI9" s="1907" t="s">
        <v>33</v>
      </c>
      <c r="AJ9" s="2280"/>
    </row>
    <row r="10" spans="2:36" s="514" customFormat="1" ht="22.5" customHeight="1">
      <c r="B10" s="1783" t="s">
        <v>650</v>
      </c>
      <c r="C10" s="1784">
        <v>7.3</v>
      </c>
      <c r="D10" s="1784" t="s">
        <v>305</v>
      </c>
      <c r="E10" s="1784">
        <v>99.64</v>
      </c>
      <c r="F10" s="1784">
        <v>99.27</v>
      </c>
      <c r="G10" s="1784" t="s">
        <v>305</v>
      </c>
      <c r="H10" s="1784" t="s">
        <v>305</v>
      </c>
      <c r="I10" s="1784" t="s">
        <v>305</v>
      </c>
      <c r="J10" s="1784" t="s">
        <v>305</v>
      </c>
      <c r="K10" s="1784" t="s">
        <v>305</v>
      </c>
      <c r="L10" s="1785" t="s">
        <v>305</v>
      </c>
      <c r="M10" s="1784" t="s">
        <v>305</v>
      </c>
      <c r="N10" s="1784" t="s">
        <v>305</v>
      </c>
      <c r="O10" s="1784" t="s">
        <v>305</v>
      </c>
      <c r="P10" s="1784" t="s">
        <v>305</v>
      </c>
      <c r="Q10" s="1784" t="s">
        <v>305</v>
      </c>
      <c r="R10" s="1784" t="s">
        <v>305</v>
      </c>
      <c r="S10" s="1786" t="s">
        <v>435</v>
      </c>
      <c r="T10" s="1787" t="s">
        <v>304</v>
      </c>
      <c r="U10" s="1788" t="s">
        <v>305</v>
      </c>
      <c r="V10" s="1789" t="s">
        <v>305</v>
      </c>
      <c r="W10" s="1789" t="s">
        <v>305</v>
      </c>
      <c r="X10" s="1790" t="s">
        <v>305</v>
      </c>
      <c r="Y10" s="1790" t="s">
        <v>305</v>
      </c>
      <c r="Z10" s="1790" t="s">
        <v>305</v>
      </c>
      <c r="AA10" s="1790" t="s">
        <v>305</v>
      </c>
      <c r="AB10" s="1790" t="s">
        <v>305</v>
      </c>
      <c r="AC10" s="1789" t="s">
        <v>305</v>
      </c>
      <c r="AD10" s="1790" t="s">
        <v>305</v>
      </c>
      <c r="AE10" s="1790" t="s">
        <v>305</v>
      </c>
      <c r="AF10" s="1790" t="s">
        <v>305</v>
      </c>
      <c r="AG10" s="1790" t="s">
        <v>305</v>
      </c>
      <c r="AH10" s="1790" t="s">
        <v>305</v>
      </c>
      <c r="AI10" s="1790" t="s">
        <v>305</v>
      </c>
      <c r="AJ10" s="1791">
        <v>1948</v>
      </c>
    </row>
    <row r="11" spans="2:36" s="514" customFormat="1" ht="22.5" customHeight="1">
      <c r="B11" s="1792" t="s">
        <v>651</v>
      </c>
      <c r="C11" s="1784">
        <v>8.9</v>
      </c>
      <c r="D11" s="1784" t="s">
        <v>305</v>
      </c>
      <c r="E11" s="1784">
        <v>99.63</v>
      </c>
      <c r="F11" s="1784">
        <v>99.08</v>
      </c>
      <c r="G11" s="1784" t="s">
        <v>305</v>
      </c>
      <c r="H11" s="1784" t="s">
        <v>305</v>
      </c>
      <c r="I11" s="1784" t="s">
        <v>305</v>
      </c>
      <c r="J11" s="1784" t="s">
        <v>305</v>
      </c>
      <c r="K11" s="1784" t="s">
        <v>305</v>
      </c>
      <c r="L11" s="1793" t="s">
        <v>305</v>
      </c>
      <c r="M11" s="1784" t="s">
        <v>305</v>
      </c>
      <c r="N11" s="1784" t="s">
        <v>305</v>
      </c>
      <c r="O11" s="1784" t="s">
        <v>305</v>
      </c>
      <c r="P11" s="1784" t="s">
        <v>305</v>
      </c>
      <c r="Q11" s="1784" t="s">
        <v>305</v>
      </c>
      <c r="R11" s="1784" t="s">
        <v>305</v>
      </c>
      <c r="S11" s="1794">
        <v>49</v>
      </c>
      <c r="T11" s="1795" t="s">
        <v>652</v>
      </c>
      <c r="U11" s="1796" t="s">
        <v>305</v>
      </c>
      <c r="V11" s="1797" t="s">
        <v>305</v>
      </c>
      <c r="W11" s="1797" t="s">
        <v>305</v>
      </c>
      <c r="X11" s="1790" t="s">
        <v>305</v>
      </c>
      <c r="Y11" s="1790" t="s">
        <v>305</v>
      </c>
      <c r="Z11" s="1790" t="s">
        <v>305</v>
      </c>
      <c r="AA11" s="1790" t="s">
        <v>305</v>
      </c>
      <c r="AB11" s="1790" t="s">
        <v>305</v>
      </c>
      <c r="AC11" s="1789" t="s">
        <v>305</v>
      </c>
      <c r="AD11" s="1790" t="s">
        <v>305</v>
      </c>
      <c r="AE11" s="1790" t="s">
        <v>305</v>
      </c>
      <c r="AF11" s="1790" t="s">
        <v>305</v>
      </c>
      <c r="AG11" s="1790" t="s">
        <v>305</v>
      </c>
      <c r="AH11" s="1790" t="s">
        <v>305</v>
      </c>
      <c r="AI11" s="1790" t="s">
        <v>305</v>
      </c>
      <c r="AJ11" s="1791">
        <v>49</v>
      </c>
    </row>
    <row r="12" spans="2:36" s="514" customFormat="1" ht="22.5" customHeight="1">
      <c r="B12" s="1798" t="s">
        <v>653</v>
      </c>
      <c r="C12" s="1784">
        <v>8.9</v>
      </c>
      <c r="D12" s="1784" t="s">
        <v>305</v>
      </c>
      <c r="E12" s="1784">
        <v>99.64</v>
      </c>
      <c r="F12" s="1799">
        <v>99.2</v>
      </c>
      <c r="G12" s="1784" t="s">
        <v>305</v>
      </c>
      <c r="H12" s="1784" t="s">
        <v>305</v>
      </c>
      <c r="I12" s="1784" t="s">
        <v>305</v>
      </c>
      <c r="J12" s="1800">
        <v>42.5</v>
      </c>
      <c r="K12" s="1800">
        <v>48</v>
      </c>
      <c r="L12" s="1801">
        <v>36.700000000000003</v>
      </c>
      <c r="M12" s="1784" t="s">
        <v>305</v>
      </c>
      <c r="N12" s="1784" t="s">
        <v>305</v>
      </c>
      <c r="O12" s="1784" t="s">
        <v>305</v>
      </c>
      <c r="P12" s="1800">
        <v>30.3</v>
      </c>
      <c r="Q12" s="1800">
        <v>34.6</v>
      </c>
      <c r="R12" s="1800">
        <v>17.2</v>
      </c>
      <c r="S12" s="1794">
        <v>50</v>
      </c>
      <c r="T12" s="1802" t="s">
        <v>654</v>
      </c>
      <c r="U12" s="1796" t="s">
        <v>305</v>
      </c>
      <c r="V12" s="1797" t="s">
        <v>305</v>
      </c>
      <c r="W12" s="1797" t="s">
        <v>305</v>
      </c>
      <c r="X12" s="1790" t="s">
        <v>305</v>
      </c>
      <c r="Y12" s="1790" t="s">
        <v>305</v>
      </c>
      <c r="Z12" s="1790" t="s">
        <v>305</v>
      </c>
      <c r="AA12" s="1790" t="s">
        <v>305</v>
      </c>
      <c r="AB12" s="1790" t="s">
        <v>305</v>
      </c>
      <c r="AC12" s="1789" t="s">
        <v>305</v>
      </c>
      <c r="AD12" s="1790" t="s">
        <v>305</v>
      </c>
      <c r="AE12" s="1790" t="s">
        <v>305</v>
      </c>
      <c r="AF12" s="1790" t="s">
        <v>305</v>
      </c>
      <c r="AG12" s="1790" t="s">
        <v>305</v>
      </c>
      <c r="AH12" s="1790" t="s">
        <v>305</v>
      </c>
      <c r="AI12" s="1790" t="s">
        <v>305</v>
      </c>
      <c r="AJ12" s="1791">
        <v>50</v>
      </c>
    </row>
    <row r="13" spans="2:36" s="514" customFormat="1" ht="22.5" customHeight="1">
      <c r="B13" s="1792" t="s">
        <v>655</v>
      </c>
      <c r="C13" s="1803" t="s">
        <v>305</v>
      </c>
      <c r="D13" s="1803" t="s">
        <v>305</v>
      </c>
      <c r="E13" s="1803">
        <v>99.72</v>
      </c>
      <c r="F13" s="1804">
        <v>99.47</v>
      </c>
      <c r="G13" s="1803" t="s">
        <v>305</v>
      </c>
      <c r="H13" s="1803" t="s">
        <v>305</v>
      </c>
      <c r="I13" s="1803" t="s">
        <v>305</v>
      </c>
      <c r="J13" s="1805">
        <v>45.6</v>
      </c>
      <c r="K13" s="1805">
        <v>51.4</v>
      </c>
      <c r="L13" s="1806">
        <v>39.6</v>
      </c>
      <c r="M13" s="1803" t="s">
        <v>305</v>
      </c>
      <c r="N13" s="1803" t="s">
        <v>305</v>
      </c>
      <c r="O13" s="1803" t="s">
        <v>305</v>
      </c>
      <c r="P13" s="1805">
        <v>23.6</v>
      </c>
      <c r="Q13" s="1805">
        <v>30.1</v>
      </c>
      <c r="R13" s="1805">
        <v>12.9</v>
      </c>
      <c r="S13" s="1807">
        <v>51</v>
      </c>
      <c r="T13" s="1795" t="s">
        <v>656</v>
      </c>
      <c r="U13" s="1808" t="s">
        <v>305</v>
      </c>
      <c r="V13" s="1809" t="s">
        <v>305</v>
      </c>
      <c r="W13" s="1809" t="s">
        <v>305</v>
      </c>
      <c r="X13" s="1810" t="s">
        <v>305</v>
      </c>
      <c r="Y13" s="1810" t="s">
        <v>305</v>
      </c>
      <c r="Z13" s="1810" t="s">
        <v>305</v>
      </c>
      <c r="AA13" s="1810" t="s">
        <v>305</v>
      </c>
      <c r="AB13" s="1810" t="s">
        <v>305</v>
      </c>
      <c r="AC13" s="1811" t="s">
        <v>305</v>
      </c>
      <c r="AD13" s="1810" t="s">
        <v>305</v>
      </c>
      <c r="AE13" s="1810" t="s">
        <v>305</v>
      </c>
      <c r="AF13" s="1810" t="s">
        <v>305</v>
      </c>
      <c r="AG13" s="1810" t="s">
        <v>305</v>
      </c>
      <c r="AH13" s="1810" t="s">
        <v>305</v>
      </c>
      <c r="AI13" s="1810" t="s">
        <v>305</v>
      </c>
      <c r="AJ13" s="1812">
        <v>51</v>
      </c>
    </row>
    <row r="14" spans="2:36" s="514" customFormat="1" ht="22.5" customHeight="1">
      <c r="B14" s="1792" t="s">
        <v>657</v>
      </c>
      <c r="C14" s="1784">
        <v>12.1</v>
      </c>
      <c r="D14" s="1784" t="s">
        <v>305</v>
      </c>
      <c r="E14" s="1784">
        <v>99.72</v>
      </c>
      <c r="F14" s="1799">
        <v>99.51</v>
      </c>
      <c r="G14" s="1784" t="s">
        <v>305</v>
      </c>
      <c r="H14" s="1784" t="s">
        <v>305</v>
      </c>
      <c r="I14" s="1784" t="s">
        <v>305</v>
      </c>
      <c r="J14" s="1800">
        <v>47.6</v>
      </c>
      <c r="K14" s="1800">
        <v>52.9</v>
      </c>
      <c r="L14" s="1801">
        <v>42.1</v>
      </c>
      <c r="M14" s="1784" t="s">
        <v>305</v>
      </c>
      <c r="N14" s="1784" t="s">
        <v>305</v>
      </c>
      <c r="O14" s="1784" t="s">
        <v>305</v>
      </c>
      <c r="P14" s="1800">
        <v>21.6</v>
      </c>
      <c r="Q14" s="1800">
        <v>26.9</v>
      </c>
      <c r="R14" s="1800">
        <v>13</v>
      </c>
      <c r="S14" s="1794">
        <v>52</v>
      </c>
      <c r="T14" s="1795" t="s">
        <v>658</v>
      </c>
      <c r="U14" s="1813" t="s">
        <v>305</v>
      </c>
      <c r="V14" s="1797" t="s">
        <v>305</v>
      </c>
      <c r="W14" s="1797" t="s">
        <v>305</v>
      </c>
      <c r="X14" s="1790" t="s">
        <v>305</v>
      </c>
      <c r="Y14" s="1790" t="s">
        <v>305</v>
      </c>
      <c r="Z14" s="1790" t="s">
        <v>305</v>
      </c>
      <c r="AA14" s="1790" t="s">
        <v>305</v>
      </c>
      <c r="AB14" s="1790" t="s">
        <v>305</v>
      </c>
      <c r="AC14" s="1789" t="s">
        <v>305</v>
      </c>
      <c r="AD14" s="1790" t="s">
        <v>305</v>
      </c>
      <c r="AE14" s="1790" t="s">
        <v>305</v>
      </c>
      <c r="AF14" s="1790" t="s">
        <v>305</v>
      </c>
      <c r="AG14" s="1790" t="s">
        <v>305</v>
      </c>
      <c r="AH14" s="1790" t="s">
        <v>305</v>
      </c>
      <c r="AI14" s="1790" t="s">
        <v>305</v>
      </c>
      <c r="AJ14" s="1791">
        <v>52</v>
      </c>
    </row>
    <row r="15" spans="2:36" s="514" customFormat="1" ht="22.5" customHeight="1">
      <c r="B15" s="1792" t="s">
        <v>659</v>
      </c>
      <c r="C15" s="1800">
        <v>14</v>
      </c>
      <c r="D15" s="1800" t="s">
        <v>305</v>
      </c>
      <c r="E15" s="1784">
        <v>99.75</v>
      </c>
      <c r="F15" s="1799">
        <v>99.91</v>
      </c>
      <c r="G15" s="1784" t="s">
        <v>305</v>
      </c>
      <c r="H15" s="1784" t="s">
        <v>305</v>
      </c>
      <c r="I15" s="1784" t="s">
        <v>305</v>
      </c>
      <c r="J15" s="1800">
        <v>48.3</v>
      </c>
      <c r="K15" s="1800">
        <v>52.7</v>
      </c>
      <c r="L15" s="1801">
        <v>43.7</v>
      </c>
      <c r="M15" s="1784" t="s">
        <v>305</v>
      </c>
      <c r="N15" s="1784" t="s">
        <v>305</v>
      </c>
      <c r="O15" s="1784" t="s">
        <v>305</v>
      </c>
      <c r="P15" s="1800">
        <v>21.5</v>
      </c>
      <c r="Q15" s="1800">
        <v>25.4</v>
      </c>
      <c r="R15" s="1800">
        <v>15.7</v>
      </c>
      <c r="S15" s="1794">
        <v>53</v>
      </c>
      <c r="T15" s="1795" t="s">
        <v>660</v>
      </c>
      <c r="U15" s="1813" t="s">
        <v>305</v>
      </c>
      <c r="V15" s="1797" t="s">
        <v>305</v>
      </c>
      <c r="W15" s="1797" t="s">
        <v>305</v>
      </c>
      <c r="X15" s="1790" t="s">
        <v>305</v>
      </c>
      <c r="Y15" s="1790" t="s">
        <v>305</v>
      </c>
      <c r="Z15" s="1790" t="s">
        <v>305</v>
      </c>
      <c r="AA15" s="1790" t="s">
        <v>305</v>
      </c>
      <c r="AB15" s="1790" t="s">
        <v>305</v>
      </c>
      <c r="AC15" s="1789" t="s">
        <v>305</v>
      </c>
      <c r="AD15" s="1790" t="s">
        <v>305</v>
      </c>
      <c r="AE15" s="1790" t="s">
        <v>305</v>
      </c>
      <c r="AF15" s="1790" t="s">
        <v>305</v>
      </c>
      <c r="AG15" s="1790" t="s">
        <v>305</v>
      </c>
      <c r="AH15" s="1790" t="s">
        <v>305</v>
      </c>
      <c r="AI15" s="1790" t="s">
        <v>305</v>
      </c>
      <c r="AJ15" s="1791">
        <v>53</v>
      </c>
    </row>
    <row r="16" spans="2:36" s="514" customFormat="1" ht="22.5" customHeight="1">
      <c r="B16" s="1792" t="s">
        <v>661</v>
      </c>
      <c r="C16" s="1784">
        <v>17.100000000000001</v>
      </c>
      <c r="D16" s="1784" t="s">
        <v>305</v>
      </c>
      <c r="E16" s="1784">
        <v>99.75</v>
      </c>
      <c r="F16" s="1799">
        <v>99.91</v>
      </c>
      <c r="G16" s="1784" t="s">
        <v>305</v>
      </c>
      <c r="H16" s="1784" t="s">
        <v>305</v>
      </c>
      <c r="I16" s="1784" t="s">
        <v>305</v>
      </c>
      <c r="J16" s="1800">
        <v>50.9</v>
      </c>
      <c r="K16" s="1800">
        <v>55.1</v>
      </c>
      <c r="L16" s="1801">
        <v>46.5</v>
      </c>
      <c r="M16" s="1784" t="s">
        <v>305</v>
      </c>
      <c r="N16" s="1784" t="s">
        <v>305</v>
      </c>
      <c r="O16" s="1784" t="s">
        <v>305</v>
      </c>
      <c r="P16" s="1800">
        <v>19.7</v>
      </c>
      <c r="Q16" s="1800">
        <v>23.3</v>
      </c>
      <c r="R16" s="1800">
        <v>14.7</v>
      </c>
      <c r="S16" s="1794">
        <v>54</v>
      </c>
      <c r="T16" s="1795" t="s">
        <v>662</v>
      </c>
      <c r="U16" s="1814" t="s">
        <v>305</v>
      </c>
      <c r="V16" s="1815" t="s">
        <v>305</v>
      </c>
      <c r="W16" s="1815" t="s">
        <v>305</v>
      </c>
      <c r="X16" s="1816">
        <v>10.1</v>
      </c>
      <c r="Y16" s="1816">
        <v>15.3</v>
      </c>
      <c r="Z16" s="1816">
        <v>4.5999999999999996</v>
      </c>
      <c r="AA16" s="1816">
        <v>7.9</v>
      </c>
      <c r="AB16" s="1816">
        <v>13.3</v>
      </c>
      <c r="AC16" s="1815">
        <v>2.4</v>
      </c>
      <c r="AD16" s="1816">
        <v>2.1</v>
      </c>
      <c r="AE16" s="1816">
        <v>2</v>
      </c>
      <c r="AF16" s="1816">
        <v>2.2000000000000002</v>
      </c>
      <c r="AG16" s="1816" t="s">
        <v>305</v>
      </c>
      <c r="AH16" s="1816" t="s">
        <v>305</v>
      </c>
      <c r="AI16" s="1816" t="s">
        <v>305</v>
      </c>
      <c r="AJ16" s="1791">
        <v>54</v>
      </c>
    </row>
    <row r="17" spans="2:36" s="514" customFormat="1" ht="22.5" customHeight="1">
      <c r="B17" s="1798" t="s">
        <v>663</v>
      </c>
      <c r="C17" s="1784">
        <v>20.100000000000001</v>
      </c>
      <c r="D17" s="1784" t="s">
        <v>305</v>
      </c>
      <c r="E17" s="1784">
        <v>99.77</v>
      </c>
      <c r="F17" s="1799">
        <v>99.92</v>
      </c>
      <c r="G17" s="1784" t="s">
        <v>305</v>
      </c>
      <c r="H17" s="1784" t="s">
        <v>305</v>
      </c>
      <c r="I17" s="1784" t="s">
        <v>305</v>
      </c>
      <c r="J17" s="1800">
        <v>51.5</v>
      </c>
      <c r="K17" s="1800">
        <v>55.5</v>
      </c>
      <c r="L17" s="1801">
        <v>47.4</v>
      </c>
      <c r="M17" s="1784" t="s">
        <v>305</v>
      </c>
      <c r="N17" s="1784" t="s">
        <v>305</v>
      </c>
      <c r="O17" s="1784" t="s">
        <v>305</v>
      </c>
      <c r="P17" s="1800">
        <v>18.399999999999999</v>
      </c>
      <c r="Q17" s="1800">
        <v>20.9</v>
      </c>
      <c r="R17" s="1800">
        <v>14.9</v>
      </c>
      <c r="S17" s="1794">
        <v>55</v>
      </c>
      <c r="T17" s="1802" t="s">
        <v>664</v>
      </c>
      <c r="U17" s="1817">
        <v>10.1</v>
      </c>
      <c r="V17" s="1818">
        <v>15</v>
      </c>
      <c r="W17" s="1818">
        <v>5</v>
      </c>
      <c r="X17" s="1816">
        <v>10.1</v>
      </c>
      <c r="Y17" s="1816">
        <v>15</v>
      </c>
      <c r="Z17" s="1816">
        <v>5</v>
      </c>
      <c r="AA17" s="1816">
        <v>7.9</v>
      </c>
      <c r="AB17" s="1816">
        <v>13.1</v>
      </c>
      <c r="AC17" s="1815">
        <v>2.4</v>
      </c>
      <c r="AD17" s="1816">
        <v>2.2000000000000002</v>
      </c>
      <c r="AE17" s="1816">
        <v>1.9</v>
      </c>
      <c r="AF17" s="1816">
        <v>2.6</v>
      </c>
      <c r="AG17" s="1816" t="s">
        <v>305</v>
      </c>
      <c r="AH17" s="1816" t="s">
        <v>305</v>
      </c>
      <c r="AI17" s="1816" t="s">
        <v>305</v>
      </c>
      <c r="AJ17" s="1791">
        <v>55</v>
      </c>
    </row>
    <row r="18" spans="2:36" s="514" customFormat="1" ht="22.5" customHeight="1">
      <c r="B18" s="1792" t="s">
        <v>665</v>
      </c>
      <c r="C18" s="1803">
        <v>21.8</v>
      </c>
      <c r="D18" s="1803" t="s">
        <v>305</v>
      </c>
      <c r="E18" s="1803">
        <v>99.78</v>
      </c>
      <c r="F18" s="1804">
        <v>99.91</v>
      </c>
      <c r="G18" s="1803" t="s">
        <v>305</v>
      </c>
      <c r="H18" s="1803" t="s">
        <v>305</v>
      </c>
      <c r="I18" s="1803" t="s">
        <v>305</v>
      </c>
      <c r="J18" s="1805">
        <v>51.3</v>
      </c>
      <c r="K18" s="1805">
        <v>55</v>
      </c>
      <c r="L18" s="1806">
        <v>47.6</v>
      </c>
      <c r="M18" s="1803" t="s">
        <v>305</v>
      </c>
      <c r="N18" s="1803" t="s">
        <v>305</v>
      </c>
      <c r="O18" s="1803" t="s">
        <v>305</v>
      </c>
      <c r="P18" s="1805">
        <v>16</v>
      </c>
      <c r="Q18" s="1805">
        <v>18.7</v>
      </c>
      <c r="R18" s="1805">
        <v>12.5</v>
      </c>
      <c r="S18" s="1807">
        <v>56</v>
      </c>
      <c r="T18" s="1795" t="s">
        <v>666</v>
      </c>
      <c r="U18" s="1819">
        <v>9.8000000000000007</v>
      </c>
      <c r="V18" s="1815">
        <v>14.7</v>
      </c>
      <c r="W18" s="1815">
        <v>4.9000000000000004</v>
      </c>
      <c r="X18" s="1820">
        <v>9.8000000000000007</v>
      </c>
      <c r="Y18" s="1820">
        <v>14.7</v>
      </c>
      <c r="Z18" s="1820">
        <v>4.9000000000000004</v>
      </c>
      <c r="AA18" s="1820">
        <v>7.8</v>
      </c>
      <c r="AB18" s="1820">
        <v>13.1</v>
      </c>
      <c r="AC18" s="1821">
        <v>2.2999999999999998</v>
      </c>
      <c r="AD18" s="1820">
        <v>2.1</v>
      </c>
      <c r="AE18" s="1820">
        <v>1.6</v>
      </c>
      <c r="AF18" s="1820">
        <v>2.6</v>
      </c>
      <c r="AG18" s="1820" t="s">
        <v>305</v>
      </c>
      <c r="AH18" s="1820" t="s">
        <v>305</v>
      </c>
      <c r="AI18" s="1820" t="s">
        <v>305</v>
      </c>
      <c r="AJ18" s="1812">
        <v>56</v>
      </c>
    </row>
    <row r="19" spans="2:36" s="514" customFormat="1" ht="22.5" customHeight="1">
      <c r="B19" s="1792" t="s">
        <v>667</v>
      </c>
      <c r="C19" s="1784">
        <v>23.6</v>
      </c>
      <c r="D19" s="1784" t="s">
        <v>305</v>
      </c>
      <c r="E19" s="1784">
        <v>99.79</v>
      </c>
      <c r="F19" s="1799">
        <v>99.93</v>
      </c>
      <c r="G19" s="1784" t="s">
        <v>305</v>
      </c>
      <c r="H19" s="1784" t="s">
        <v>305</v>
      </c>
      <c r="I19" s="1784" t="s">
        <v>305</v>
      </c>
      <c r="J19" s="1800">
        <v>51.4</v>
      </c>
      <c r="K19" s="1800">
        <v>54.3</v>
      </c>
      <c r="L19" s="1801">
        <v>48.4</v>
      </c>
      <c r="M19" s="1784" t="s">
        <v>305</v>
      </c>
      <c r="N19" s="1784" t="s">
        <v>305</v>
      </c>
      <c r="O19" s="1784" t="s">
        <v>305</v>
      </c>
      <c r="P19" s="1800">
        <v>16.100000000000001</v>
      </c>
      <c r="Q19" s="1800">
        <v>18.2</v>
      </c>
      <c r="R19" s="1800">
        <v>13.3</v>
      </c>
      <c r="S19" s="1794">
        <v>57</v>
      </c>
      <c r="T19" s="1795" t="s">
        <v>668</v>
      </c>
      <c r="U19" s="1819">
        <v>11.2</v>
      </c>
      <c r="V19" s="1815">
        <v>16.8</v>
      </c>
      <c r="W19" s="1815">
        <v>5.4</v>
      </c>
      <c r="X19" s="1816">
        <v>11.2</v>
      </c>
      <c r="Y19" s="1816">
        <v>16.8</v>
      </c>
      <c r="Z19" s="1816">
        <v>5.4</v>
      </c>
      <c r="AA19" s="1816">
        <v>9</v>
      </c>
      <c r="AB19" s="1816">
        <v>15.2</v>
      </c>
      <c r="AC19" s="1815">
        <v>2.5</v>
      </c>
      <c r="AD19" s="1816">
        <v>2.2000000000000002</v>
      </c>
      <c r="AE19" s="1816">
        <v>1.6</v>
      </c>
      <c r="AF19" s="1816">
        <v>2.9</v>
      </c>
      <c r="AG19" s="1816" t="s">
        <v>305</v>
      </c>
      <c r="AH19" s="1816" t="s">
        <v>305</v>
      </c>
      <c r="AI19" s="1816" t="s">
        <v>305</v>
      </c>
      <c r="AJ19" s="1791">
        <v>57</v>
      </c>
    </row>
    <row r="20" spans="2:36" s="514" customFormat="1" ht="22.5" customHeight="1">
      <c r="B20" s="1792" t="s">
        <v>669</v>
      </c>
      <c r="C20" s="1784">
        <v>25.2</v>
      </c>
      <c r="D20" s="1784" t="s">
        <v>305</v>
      </c>
      <c r="E20" s="1784">
        <v>99.81</v>
      </c>
      <c r="F20" s="1799">
        <v>99.93</v>
      </c>
      <c r="G20" s="1784" t="s">
        <v>305</v>
      </c>
      <c r="H20" s="1784" t="s">
        <v>305</v>
      </c>
      <c r="I20" s="1784" t="s">
        <v>305</v>
      </c>
      <c r="J20" s="1800">
        <v>53.7</v>
      </c>
      <c r="K20" s="1800">
        <v>56.2</v>
      </c>
      <c r="L20" s="1801">
        <v>51.1</v>
      </c>
      <c r="M20" s="1784" t="s">
        <v>305</v>
      </c>
      <c r="N20" s="1784" t="s">
        <v>305</v>
      </c>
      <c r="O20" s="1784" t="s">
        <v>305</v>
      </c>
      <c r="P20" s="1800">
        <v>16.5</v>
      </c>
      <c r="Q20" s="1800">
        <v>19</v>
      </c>
      <c r="R20" s="1800">
        <v>13.3</v>
      </c>
      <c r="S20" s="1794">
        <v>58</v>
      </c>
      <c r="T20" s="1795" t="s">
        <v>670</v>
      </c>
      <c r="U20" s="1819">
        <v>10.7</v>
      </c>
      <c r="V20" s="1815">
        <v>16</v>
      </c>
      <c r="W20" s="1815">
        <v>5.2</v>
      </c>
      <c r="X20" s="1816">
        <v>10.7</v>
      </c>
      <c r="Y20" s="1816">
        <v>16</v>
      </c>
      <c r="Z20" s="1816">
        <v>5.2</v>
      </c>
      <c r="AA20" s="1816">
        <v>8.6</v>
      </c>
      <c r="AB20" s="1816">
        <v>14.5</v>
      </c>
      <c r="AC20" s="1815">
        <v>2.4</v>
      </c>
      <c r="AD20" s="1816">
        <v>2.1</v>
      </c>
      <c r="AE20" s="1816">
        <v>1.4</v>
      </c>
      <c r="AF20" s="1816">
        <v>2.8</v>
      </c>
      <c r="AG20" s="1816" t="s">
        <v>305</v>
      </c>
      <c r="AH20" s="1816" t="s">
        <v>305</v>
      </c>
      <c r="AI20" s="1816" t="s">
        <v>305</v>
      </c>
      <c r="AJ20" s="1791">
        <v>58</v>
      </c>
    </row>
    <row r="21" spans="2:36" s="514" customFormat="1" ht="22.5" customHeight="1">
      <c r="B21" s="1792" t="s">
        <v>671</v>
      </c>
      <c r="C21" s="1784">
        <v>26.8</v>
      </c>
      <c r="D21" s="1784" t="s">
        <v>305</v>
      </c>
      <c r="E21" s="1784">
        <v>99.82</v>
      </c>
      <c r="F21" s="1799">
        <v>99.93</v>
      </c>
      <c r="G21" s="1784" t="s">
        <v>305</v>
      </c>
      <c r="H21" s="1784" t="s">
        <v>305</v>
      </c>
      <c r="I21" s="1784" t="s">
        <v>305</v>
      </c>
      <c r="J21" s="1800">
        <v>55.4</v>
      </c>
      <c r="K21" s="1800">
        <v>57.5</v>
      </c>
      <c r="L21" s="1801">
        <v>53.2</v>
      </c>
      <c r="M21" s="1784" t="s">
        <v>305</v>
      </c>
      <c r="N21" s="1784" t="s">
        <v>305</v>
      </c>
      <c r="O21" s="1784" t="s">
        <v>305</v>
      </c>
      <c r="P21" s="1800">
        <v>16.899999999999999</v>
      </c>
      <c r="Q21" s="1800">
        <v>19.600000000000001</v>
      </c>
      <c r="R21" s="1800">
        <v>13.8</v>
      </c>
      <c r="S21" s="1794">
        <v>59</v>
      </c>
      <c r="T21" s="1795" t="s">
        <v>672</v>
      </c>
      <c r="U21" s="1819">
        <v>10.1</v>
      </c>
      <c r="V21" s="1815">
        <v>15</v>
      </c>
      <c r="W21" s="1815">
        <v>5.0999999999999996</v>
      </c>
      <c r="X21" s="1816">
        <v>10.1</v>
      </c>
      <c r="Y21" s="1816">
        <v>15</v>
      </c>
      <c r="Z21" s="1816">
        <v>5.0999999999999996</v>
      </c>
      <c r="AA21" s="1816">
        <v>8.1</v>
      </c>
      <c r="AB21" s="1816">
        <v>13.7</v>
      </c>
      <c r="AC21" s="1815">
        <v>2.2999999999999998</v>
      </c>
      <c r="AD21" s="1816">
        <v>2</v>
      </c>
      <c r="AE21" s="1816">
        <v>1.3</v>
      </c>
      <c r="AF21" s="1816">
        <v>2.8</v>
      </c>
      <c r="AG21" s="1816" t="s">
        <v>305</v>
      </c>
      <c r="AH21" s="1816" t="s">
        <v>305</v>
      </c>
      <c r="AI21" s="1816" t="s">
        <v>305</v>
      </c>
      <c r="AJ21" s="1791">
        <v>59</v>
      </c>
    </row>
    <row r="22" spans="2:36" s="514" customFormat="1" ht="22.5" customHeight="1">
      <c r="B22" s="1798" t="s">
        <v>673</v>
      </c>
      <c r="C22" s="1784">
        <v>28.7</v>
      </c>
      <c r="D22" s="1784" t="s">
        <v>305</v>
      </c>
      <c r="E22" s="1784">
        <v>99.82</v>
      </c>
      <c r="F22" s="1799">
        <v>99.93</v>
      </c>
      <c r="G22" s="1784" t="s">
        <v>305</v>
      </c>
      <c r="H22" s="1784" t="s">
        <v>305</v>
      </c>
      <c r="I22" s="1784" t="s">
        <v>305</v>
      </c>
      <c r="J22" s="1800">
        <v>57.7</v>
      </c>
      <c r="K22" s="1800">
        <v>59.6</v>
      </c>
      <c r="L22" s="1801">
        <v>55.9</v>
      </c>
      <c r="M22" s="1784" t="s">
        <v>305</v>
      </c>
      <c r="N22" s="1784" t="s">
        <v>305</v>
      </c>
      <c r="O22" s="1784" t="s">
        <v>305</v>
      </c>
      <c r="P22" s="1800">
        <v>17.2</v>
      </c>
      <c r="Q22" s="1800">
        <v>19.7</v>
      </c>
      <c r="R22" s="1800">
        <v>14.2</v>
      </c>
      <c r="S22" s="1794">
        <v>60</v>
      </c>
      <c r="T22" s="1802" t="s">
        <v>674</v>
      </c>
      <c r="U22" s="1819">
        <v>10.3</v>
      </c>
      <c r="V22" s="1815">
        <v>14.9</v>
      </c>
      <c r="W22" s="1815">
        <v>5.5</v>
      </c>
      <c r="X22" s="1816">
        <v>10.3</v>
      </c>
      <c r="Y22" s="1816">
        <v>14.9</v>
      </c>
      <c r="Z22" s="1816">
        <v>5.5</v>
      </c>
      <c r="AA22" s="1816">
        <v>8.1999999999999993</v>
      </c>
      <c r="AB22" s="1816">
        <v>13.7</v>
      </c>
      <c r="AC22" s="1815">
        <v>2.5</v>
      </c>
      <c r="AD22" s="1816">
        <v>2.1</v>
      </c>
      <c r="AE22" s="1816">
        <v>1.2</v>
      </c>
      <c r="AF22" s="1816">
        <v>3</v>
      </c>
      <c r="AG22" s="1816" t="s">
        <v>305</v>
      </c>
      <c r="AH22" s="1816" t="s">
        <v>305</v>
      </c>
      <c r="AI22" s="1816" t="s">
        <v>305</v>
      </c>
      <c r="AJ22" s="1791">
        <v>60</v>
      </c>
    </row>
    <row r="23" spans="2:36" s="514" customFormat="1" ht="22.5" customHeight="1">
      <c r="B23" s="1792" t="s">
        <v>675</v>
      </c>
      <c r="C23" s="1803">
        <v>31.1</v>
      </c>
      <c r="D23" s="1803" t="s">
        <v>305</v>
      </c>
      <c r="E23" s="1803">
        <v>99.82</v>
      </c>
      <c r="F23" s="1804">
        <v>99.93</v>
      </c>
      <c r="G23" s="1803" t="s">
        <v>305</v>
      </c>
      <c r="H23" s="1803" t="s">
        <v>305</v>
      </c>
      <c r="I23" s="1803" t="s">
        <v>305</v>
      </c>
      <c r="J23" s="1805">
        <v>62.3</v>
      </c>
      <c r="K23" s="1805">
        <v>63.8</v>
      </c>
      <c r="L23" s="1806">
        <v>60.7</v>
      </c>
      <c r="M23" s="1803" t="s">
        <v>305</v>
      </c>
      <c r="N23" s="1803" t="s">
        <v>305</v>
      </c>
      <c r="O23" s="1803" t="s">
        <v>305</v>
      </c>
      <c r="P23" s="1805">
        <v>17.899999999999999</v>
      </c>
      <c r="Q23" s="1805">
        <v>20.2</v>
      </c>
      <c r="R23" s="1805">
        <v>15.3</v>
      </c>
      <c r="S23" s="1807">
        <v>61</v>
      </c>
      <c r="T23" s="1795" t="s">
        <v>676</v>
      </c>
      <c r="U23" s="1822">
        <v>11.8</v>
      </c>
      <c r="V23" s="1823">
        <v>17</v>
      </c>
      <c r="W23" s="1823">
        <v>6.5</v>
      </c>
      <c r="X23" s="1820">
        <v>11.8</v>
      </c>
      <c r="Y23" s="1820">
        <v>16.899999999999999</v>
      </c>
      <c r="Z23" s="1820">
        <v>6.5</v>
      </c>
      <c r="AA23" s="1820">
        <v>9.3000000000000007</v>
      </c>
      <c r="AB23" s="1820">
        <v>15.4</v>
      </c>
      <c r="AC23" s="1821">
        <v>3</v>
      </c>
      <c r="AD23" s="1820">
        <v>2.5</v>
      </c>
      <c r="AE23" s="1820">
        <v>1.5</v>
      </c>
      <c r="AF23" s="1820">
        <v>3.5</v>
      </c>
      <c r="AG23" s="1820" t="s">
        <v>305</v>
      </c>
      <c r="AH23" s="1820" t="s">
        <v>305</v>
      </c>
      <c r="AI23" s="1820" t="s">
        <v>305</v>
      </c>
      <c r="AJ23" s="1812">
        <v>61</v>
      </c>
    </row>
    <row r="24" spans="2:36" s="514" customFormat="1" ht="22.5" customHeight="1">
      <c r="B24" s="1792" t="s">
        <v>677</v>
      </c>
      <c r="C24" s="1800">
        <v>33</v>
      </c>
      <c r="D24" s="1800" t="s">
        <v>305</v>
      </c>
      <c r="E24" s="1784">
        <v>99.82</v>
      </c>
      <c r="F24" s="1799">
        <v>99.92</v>
      </c>
      <c r="G24" s="1784" t="s">
        <v>305</v>
      </c>
      <c r="H24" s="1784" t="s">
        <v>305</v>
      </c>
      <c r="I24" s="1784" t="s">
        <v>305</v>
      </c>
      <c r="J24" s="1800">
        <v>64</v>
      </c>
      <c r="K24" s="1800">
        <v>65.5</v>
      </c>
      <c r="L24" s="1801">
        <v>62.5</v>
      </c>
      <c r="M24" s="1784" t="s">
        <v>305</v>
      </c>
      <c r="N24" s="1784" t="s">
        <v>305</v>
      </c>
      <c r="O24" s="1784" t="s">
        <v>305</v>
      </c>
      <c r="P24" s="1800">
        <v>19.3</v>
      </c>
      <c r="Q24" s="1800">
        <v>21.9</v>
      </c>
      <c r="R24" s="1800">
        <v>16.5</v>
      </c>
      <c r="S24" s="1794">
        <v>62</v>
      </c>
      <c r="T24" s="1795" t="s">
        <v>678</v>
      </c>
      <c r="U24" s="1814">
        <v>12.9</v>
      </c>
      <c r="V24" s="1815">
        <v>18.2</v>
      </c>
      <c r="W24" s="1815">
        <v>7.4</v>
      </c>
      <c r="X24" s="1816">
        <v>12.8</v>
      </c>
      <c r="Y24" s="1816">
        <v>18.100000000000001</v>
      </c>
      <c r="Z24" s="1816">
        <v>7.4</v>
      </c>
      <c r="AA24" s="1816">
        <v>10</v>
      </c>
      <c r="AB24" s="1816">
        <v>16.5</v>
      </c>
      <c r="AC24" s="1815">
        <v>3.3</v>
      </c>
      <c r="AD24" s="1816">
        <v>2.8</v>
      </c>
      <c r="AE24" s="1816">
        <v>1.6</v>
      </c>
      <c r="AF24" s="1816">
        <v>4.0999999999999996</v>
      </c>
      <c r="AG24" s="1816" t="s">
        <v>305</v>
      </c>
      <c r="AH24" s="1816" t="s">
        <v>305</v>
      </c>
      <c r="AI24" s="1816" t="s">
        <v>305</v>
      </c>
      <c r="AJ24" s="1791">
        <v>62</v>
      </c>
    </row>
    <row r="25" spans="2:36" s="514" customFormat="1" ht="22.5" customHeight="1">
      <c r="B25" s="1792" t="s">
        <v>679</v>
      </c>
      <c r="C25" s="1784">
        <v>36.4</v>
      </c>
      <c r="D25" s="1784" t="s">
        <v>305</v>
      </c>
      <c r="E25" s="1784">
        <v>99.82</v>
      </c>
      <c r="F25" s="1799">
        <v>99.92</v>
      </c>
      <c r="G25" s="1784" t="s">
        <v>305</v>
      </c>
      <c r="H25" s="1784" t="s">
        <v>305</v>
      </c>
      <c r="I25" s="1784" t="s">
        <v>305</v>
      </c>
      <c r="J25" s="1800">
        <v>66.8</v>
      </c>
      <c r="K25" s="1800">
        <v>68.400000000000006</v>
      </c>
      <c r="L25" s="1801">
        <v>65.099999999999994</v>
      </c>
      <c r="M25" s="1784" t="s">
        <v>305</v>
      </c>
      <c r="N25" s="1784" t="s">
        <v>305</v>
      </c>
      <c r="O25" s="1784" t="s">
        <v>305</v>
      </c>
      <c r="P25" s="1800">
        <v>20.9</v>
      </c>
      <c r="Q25" s="1800">
        <v>23.8</v>
      </c>
      <c r="R25" s="1800">
        <v>17.8</v>
      </c>
      <c r="S25" s="1794">
        <v>63</v>
      </c>
      <c r="T25" s="1795" t="s">
        <v>680</v>
      </c>
      <c r="U25" s="1814">
        <v>15.5</v>
      </c>
      <c r="V25" s="1815">
        <v>21.8</v>
      </c>
      <c r="W25" s="1815">
        <v>9</v>
      </c>
      <c r="X25" s="1816">
        <v>15.4</v>
      </c>
      <c r="Y25" s="1816">
        <v>21.7</v>
      </c>
      <c r="Z25" s="1816">
        <v>9</v>
      </c>
      <c r="AA25" s="1816">
        <v>12</v>
      </c>
      <c r="AB25" s="1816">
        <v>19.8</v>
      </c>
      <c r="AC25" s="1815">
        <v>3.9</v>
      </c>
      <c r="AD25" s="1816">
        <v>3.5</v>
      </c>
      <c r="AE25" s="1816">
        <v>1.9</v>
      </c>
      <c r="AF25" s="1816">
        <v>5.0999999999999996</v>
      </c>
      <c r="AG25" s="1816" t="s">
        <v>305</v>
      </c>
      <c r="AH25" s="1816" t="s">
        <v>305</v>
      </c>
      <c r="AI25" s="1816" t="s">
        <v>305</v>
      </c>
      <c r="AJ25" s="1791">
        <v>63</v>
      </c>
    </row>
    <row r="26" spans="2:36" s="514" customFormat="1" ht="22.5" customHeight="1">
      <c r="B26" s="1792" t="s">
        <v>681</v>
      </c>
      <c r="C26" s="1784">
        <v>38.9</v>
      </c>
      <c r="D26" s="1784" t="s">
        <v>305</v>
      </c>
      <c r="E26" s="1784">
        <v>99.81</v>
      </c>
      <c r="F26" s="1799">
        <v>99.91</v>
      </c>
      <c r="G26" s="1784" t="s">
        <v>305</v>
      </c>
      <c r="H26" s="1784" t="s">
        <v>305</v>
      </c>
      <c r="I26" s="1784" t="s">
        <v>305</v>
      </c>
      <c r="J26" s="1800">
        <v>69.3</v>
      </c>
      <c r="K26" s="1800">
        <v>70.599999999999994</v>
      </c>
      <c r="L26" s="1801">
        <v>67.900000000000006</v>
      </c>
      <c r="M26" s="1784" t="s">
        <v>305</v>
      </c>
      <c r="N26" s="1784" t="s">
        <v>305</v>
      </c>
      <c r="O26" s="1784" t="s">
        <v>305</v>
      </c>
      <c r="P26" s="1800">
        <v>23.4</v>
      </c>
      <c r="Q26" s="1800">
        <v>26.9</v>
      </c>
      <c r="R26" s="1800">
        <v>19.600000000000001</v>
      </c>
      <c r="S26" s="1794">
        <v>64</v>
      </c>
      <c r="T26" s="1795" t="s">
        <v>682</v>
      </c>
      <c r="U26" s="1814">
        <v>20</v>
      </c>
      <c r="V26" s="1815">
        <v>28</v>
      </c>
      <c r="W26" s="1815">
        <v>11.6</v>
      </c>
      <c r="X26" s="1816">
        <v>19.899999999999999</v>
      </c>
      <c r="Y26" s="1816">
        <v>27.9</v>
      </c>
      <c r="Z26" s="1816">
        <v>11.6</v>
      </c>
      <c r="AA26" s="1816">
        <v>15.5</v>
      </c>
      <c r="AB26" s="1816">
        <v>25.6</v>
      </c>
      <c r="AC26" s="1815">
        <v>5.0999999999999996</v>
      </c>
      <c r="AD26" s="1816">
        <v>4.4000000000000004</v>
      </c>
      <c r="AE26" s="1816">
        <v>2.2999999999999998</v>
      </c>
      <c r="AF26" s="1816">
        <v>6.5</v>
      </c>
      <c r="AG26" s="1816" t="s">
        <v>305</v>
      </c>
      <c r="AH26" s="1816" t="s">
        <v>305</v>
      </c>
      <c r="AI26" s="1816" t="s">
        <v>305</v>
      </c>
      <c r="AJ26" s="1791">
        <v>64</v>
      </c>
    </row>
    <row r="27" spans="2:36" s="514" customFormat="1" ht="22.5" customHeight="1">
      <c r="B27" s="1798" t="s">
        <v>683</v>
      </c>
      <c r="C27" s="1784">
        <v>41.3</v>
      </c>
      <c r="D27" s="1784" t="s">
        <v>305</v>
      </c>
      <c r="E27" s="1784">
        <v>99.81</v>
      </c>
      <c r="F27" s="1799">
        <v>99.91</v>
      </c>
      <c r="G27" s="1784" t="s">
        <v>305</v>
      </c>
      <c r="H27" s="1784" t="s">
        <v>305</v>
      </c>
      <c r="I27" s="1784" t="s">
        <v>305</v>
      </c>
      <c r="J27" s="1800">
        <v>70.7</v>
      </c>
      <c r="K27" s="1800">
        <v>71.7</v>
      </c>
      <c r="L27" s="1801">
        <v>69.599999999999994</v>
      </c>
      <c r="M27" s="1784" t="s">
        <v>305</v>
      </c>
      <c r="N27" s="1784" t="s">
        <v>305</v>
      </c>
      <c r="O27" s="1784" t="s">
        <v>305</v>
      </c>
      <c r="P27" s="1800">
        <v>25.4</v>
      </c>
      <c r="Q27" s="1800">
        <v>30.1</v>
      </c>
      <c r="R27" s="1800">
        <v>20.399999999999999</v>
      </c>
      <c r="S27" s="1794">
        <v>65</v>
      </c>
      <c r="T27" s="1802" t="s">
        <v>684</v>
      </c>
      <c r="U27" s="1817">
        <v>17.100000000000001</v>
      </c>
      <c r="V27" s="1818">
        <v>22.7</v>
      </c>
      <c r="W27" s="1818">
        <v>11.4</v>
      </c>
      <c r="X27" s="1816">
        <v>17</v>
      </c>
      <c r="Y27" s="1816">
        <v>22.4</v>
      </c>
      <c r="Z27" s="1816">
        <v>11.3</v>
      </c>
      <c r="AA27" s="1816">
        <v>12.8</v>
      </c>
      <c r="AB27" s="1816">
        <v>20.7</v>
      </c>
      <c r="AC27" s="1815">
        <v>4.5999999999999996</v>
      </c>
      <c r="AD27" s="1816">
        <v>4.0999999999999996</v>
      </c>
      <c r="AE27" s="1816">
        <v>1.7</v>
      </c>
      <c r="AF27" s="1816">
        <v>6.7</v>
      </c>
      <c r="AG27" s="1816">
        <v>4.2</v>
      </c>
      <c r="AH27" s="1816">
        <v>4.7</v>
      </c>
      <c r="AI27" s="1816">
        <v>1.9</v>
      </c>
      <c r="AJ27" s="1791">
        <v>65</v>
      </c>
    </row>
    <row r="28" spans="2:36" s="514" customFormat="1" ht="22.5" customHeight="1">
      <c r="B28" s="1792" t="s">
        <v>685</v>
      </c>
      <c r="C28" s="1803">
        <v>44.2</v>
      </c>
      <c r="D28" s="1803" t="s">
        <v>305</v>
      </c>
      <c r="E28" s="1803">
        <v>99.82</v>
      </c>
      <c r="F28" s="1804">
        <v>99.9</v>
      </c>
      <c r="G28" s="1803" t="s">
        <v>305</v>
      </c>
      <c r="H28" s="1803" t="s">
        <v>305</v>
      </c>
      <c r="I28" s="1803" t="s">
        <v>305</v>
      </c>
      <c r="J28" s="1805">
        <v>72.3</v>
      </c>
      <c r="K28" s="1805">
        <v>73.5</v>
      </c>
      <c r="L28" s="1806">
        <v>71.2</v>
      </c>
      <c r="M28" s="1803" t="s">
        <v>305</v>
      </c>
      <c r="N28" s="1803" t="s">
        <v>305</v>
      </c>
      <c r="O28" s="1803" t="s">
        <v>305</v>
      </c>
      <c r="P28" s="1805">
        <v>24.5</v>
      </c>
      <c r="Q28" s="1805">
        <v>28.2</v>
      </c>
      <c r="R28" s="1805">
        <v>20.6</v>
      </c>
      <c r="S28" s="1807">
        <v>66</v>
      </c>
      <c r="T28" s="1795" t="s">
        <v>686</v>
      </c>
      <c r="U28" s="1819">
        <v>16.3</v>
      </c>
      <c r="V28" s="1815">
        <v>20.6</v>
      </c>
      <c r="W28" s="1815">
        <v>11.8</v>
      </c>
      <c r="X28" s="1820">
        <v>16.100000000000001</v>
      </c>
      <c r="Y28" s="1820">
        <v>20.2</v>
      </c>
      <c r="Z28" s="1820">
        <v>11.8</v>
      </c>
      <c r="AA28" s="1820">
        <v>11.8</v>
      </c>
      <c r="AB28" s="1820">
        <v>18.7</v>
      </c>
      <c r="AC28" s="1821">
        <v>4.5</v>
      </c>
      <c r="AD28" s="1820">
        <v>4.3</v>
      </c>
      <c r="AE28" s="1820">
        <v>1.5</v>
      </c>
      <c r="AF28" s="1820">
        <v>7.3</v>
      </c>
      <c r="AG28" s="1820">
        <v>5.2</v>
      </c>
      <c r="AH28" s="1820">
        <v>5.7</v>
      </c>
      <c r="AI28" s="1820">
        <v>2.2999999999999998</v>
      </c>
      <c r="AJ28" s="1812">
        <v>66</v>
      </c>
    </row>
    <row r="29" spans="2:36" s="514" customFormat="1" ht="22.5" customHeight="1">
      <c r="B29" s="1792" t="s">
        <v>687</v>
      </c>
      <c r="C29" s="1784">
        <v>47.2</v>
      </c>
      <c r="D29" s="1784" t="s">
        <v>305</v>
      </c>
      <c r="E29" s="1784">
        <v>99.83</v>
      </c>
      <c r="F29" s="1799">
        <v>99.9</v>
      </c>
      <c r="G29" s="1784" t="s">
        <v>305</v>
      </c>
      <c r="H29" s="1784" t="s">
        <v>305</v>
      </c>
      <c r="I29" s="1784" t="s">
        <v>305</v>
      </c>
      <c r="J29" s="1800">
        <v>74.5</v>
      </c>
      <c r="K29" s="1800">
        <v>75.3</v>
      </c>
      <c r="L29" s="1801">
        <v>73.7</v>
      </c>
      <c r="M29" s="1784" t="s">
        <v>305</v>
      </c>
      <c r="N29" s="1784" t="s">
        <v>305</v>
      </c>
      <c r="O29" s="1784" t="s">
        <v>305</v>
      </c>
      <c r="P29" s="1800">
        <v>23.7</v>
      </c>
      <c r="Q29" s="1800">
        <v>26.1</v>
      </c>
      <c r="R29" s="1800">
        <v>21.1</v>
      </c>
      <c r="S29" s="1794">
        <v>67</v>
      </c>
      <c r="T29" s="1795" t="s">
        <v>688</v>
      </c>
      <c r="U29" s="1819">
        <v>18.100000000000001</v>
      </c>
      <c r="V29" s="1815">
        <v>22.7</v>
      </c>
      <c r="W29" s="1815">
        <v>13.4</v>
      </c>
      <c r="X29" s="1816">
        <v>17.899999999999999</v>
      </c>
      <c r="Y29" s="1816">
        <v>22.2</v>
      </c>
      <c r="Z29" s="1816">
        <v>13.4</v>
      </c>
      <c r="AA29" s="1816">
        <v>12.9</v>
      </c>
      <c r="AB29" s="1816">
        <v>20.5</v>
      </c>
      <c r="AC29" s="1815">
        <v>4.9000000000000004</v>
      </c>
      <c r="AD29" s="1816">
        <v>5</v>
      </c>
      <c r="AE29" s="1816">
        <v>1.6</v>
      </c>
      <c r="AF29" s="1816">
        <v>8.5</v>
      </c>
      <c r="AG29" s="1816">
        <v>5</v>
      </c>
      <c r="AH29" s="1816">
        <v>5.5</v>
      </c>
      <c r="AI29" s="1816">
        <v>2.4</v>
      </c>
      <c r="AJ29" s="1791">
        <v>67</v>
      </c>
    </row>
    <row r="30" spans="2:36" s="514" customFormat="1" ht="22.5" customHeight="1">
      <c r="B30" s="1792" t="s">
        <v>689</v>
      </c>
      <c r="C30" s="1784">
        <v>49.4</v>
      </c>
      <c r="D30" s="1784" t="s">
        <v>305</v>
      </c>
      <c r="E30" s="1784">
        <v>99.83</v>
      </c>
      <c r="F30" s="1799">
        <v>99.9</v>
      </c>
      <c r="G30" s="1784" t="s">
        <v>305</v>
      </c>
      <c r="H30" s="1784" t="s">
        <v>305</v>
      </c>
      <c r="I30" s="1784" t="s">
        <v>305</v>
      </c>
      <c r="J30" s="1800">
        <v>76.8</v>
      </c>
      <c r="K30" s="1800">
        <v>77</v>
      </c>
      <c r="L30" s="1801">
        <v>76.5</v>
      </c>
      <c r="M30" s="1784" t="s">
        <v>305</v>
      </c>
      <c r="N30" s="1784" t="s">
        <v>305</v>
      </c>
      <c r="O30" s="1784" t="s">
        <v>305</v>
      </c>
      <c r="P30" s="1800">
        <v>23.1</v>
      </c>
      <c r="Q30" s="1800">
        <v>24.7</v>
      </c>
      <c r="R30" s="1800">
        <v>21.4</v>
      </c>
      <c r="S30" s="1794">
        <v>68</v>
      </c>
      <c r="T30" s="1795" t="s">
        <v>690</v>
      </c>
      <c r="U30" s="1819">
        <v>19.5</v>
      </c>
      <c r="V30" s="1815">
        <v>24.3</v>
      </c>
      <c r="W30" s="1815">
        <v>14.5</v>
      </c>
      <c r="X30" s="1816">
        <v>19.2</v>
      </c>
      <c r="Y30" s="1816">
        <v>23.8</v>
      </c>
      <c r="Z30" s="1816">
        <v>14.4</v>
      </c>
      <c r="AA30" s="1816">
        <v>13.8</v>
      </c>
      <c r="AB30" s="1816">
        <v>22</v>
      </c>
      <c r="AC30" s="1815">
        <v>5.2</v>
      </c>
      <c r="AD30" s="1816">
        <v>5.4</v>
      </c>
      <c r="AE30" s="1816">
        <v>1.7</v>
      </c>
      <c r="AF30" s="1816">
        <v>9.1999999999999993</v>
      </c>
      <c r="AG30" s="1816">
        <v>4.8</v>
      </c>
      <c r="AH30" s="1816">
        <v>5.3</v>
      </c>
      <c r="AI30" s="1816">
        <v>2.4</v>
      </c>
      <c r="AJ30" s="1791">
        <v>68</v>
      </c>
    </row>
    <row r="31" spans="2:36" s="514" customFormat="1" ht="22.5" customHeight="1">
      <c r="B31" s="1792" t="s">
        <v>691</v>
      </c>
      <c r="C31" s="1784">
        <v>51.8</v>
      </c>
      <c r="D31" s="1784" t="s">
        <v>305</v>
      </c>
      <c r="E31" s="1784">
        <v>99.83</v>
      </c>
      <c r="F31" s="1799">
        <v>99.9</v>
      </c>
      <c r="G31" s="1784" t="s">
        <v>305</v>
      </c>
      <c r="H31" s="1784" t="s">
        <v>305</v>
      </c>
      <c r="I31" s="1784" t="s">
        <v>305</v>
      </c>
      <c r="J31" s="1800">
        <v>79.400000000000006</v>
      </c>
      <c r="K31" s="1800">
        <v>79.2</v>
      </c>
      <c r="L31" s="1801">
        <v>79.5</v>
      </c>
      <c r="M31" s="1784" t="s">
        <v>305</v>
      </c>
      <c r="N31" s="1784" t="s">
        <v>305</v>
      </c>
      <c r="O31" s="1784" t="s">
        <v>305</v>
      </c>
      <c r="P31" s="1800">
        <v>23.2</v>
      </c>
      <c r="Q31" s="1800">
        <v>24.1</v>
      </c>
      <c r="R31" s="1800">
        <v>22.3</v>
      </c>
      <c r="S31" s="1794">
        <v>69</v>
      </c>
      <c r="T31" s="1795" t="s">
        <v>692</v>
      </c>
      <c r="U31" s="1819">
        <v>21.8</v>
      </c>
      <c r="V31" s="1815">
        <v>27.2</v>
      </c>
      <c r="W31" s="1815">
        <v>16.100000000000001</v>
      </c>
      <c r="X31" s="1816">
        <v>21.4</v>
      </c>
      <c r="Y31" s="1816">
        <v>26.6</v>
      </c>
      <c r="Z31" s="1816">
        <v>16.100000000000001</v>
      </c>
      <c r="AA31" s="1816">
        <v>15.4</v>
      </c>
      <c r="AB31" s="1816">
        <v>24.7</v>
      </c>
      <c r="AC31" s="1815">
        <v>5.8</v>
      </c>
      <c r="AD31" s="1816">
        <v>6</v>
      </c>
      <c r="AE31" s="1816">
        <v>1.9</v>
      </c>
      <c r="AF31" s="1816">
        <v>10.3</v>
      </c>
      <c r="AG31" s="1816">
        <v>4.9000000000000004</v>
      </c>
      <c r="AH31" s="1816">
        <v>5.5</v>
      </c>
      <c r="AI31" s="1816">
        <v>2.2999999999999998</v>
      </c>
      <c r="AJ31" s="1791">
        <v>69</v>
      </c>
    </row>
    <row r="32" spans="2:36" s="514" customFormat="1" ht="22.5" customHeight="1">
      <c r="B32" s="1798" t="s">
        <v>693</v>
      </c>
      <c r="C32" s="1784">
        <v>53.8</v>
      </c>
      <c r="D32" s="1784" t="s">
        <v>305</v>
      </c>
      <c r="E32" s="1784">
        <v>99.83</v>
      </c>
      <c r="F32" s="1799">
        <v>99.89</v>
      </c>
      <c r="G32" s="1784" t="s">
        <v>305</v>
      </c>
      <c r="H32" s="1784" t="s">
        <v>305</v>
      </c>
      <c r="I32" s="1784" t="s">
        <v>305</v>
      </c>
      <c r="J32" s="1800">
        <v>82.1</v>
      </c>
      <c r="K32" s="1800">
        <v>81.599999999999994</v>
      </c>
      <c r="L32" s="1801">
        <v>82.7</v>
      </c>
      <c r="M32" s="1784" t="s">
        <v>305</v>
      </c>
      <c r="N32" s="1784" t="s">
        <v>305</v>
      </c>
      <c r="O32" s="1784" t="s">
        <v>305</v>
      </c>
      <c r="P32" s="1800">
        <v>24.2</v>
      </c>
      <c r="Q32" s="1800">
        <v>25</v>
      </c>
      <c r="R32" s="1800">
        <v>23.5</v>
      </c>
      <c r="S32" s="1794">
        <v>70</v>
      </c>
      <c r="T32" s="1802" t="s">
        <v>694</v>
      </c>
      <c r="U32" s="1819">
        <v>24</v>
      </c>
      <c r="V32" s="1815">
        <v>30</v>
      </c>
      <c r="W32" s="1815">
        <v>17.8</v>
      </c>
      <c r="X32" s="1816">
        <v>23.6</v>
      </c>
      <c r="Y32" s="1816">
        <v>29.2</v>
      </c>
      <c r="Z32" s="1816">
        <v>17.7</v>
      </c>
      <c r="AA32" s="1816">
        <v>17.100000000000001</v>
      </c>
      <c r="AB32" s="1816">
        <v>27.3</v>
      </c>
      <c r="AC32" s="1815">
        <v>6.5</v>
      </c>
      <c r="AD32" s="1816">
        <v>6.5</v>
      </c>
      <c r="AE32" s="1816">
        <v>2</v>
      </c>
      <c r="AF32" s="1816">
        <v>11.2</v>
      </c>
      <c r="AG32" s="1816">
        <v>4.4000000000000004</v>
      </c>
      <c r="AH32" s="1816">
        <v>5.0999999999999996</v>
      </c>
      <c r="AI32" s="1816">
        <v>1.5</v>
      </c>
      <c r="AJ32" s="1791">
        <v>70</v>
      </c>
    </row>
    <row r="33" spans="2:43" s="514" customFormat="1" ht="22.5" customHeight="1">
      <c r="B33" s="1792" t="s">
        <v>695</v>
      </c>
      <c r="C33" s="1803">
        <v>56.2</v>
      </c>
      <c r="D33" s="1803" t="s">
        <v>305</v>
      </c>
      <c r="E33" s="1803">
        <v>99.83</v>
      </c>
      <c r="F33" s="1804">
        <v>99.89</v>
      </c>
      <c r="G33" s="1803" t="s">
        <v>305</v>
      </c>
      <c r="H33" s="1803" t="s">
        <v>305</v>
      </c>
      <c r="I33" s="1803" t="s">
        <v>305</v>
      </c>
      <c r="J33" s="1805">
        <v>85</v>
      </c>
      <c r="K33" s="1805">
        <v>84.1</v>
      </c>
      <c r="L33" s="1806">
        <v>85.9</v>
      </c>
      <c r="M33" s="1803" t="s">
        <v>305</v>
      </c>
      <c r="N33" s="1803" t="s">
        <v>305</v>
      </c>
      <c r="O33" s="1803" t="s">
        <v>305</v>
      </c>
      <c r="P33" s="1805">
        <v>26.8</v>
      </c>
      <c r="Q33" s="1805">
        <v>27.6</v>
      </c>
      <c r="R33" s="1805">
        <v>25.9</v>
      </c>
      <c r="S33" s="1807">
        <v>71</v>
      </c>
      <c r="T33" s="1795" t="s">
        <v>696</v>
      </c>
      <c r="U33" s="1822">
        <v>27.2</v>
      </c>
      <c r="V33" s="1823">
        <v>33.4</v>
      </c>
      <c r="W33" s="1823">
        <v>20.8</v>
      </c>
      <c r="X33" s="1820">
        <v>26.8</v>
      </c>
      <c r="Y33" s="1820">
        <v>32.5</v>
      </c>
      <c r="Z33" s="1820">
        <v>20.8</v>
      </c>
      <c r="AA33" s="1820">
        <v>19.399999999999999</v>
      </c>
      <c r="AB33" s="1820">
        <v>30.3</v>
      </c>
      <c r="AC33" s="1821">
        <v>8</v>
      </c>
      <c r="AD33" s="1820">
        <v>7.4</v>
      </c>
      <c r="AE33" s="1820">
        <v>2.2000000000000002</v>
      </c>
      <c r="AF33" s="1820">
        <v>12.8</v>
      </c>
      <c r="AG33" s="1820">
        <v>3.8</v>
      </c>
      <c r="AH33" s="1820">
        <v>4.4000000000000004</v>
      </c>
      <c r="AI33" s="1820">
        <v>1.5</v>
      </c>
      <c r="AJ33" s="1812">
        <v>71</v>
      </c>
    </row>
    <row r="34" spans="2:43" s="514" customFormat="1" ht="22.5" customHeight="1">
      <c r="B34" s="1792" t="s">
        <v>697</v>
      </c>
      <c r="C34" s="1784">
        <v>58.3</v>
      </c>
      <c r="D34" s="1784" t="s">
        <v>305</v>
      </c>
      <c r="E34" s="1784">
        <v>99.85</v>
      </c>
      <c r="F34" s="1799">
        <v>99.89</v>
      </c>
      <c r="G34" s="1784" t="s">
        <v>305</v>
      </c>
      <c r="H34" s="1784" t="s">
        <v>305</v>
      </c>
      <c r="I34" s="1784" t="s">
        <v>305</v>
      </c>
      <c r="J34" s="1800">
        <v>87.2</v>
      </c>
      <c r="K34" s="1800">
        <v>86.2</v>
      </c>
      <c r="L34" s="1801">
        <v>88.2</v>
      </c>
      <c r="M34" s="1784" t="s">
        <v>305</v>
      </c>
      <c r="N34" s="1784" t="s">
        <v>305</v>
      </c>
      <c r="O34" s="1784" t="s">
        <v>305</v>
      </c>
      <c r="P34" s="1800">
        <v>29.2</v>
      </c>
      <c r="Q34" s="1800">
        <v>30</v>
      </c>
      <c r="R34" s="1800">
        <v>28.4</v>
      </c>
      <c r="S34" s="1794">
        <v>72</v>
      </c>
      <c r="T34" s="1795" t="s">
        <v>698</v>
      </c>
      <c r="U34" s="1814">
        <v>30.3</v>
      </c>
      <c r="V34" s="1815">
        <v>36.700000000000003</v>
      </c>
      <c r="W34" s="1815">
        <v>23.7</v>
      </c>
      <c r="X34" s="1816">
        <v>29.8</v>
      </c>
      <c r="Y34" s="1816">
        <v>35.700000000000003</v>
      </c>
      <c r="Z34" s="1816">
        <v>23.7</v>
      </c>
      <c r="AA34" s="1816">
        <v>21.6</v>
      </c>
      <c r="AB34" s="1816">
        <v>33.5</v>
      </c>
      <c r="AC34" s="1815">
        <v>9.3000000000000007</v>
      </c>
      <c r="AD34" s="1816">
        <v>8.1999999999999993</v>
      </c>
      <c r="AE34" s="1816">
        <v>2.2000000000000002</v>
      </c>
      <c r="AF34" s="1816">
        <v>14.4</v>
      </c>
      <c r="AG34" s="1816">
        <v>4</v>
      </c>
      <c r="AH34" s="1816">
        <v>4.5999999999999996</v>
      </c>
      <c r="AI34" s="1816">
        <v>1.7</v>
      </c>
      <c r="AJ34" s="1791">
        <v>72</v>
      </c>
    </row>
    <row r="35" spans="2:43" s="514" customFormat="1" ht="22.5" customHeight="1">
      <c r="B35" s="1792" t="s">
        <v>699</v>
      </c>
      <c r="C35" s="1784">
        <v>60.6</v>
      </c>
      <c r="D35" s="1784" t="s">
        <v>305</v>
      </c>
      <c r="E35" s="1784">
        <v>99.87</v>
      </c>
      <c r="F35" s="1799">
        <v>99.89</v>
      </c>
      <c r="G35" s="1784" t="s">
        <v>305</v>
      </c>
      <c r="H35" s="1784" t="s">
        <v>305</v>
      </c>
      <c r="I35" s="1784" t="s">
        <v>305</v>
      </c>
      <c r="J35" s="1800">
        <v>89.4</v>
      </c>
      <c r="K35" s="1800">
        <v>88.3</v>
      </c>
      <c r="L35" s="1801">
        <v>90.6</v>
      </c>
      <c r="M35" s="1784" t="s">
        <v>305</v>
      </c>
      <c r="N35" s="1784" t="s">
        <v>305</v>
      </c>
      <c r="O35" s="1784" t="s">
        <v>305</v>
      </c>
      <c r="P35" s="1800">
        <v>31.2</v>
      </c>
      <c r="Q35" s="1800">
        <v>31.6</v>
      </c>
      <c r="R35" s="1800">
        <v>30.8</v>
      </c>
      <c r="S35" s="1794">
        <v>73</v>
      </c>
      <c r="T35" s="1795" t="s">
        <v>700</v>
      </c>
      <c r="U35" s="1814">
        <v>33.200000000000003</v>
      </c>
      <c r="V35" s="1815">
        <v>38.5</v>
      </c>
      <c r="W35" s="1815">
        <v>26.7</v>
      </c>
      <c r="X35" s="1816">
        <v>32.700000000000003</v>
      </c>
      <c r="Y35" s="1816">
        <v>38</v>
      </c>
      <c r="Z35" s="1816">
        <v>27</v>
      </c>
      <c r="AA35" s="1816">
        <v>23.4</v>
      </c>
      <c r="AB35" s="1816">
        <v>35.6</v>
      </c>
      <c r="AC35" s="1815">
        <v>10.6</v>
      </c>
      <c r="AD35" s="1816">
        <v>9.3000000000000007</v>
      </c>
      <c r="AE35" s="1816">
        <v>2.4</v>
      </c>
      <c r="AF35" s="1816">
        <v>16.399999999999999</v>
      </c>
      <c r="AG35" s="1816">
        <v>4.2</v>
      </c>
      <c r="AH35" s="1816">
        <v>4.7</v>
      </c>
      <c r="AI35" s="1816">
        <v>1.7</v>
      </c>
      <c r="AJ35" s="1791">
        <v>73</v>
      </c>
    </row>
    <row r="36" spans="2:43" s="514" customFormat="1" ht="22.5" customHeight="1">
      <c r="B36" s="1792" t="s">
        <v>701</v>
      </c>
      <c r="C36" s="1784">
        <v>61.9</v>
      </c>
      <c r="D36" s="1784" t="s">
        <v>305</v>
      </c>
      <c r="E36" s="1784">
        <v>99.89</v>
      </c>
      <c r="F36" s="1799">
        <v>99.9</v>
      </c>
      <c r="G36" s="1784" t="s">
        <v>305</v>
      </c>
      <c r="H36" s="1784" t="s">
        <v>305</v>
      </c>
      <c r="I36" s="1784" t="s">
        <v>305</v>
      </c>
      <c r="J36" s="1800">
        <v>90.8</v>
      </c>
      <c r="K36" s="1800">
        <v>89.7</v>
      </c>
      <c r="L36" s="1801">
        <v>91.9</v>
      </c>
      <c r="M36" s="1784" t="s">
        <v>305</v>
      </c>
      <c r="N36" s="1784" t="s">
        <v>305</v>
      </c>
      <c r="O36" s="1784" t="s">
        <v>305</v>
      </c>
      <c r="P36" s="1800">
        <v>32.200000000000003</v>
      </c>
      <c r="Q36" s="1800">
        <v>32.200000000000003</v>
      </c>
      <c r="R36" s="1800">
        <v>32.200000000000003</v>
      </c>
      <c r="S36" s="1794">
        <v>74</v>
      </c>
      <c r="T36" s="1795" t="s">
        <v>702</v>
      </c>
      <c r="U36" s="1814">
        <v>35.799999999999997</v>
      </c>
      <c r="V36" s="1815">
        <v>41</v>
      </c>
      <c r="W36" s="1815">
        <v>29.4</v>
      </c>
      <c r="X36" s="1816">
        <v>35.200000000000003</v>
      </c>
      <c r="Y36" s="1816">
        <v>40.5</v>
      </c>
      <c r="Z36" s="1816">
        <v>29.8</v>
      </c>
      <c r="AA36" s="1816">
        <v>25.1</v>
      </c>
      <c r="AB36" s="1816">
        <v>38.1</v>
      </c>
      <c r="AC36" s="1815">
        <v>11.6</v>
      </c>
      <c r="AD36" s="1816">
        <v>10.1</v>
      </c>
      <c r="AE36" s="1816">
        <v>2.4</v>
      </c>
      <c r="AF36" s="1816">
        <v>18.2</v>
      </c>
      <c r="AG36" s="1816">
        <v>4</v>
      </c>
      <c r="AH36" s="1816">
        <v>4.5999999999999996</v>
      </c>
      <c r="AI36" s="1816">
        <v>1.6</v>
      </c>
      <c r="AJ36" s="1791">
        <v>74</v>
      </c>
    </row>
    <row r="37" spans="2:43" s="514" customFormat="1" ht="22.5" customHeight="1">
      <c r="B37" s="1798" t="s">
        <v>703</v>
      </c>
      <c r="C37" s="1784">
        <v>63.5</v>
      </c>
      <c r="D37" s="1784" t="s">
        <v>305</v>
      </c>
      <c r="E37" s="1784">
        <v>99.91</v>
      </c>
      <c r="F37" s="1799">
        <v>99.91</v>
      </c>
      <c r="G37" s="1784" t="s">
        <v>305</v>
      </c>
      <c r="H37" s="1784" t="s">
        <v>305</v>
      </c>
      <c r="I37" s="1784" t="s">
        <v>305</v>
      </c>
      <c r="J37" s="1800">
        <v>91.9</v>
      </c>
      <c r="K37" s="1800">
        <v>91</v>
      </c>
      <c r="L37" s="1801">
        <v>93</v>
      </c>
      <c r="M37" s="1784" t="s">
        <v>305</v>
      </c>
      <c r="N37" s="1784" t="s">
        <v>305</v>
      </c>
      <c r="O37" s="1784" t="s">
        <v>305</v>
      </c>
      <c r="P37" s="1800">
        <v>34.200000000000003</v>
      </c>
      <c r="Q37" s="1800">
        <v>33.799999999999997</v>
      </c>
      <c r="R37" s="1800">
        <v>34.6</v>
      </c>
      <c r="S37" s="1794">
        <v>75</v>
      </c>
      <c r="T37" s="1802" t="s">
        <v>704</v>
      </c>
      <c r="U37" s="1817">
        <v>39</v>
      </c>
      <c r="V37" s="1818">
        <v>44.1</v>
      </c>
      <c r="W37" s="1818">
        <v>32.4</v>
      </c>
      <c r="X37" s="1816">
        <v>38.4</v>
      </c>
      <c r="Y37" s="1816">
        <v>43.6</v>
      </c>
      <c r="Z37" s="1816">
        <v>32.9</v>
      </c>
      <c r="AA37" s="1816">
        <v>27.2</v>
      </c>
      <c r="AB37" s="1816">
        <v>41</v>
      </c>
      <c r="AC37" s="1815">
        <v>12.7</v>
      </c>
      <c r="AD37" s="1816">
        <v>11.2</v>
      </c>
      <c r="AE37" s="1816">
        <v>2.6</v>
      </c>
      <c r="AF37" s="1816">
        <v>20.2</v>
      </c>
      <c r="AG37" s="1816">
        <v>4.3</v>
      </c>
      <c r="AH37" s="1816">
        <v>5.0999999999999996</v>
      </c>
      <c r="AI37" s="1816">
        <v>1.7</v>
      </c>
      <c r="AJ37" s="1791">
        <v>75</v>
      </c>
    </row>
    <row r="38" spans="2:43" s="514" customFormat="1" ht="22.5" customHeight="1">
      <c r="B38" s="1792" t="s">
        <v>705</v>
      </c>
      <c r="C38" s="1805">
        <v>64</v>
      </c>
      <c r="D38" s="1805" t="s">
        <v>305</v>
      </c>
      <c r="E38" s="1803">
        <v>99.92</v>
      </c>
      <c r="F38" s="1804">
        <v>99.92</v>
      </c>
      <c r="G38" s="1803" t="s">
        <v>305</v>
      </c>
      <c r="H38" s="1803" t="s">
        <v>305</v>
      </c>
      <c r="I38" s="1803" t="s">
        <v>305</v>
      </c>
      <c r="J38" s="1805">
        <v>92.6</v>
      </c>
      <c r="K38" s="1805">
        <v>91.7</v>
      </c>
      <c r="L38" s="1806">
        <v>93.5</v>
      </c>
      <c r="M38" s="1803" t="s">
        <v>305</v>
      </c>
      <c r="N38" s="1803" t="s">
        <v>305</v>
      </c>
      <c r="O38" s="1803" t="s">
        <v>305</v>
      </c>
      <c r="P38" s="1805">
        <v>33.9</v>
      </c>
      <c r="Q38" s="1805">
        <v>32.799999999999997</v>
      </c>
      <c r="R38" s="1805">
        <v>35.1</v>
      </c>
      <c r="S38" s="1807">
        <v>76</v>
      </c>
      <c r="T38" s="1795" t="s">
        <v>706</v>
      </c>
      <c r="U38" s="1819">
        <v>42.7</v>
      </c>
      <c r="V38" s="1815">
        <v>46.2</v>
      </c>
      <c r="W38" s="1815">
        <v>39</v>
      </c>
      <c r="X38" s="1820">
        <v>38.6</v>
      </c>
      <c r="Y38" s="1820">
        <v>43.3</v>
      </c>
      <c r="Z38" s="1820">
        <v>33.6</v>
      </c>
      <c r="AA38" s="1820">
        <v>27.3</v>
      </c>
      <c r="AB38" s="1820">
        <v>40.9</v>
      </c>
      <c r="AC38" s="1821">
        <v>13</v>
      </c>
      <c r="AD38" s="1820">
        <v>11.3</v>
      </c>
      <c r="AE38" s="1820">
        <v>2.4</v>
      </c>
      <c r="AF38" s="1820">
        <v>20.6</v>
      </c>
      <c r="AG38" s="1820">
        <v>4.4000000000000004</v>
      </c>
      <c r="AH38" s="1820">
        <v>5.2</v>
      </c>
      <c r="AI38" s="1820">
        <v>1.6</v>
      </c>
      <c r="AJ38" s="1812">
        <v>76</v>
      </c>
    </row>
    <row r="39" spans="2:43" s="514" customFormat="1" ht="22.5" customHeight="1">
      <c r="B39" s="1792" t="s">
        <v>707</v>
      </c>
      <c r="C39" s="1784">
        <v>64.099999999999994</v>
      </c>
      <c r="D39" s="1784" t="s">
        <v>305</v>
      </c>
      <c r="E39" s="1784">
        <v>99.93</v>
      </c>
      <c r="F39" s="1799">
        <v>99.93</v>
      </c>
      <c r="G39" s="1784" t="s">
        <v>305</v>
      </c>
      <c r="H39" s="1784" t="s">
        <v>305</v>
      </c>
      <c r="I39" s="1784" t="s">
        <v>305</v>
      </c>
      <c r="J39" s="1800">
        <v>93.1</v>
      </c>
      <c r="K39" s="1800">
        <v>92.2</v>
      </c>
      <c r="L39" s="1801">
        <v>94</v>
      </c>
      <c r="M39" s="1784" t="s">
        <v>305</v>
      </c>
      <c r="N39" s="1784" t="s">
        <v>305</v>
      </c>
      <c r="O39" s="1784" t="s">
        <v>305</v>
      </c>
      <c r="P39" s="1800">
        <v>33.200000000000003</v>
      </c>
      <c r="Q39" s="1800">
        <v>32.200000000000003</v>
      </c>
      <c r="R39" s="1800">
        <v>34.299999999999997</v>
      </c>
      <c r="S39" s="1794">
        <v>77</v>
      </c>
      <c r="T39" s="1795" t="s">
        <v>708</v>
      </c>
      <c r="U39" s="1819">
        <v>47.8</v>
      </c>
      <c r="V39" s="1815">
        <v>48.9</v>
      </c>
      <c r="W39" s="1815">
        <v>46.6</v>
      </c>
      <c r="X39" s="1816">
        <v>37.700000000000003</v>
      </c>
      <c r="Y39" s="1816">
        <v>41.9</v>
      </c>
      <c r="Z39" s="1816">
        <v>33.299999999999997</v>
      </c>
      <c r="AA39" s="1816">
        <v>26.4</v>
      </c>
      <c r="AB39" s="1816">
        <v>39.6</v>
      </c>
      <c r="AC39" s="1815">
        <v>12.6</v>
      </c>
      <c r="AD39" s="1816">
        <v>11.3</v>
      </c>
      <c r="AE39" s="1816">
        <v>2.2999999999999998</v>
      </c>
      <c r="AF39" s="1816">
        <v>20.7</v>
      </c>
      <c r="AG39" s="1816">
        <v>4.2</v>
      </c>
      <c r="AH39" s="1816">
        <v>5</v>
      </c>
      <c r="AI39" s="1816">
        <v>1.6</v>
      </c>
      <c r="AJ39" s="1791">
        <v>77</v>
      </c>
    </row>
    <row r="40" spans="2:43" s="514" customFormat="1" ht="22.5" customHeight="1">
      <c r="B40" s="1792" t="s">
        <v>709</v>
      </c>
      <c r="C40" s="1784">
        <v>64.099999999999994</v>
      </c>
      <c r="D40" s="1784" t="s">
        <v>305</v>
      </c>
      <c r="E40" s="1784">
        <v>99.94</v>
      </c>
      <c r="F40" s="1799">
        <v>99.94</v>
      </c>
      <c r="G40" s="1784" t="s">
        <v>305</v>
      </c>
      <c r="H40" s="1784" t="s">
        <v>305</v>
      </c>
      <c r="I40" s="1784" t="s">
        <v>305</v>
      </c>
      <c r="J40" s="1800">
        <v>93.5</v>
      </c>
      <c r="K40" s="1800">
        <v>92.7</v>
      </c>
      <c r="L40" s="1801">
        <v>94.4</v>
      </c>
      <c r="M40" s="1784" t="s">
        <v>305</v>
      </c>
      <c r="N40" s="1784" t="s">
        <v>305</v>
      </c>
      <c r="O40" s="1784" t="s">
        <v>305</v>
      </c>
      <c r="P40" s="1800">
        <v>32.799999999999997</v>
      </c>
      <c r="Q40" s="1800">
        <v>31.9</v>
      </c>
      <c r="R40" s="1800">
        <v>33.700000000000003</v>
      </c>
      <c r="S40" s="1794">
        <v>78</v>
      </c>
      <c r="T40" s="1795" t="s">
        <v>710</v>
      </c>
      <c r="U40" s="1819">
        <v>50</v>
      </c>
      <c r="V40" s="1815">
        <v>51.6</v>
      </c>
      <c r="W40" s="1815">
        <v>48.4</v>
      </c>
      <c r="X40" s="1816">
        <v>38.4</v>
      </c>
      <c r="Y40" s="1816">
        <v>43.1</v>
      </c>
      <c r="Z40" s="1816">
        <v>33.5</v>
      </c>
      <c r="AA40" s="1816">
        <v>26.9</v>
      </c>
      <c r="AB40" s="1816">
        <v>40.799999999999997</v>
      </c>
      <c r="AC40" s="1815">
        <v>12.5</v>
      </c>
      <c r="AD40" s="1816">
        <v>11.5</v>
      </c>
      <c r="AE40" s="1816">
        <v>2.2999999999999998</v>
      </c>
      <c r="AF40" s="1816">
        <v>21</v>
      </c>
      <c r="AG40" s="1816">
        <v>4</v>
      </c>
      <c r="AH40" s="1816">
        <v>4.7</v>
      </c>
      <c r="AI40" s="1816">
        <v>1.6</v>
      </c>
      <c r="AJ40" s="1791">
        <v>78</v>
      </c>
    </row>
    <row r="41" spans="2:43" s="514" customFormat="1" ht="22.5" customHeight="1">
      <c r="B41" s="1792" t="s">
        <v>711</v>
      </c>
      <c r="C41" s="1784">
        <v>64.400000000000006</v>
      </c>
      <c r="D41" s="1784" t="s">
        <v>305</v>
      </c>
      <c r="E41" s="1784">
        <v>99.98</v>
      </c>
      <c r="F41" s="1799">
        <v>99.98</v>
      </c>
      <c r="G41" s="1784" t="s">
        <v>305</v>
      </c>
      <c r="H41" s="1784" t="s">
        <v>305</v>
      </c>
      <c r="I41" s="1784" t="s">
        <v>305</v>
      </c>
      <c r="J41" s="1800">
        <v>94</v>
      </c>
      <c r="K41" s="1800">
        <v>93</v>
      </c>
      <c r="L41" s="1801">
        <v>95</v>
      </c>
      <c r="M41" s="1784" t="s">
        <v>305</v>
      </c>
      <c r="N41" s="1784" t="s">
        <v>305</v>
      </c>
      <c r="O41" s="1784" t="s">
        <v>305</v>
      </c>
      <c r="P41" s="1800">
        <v>31.9</v>
      </c>
      <c r="Q41" s="1800">
        <v>30.5</v>
      </c>
      <c r="R41" s="1800">
        <v>33.4</v>
      </c>
      <c r="S41" s="1794">
        <v>79</v>
      </c>
      <c r="T41" s="1795" t="s">
        <v>712</v>
      </c>
      <c r="U41" s="1819">
        <v>49.6</v>
      </c>
      <c r="V41" s="1815">
        <v>50.5</v>
      </c>
      <c r="W41" s="1815">
        <v>48.6</v>
      </c>
      <c r="X41" s="1816">
        <v>37.4</v>
      </c>
      <c r="Y41" s="1816">
        <v>41.5</v>
      </c>
      <c r="Z41" s="1816">
        <v>33.1</v>
      </c>
      <c r="AA41" s="1816">
        <v>26.1</v>
      </c>
      <c r="AB41" s="1816">
        <v>39.299999999999997</v>
      </c>
      <c r="AC41" s="1815">
        <v>12.2</v>
      </c>
      <c r="AD41" s="1816">
        <v>11.3</v>
      </c>
      <c r="AE41" s="1816">
        <v>2.1</v>
      </c>
      <c r="AF41" s="1816">
        <v>20.9</v>
      </c>
      <c r="AG41" s="1816">
        <v>3.8</v>
      </c>
      <c r="AH41" s="1816">
        <v>4.5</v>
      </c>
      <c r="AI41" s="1816">
        <v>1.6</v>
      </c>
      <c r="AJ41" s="1791">
        <v>79</v>
      </c>
    </row>
    <row r="42" spans="2:43" s="514" customFormat="1" ht="22.5" customHeight="1">
      <c r="B42" s="1798" t="s">
        <v>713</v>
      </c>
      <c r="C42" s="1784">
        <v>64.400000000000006</v>
      </c>
      <c r="D42" s="1784" t="s">
        <v>305</v>
      </c>
      <c r="E42" s="1784">
        <v>99.98</v>
      </c>
      <c r="F42" s="1799">
        <v>99.98</v>
      </c>
      <c r="G42" s="1784" t="s">
        <v>305</v>
      </c>
      <c r="H42" s="1784" t="s">
        <v>305</v>
      </c>
      <c r="I42" s="1784" t="s">
        <v>305</v>
      </c>
      <c r="J42" s="1800">
        <v>94.2</v>
      </c>
      <c r="K42" s="1800">
        <v>93.1</v>
      </c>
      <c r="L42" s="1801">
        <v>95.4</v>
      </c>
      <c r="M42" s="1784" t="s">
        <v>305</v>
      </c>
      <c r="N42" s="1784" t="s">
        <v>305</v>
      </c>
      <c r="O42" s="1784" t="s">
        <v>305</v>
      </c>
      <c r="P42" s="1800">
        <v>31.9</v>
      </c>
      <c r="Q42" s="1800">
        <v>30.3</v>
      </c>
      <c r="R42" s="1800">
        <v>33.5</v>
      </c>
      <c r="S42" s="1794">
        <v>80</v>
      </c>
      <c r="T42" s="1802" t="s">
        <v>714</v>
      </c>
      <c r="U42" s="1819">
        <v>50</v>
      </c>
      <c r="V42" s="1815">
        <v>51</v>
      </c>
      <c r="W42" s="1815">
        <v>49</v>
      </c>
      <c r="X42" s="1816">
        <v>37.4</v>
      </c>
      <c r="Y42" s="1816">
        <v>41.3</v>
      </c>
      <c r="Z42" s="1816">
        <v>33.299999999999997</v>
      </c>
      <c r="AA42" s="1816">
        <v>26.1</v>
      </c>
      <c r="AB42" s="1816">
        <v>39.299999999999997</v>
      </c>
      <c r="AC42" s="1815">
        <v>12.3</v>
      </c>
      <c r="AD42" s="1816">
        <v>11.3</v>
      </c>
      <c r="AE42" s="1816">
        <v>2</v>
      </c>
      <c r="AF42" s="1816">
        <v>21</v>
      </c>
      <c r="AG42" s="1816">
        <v>3.9</v>
      </c>
      <c r="AH42" s="1816">
        <v>4.7</v>
      </c>
      <c r="AI42" s="1816">
        <v>1.6</v>
      </c>
      <c r="AJ42" s="1791">
        <v>80</v>
      </c>
    </row>
    <row r="43" spans="2:43" s="514" customFormat="1" ht="22.5" customHeight="1">
      <c r="B43" s="1792" t="s">
        <v>715</v>
      </c>
      <c r="C43" s="1803">
        <v>64.400000000000006</v>
      </c>
      <c r="D43" s="1803" t="s">
        <v>305</v>
      </c>
      <c r="E43" s="1803">
        <v>99.98</v>
      </c>
      <c r="F43" s="1804">
        <v>99.99</v>
      </c>
      <c r="G43" s="1803" t="s">
        <v>305</v>
      </c>
      <c r="H43" s="1803" t="s">
        <v>305</v>
      </c>
      <c r="I43" s="1803" t="s">
        <v>305</v>
      </c>
      <c r="J43" s="1805">
        <v>94.3</v>
      </c>
      <c r="K43" s="1805">
        <v>93.2</v>
      </c>
      <c r="L43" s="1806">
        <v>95.4</v>
      </c>
      <c r="M43" s="1803" t="s">
        <v>305</v>
      </c>
      <c r="N43" s="1803" t="s">
        <v>305</v>
      </c>
      <c r="O43" s="1803" t="s">
        <v>305</v>
      </c>
      <c r="P43" s="1805">
        <v>31.4</v>
      </c>
      <c r="Q43" s="1805">
        <v>29.7</v>
      </c>
      <c r="R43" s="1805">
        <v>33.1</v>
      </c>
      <c r="S43" s="1807">
        <v>81</v>
      </c>
      <c r="T43" s="1795" t="s">
        <v>716</v>
      </c>
      <c r="U43" s="1822">
        <v>49.8</v>
      </c>
      <c r="V43" s="1823">
        <v>50.8</v>
      </c>
      <c r="W43" s="1823">
        <v>48.7</v>
      </c>
      <c r="X43" s="1820">
        <v>36.9</v>
      </c>
      <c r="Y43" s="1820">
        <v>40.5</v>
      </c>
      <c r="Z43" s="1820">
        <v>33</v>
      </c>
      <c r="AA43" s="1820">
        <v>25.7</v>
      </c>
      <c r="AB43" s="1820">
        <v>38.6</v>
      </c>
      <c r="AC43" s="1821">
        <v>12.2</v>
      </c>
      <c r="AD43" s="1820">
        <v>11.1</v>
      </c>
      <c r="AE43" s="1820">
        <v>1.9</v>
      </c>
      <c r="AF43" s="1820">
        <v>20.8</v>
      </c>
      <c r="AG43" s="1820">
        <v>4.0999999999999996</v>
      </c>
      <c r="AH43" s="1820">
        <v>4.9000000000000004</v>
      </c>
      <c r="AI43" s="1820">
        <v>1.7</v>
      </c>
      <c r="AJ43" s="1812">
        <v>81</v>
      </c>
    </row>
    <row r="44" spans="2:43" s="514" customFormat="1" ht="22.5" customHeight="1">
      <c r="B44" s="1792" t="s">
        <v>717</v>
      </c>
      <c r="C44" s="1800">
        <v>64</v>
      </c>
      <c r="D44" s="1800" t="s">
        <v>305</v>
      </c>
      <c r="E44" s="1784">
        <v>99.99</v>
      </c>
      <c r="F44" s="1799">
        <v>99.98</v>
      </c>
      <c r="G44" s="1784" t="s">
        <v>305</v>
      </c>
      <c r="H44" s="1784" t="s">
        <v>305</v>
      </c>
      <c r="I44" s="1784" t="s">
        <v>305</v>
      </c>
      <c r="J44" s="1800">
        <v>94.3</v>
      </c>
      <c r="K44" s="1800">
        <v>93.2</v>
      </c>
      <c r="L44" s="1801">
        <v>95.5</v>
      </c>
      <c r="M44" s="1784" t="s">
        <v>305</v>
      </c>
      <c r="N44" s="1784" t="s">
        <v>305</v>
      </c>
      <c r="O44" s="1784" t="s">
        <v>305</v>
      </c>
      <c r="P44" s="1800">
        <v>30.9</v>
      </c>
      <c r="Q44" s="1800">
        <v>28.9</v>
      </c>
      <c r="R44" s="1800">
        <v>32.799999999999997</v>
      </c>
      <c r="S44" s="1794">
        <v>82</v>
      </c>
      <c r="T44" s="1795" t="s">
        <v>718</v>
      </c>
      <c r="U44" s="1814">
        <v>49.2</v>
      </c>
      <c r="V44" s="1815">
        <v>50.3</v>
      </c>
      <c r="W44" s="1815">
        <v>48</v>
      </c>
      <c r="X44" s="1816">
        <v>36.299999999999997</v>
      </c>
      <c r="Y44" s="1816">
        <v>39.799999999999997</v>
      </c>
      <c r="Z44" s="1816">
        <v>32.700000000000003</v>
      </c>
      <c r="AA44" s="1816">
        <v>25.3</v>
      </c>
      <c r="AB44" s="1816">
        <v>37.9</v>
      </c>
      <c r="AC44" s="1815">
        <v>12.2</v>
      </c>
      <c r="AD44" s="1816">
        <v>11</v>
      </c>
      <c r="AE44" s="1816">
        <v>1.9</v>
      </c>
      <c r="AF44" s="1816">
        <v>20.5</v>
      </c>
      <c r="AG44" s="1816">
        <v>4.5</v>
      </c>
      <c r="AH44" s="1816">
        <v>5.3</v>
      </c>
      <c r="AI44" s="1816">
        <v>2.1</v>
      </c>
      <c r="AJ44" s="1791">
        <v>82</v>
      </c>
    </row>
    <row r="45" spans="2:43" s="514" customFormat="1" ht="22.5" customHeight="1">
      <c r="B45" s="1792" t="s">
        <v>719</v>
      </c>
      <c r="C45" s="1784">
        <v>63.8</v>
      </c>
      <c r="D45" s="1784" t="s">
        <v>305</v>
      </c>
      <c r="E45" s="1784">
        <v>99.99</v>
      </c>
      <c r="F45" s="1799">
        <v>99.99</v>
      </c>
      <c r="G45" s="1784" t="s">
        <v>305</v>
      </c>
      <c r="H45" s="1784" t="s">
        <v>305</v>
      </c>
      <c r="I45" s="1784" t="s">
        <v>305</v>
      </c>
      <c r="J45" s="1800">
        <v>94</v>
      </c>
      <c r="K45" s="1800">
        <v>92.8</v>
      </c>
      <c r="L45" s="1801">
        <v>95.2</v>
      </c>
      <c r="M45" s="1784" t="s">
        <v>305</v>
      </c>
      <c r="N45" s="1784" t="s">
        <v>305</v>
      </c>
      <c r="O45" s="1784" t="s">
        <v>305</v>
      </c>
      <c r="P45" s="1800">
        <v>30.1</v>
      </c>
      <c r="Q45" s="1800">
        <v>27.7</v>
      </c>
      <c r="R45" s="1800">
        <v>32.4</v>
      </c>
      <c r="S45" s="1794">
        <v>83</v>
      </c>
      <c r="T45" s="1795" t="s">
        <v>720</v>
      </c>
      <c r="U45" s="1814">
        <v>48.3</v>
      </c>
      <c r="V45" s="1815">
        <v>49</v>
      </c>
      <c r="W45" s="1815">
        <v>47.5</v>
      </c>
      <c r="X45" s="1816">
        <v>35.1</v>
      </c>
      <c r="Y45" s="1816">
        <v>37.9</v>
      </c>
      <c r="Z45" s="1816">
        <v>32.200000000000003</v>
      </c>
      <c r="AA45" s="1816">
        <v>24.4</v>
      </c>
      <c r="AB45" s="1816">
        <v>36.1</v>
      </c>
      <c r="AC45" s="1815">
        <v>12.2</v>
      </c>
      <c r="AD45" s="1816">
        <v>10.7</v>
      </c>
      <c r="AE45" s="1816">
        <v>1.8</v>
      </c>
      <c r="AF45" s="1816">
        <v>19.899999999999999</v>
      </c>
      <c r="AG45" s="1816">
        <v>4.9000000000000004</v>
      </c>
      <c r="AH45" s="1816">
        <v>5.8</v>
      </c>
      <c r="AI45" s="1816">
        <v>2.1</v>
      </c>
      <c r="AJ45" s="1791">
        <v>83</v>
      </c>
    </row>
    <row r="46" spans="2:43" s="514" customFormat="1" ht="22.5" customHeight="1">
      <c r="B46" s="1792" t="s">
        <v>721</v>
      </c>
      <c r="C46" s="1800">
        <v>63.9</v>
      </c>
      <c r="D46" s="1800" t="s">
        <v>305</v>
      </c>
      <c r="E46" s="1784">
        <v>99.99</v>
      </c>
      <c r="F46" s="1799">
        <v>99.99</v>
      </c>
      <c r="G46" s="1800">
        <v>94.1</v>
      </c>
      <c r="H46" s="1800">
        <v>93</v>
      </c>
      <c r="I46" s="1800">
        <v>95.3</v>
      </c>
      <c r="J46" s="1800">
        <v>93.9</v>
      </c>
      <c r="K46" s="1800">
        <v>92.8</v>
      </c>
      <c r="L46" s="1801">
        <v>95</v>
      </c>
      <c r="M46" s="1800">
        <v>29.6</v>
      </c>
      <c r="N46" s="1800">
        <v>26.6</v>
      </c>
      <c r="O46" s="1800">
        <v>32.6</v>
      </c>
      <c r="P46" s="1800">
        <v>29.6</v>
      </c>
      <c r="Q46" s="1800">
        <v>26.6</v>
      </c>
      <c r="R46" s="1800">
        <v>32.5</v>
      </c>
      <c r="S46" s="1794">
        <v>84</v>
      </c>
      <c r="T46" s="1795" t="s">
        <v>722</v>
      </c>
      <c r="U46" s="1814">
        <v>49.5</v>
      </c>
      <c r="V46" s="1815">
        <v>50.3</v>
      </c>
      <c r="W46" s="1815">
        <v>48.6</v>
      </c>
      <c r="X46" s="1816">
        <v>35.6</v>
      </c>
      <c r="Y46" s="1816">
        <v>38.299999999999997</v>
      </c>
      <c r="Z46" s="1816">
        <v>32.799999999999997</v>
      </c>
      <c r="AA46" s="1816">
        <v>24.8</v>
      </c>
      <c r="AB46" s="1816">
        <v>36.4</v>
      </c>
      <c r="AC46" s="1815">
        <v>12.7</v>
      </c>
      <c r="AD46" s="1816">
        <v>10.8</v>
      </c>
      <c r="AE46" s="1816">
        <v>1.9</v>
      </c>
      <c r="AF46" s="1816">
        <v>20.100000000000001</v>
      </c>
      <c r="AG46" s="1816">
        <v>5.2</v>
      </c>
      <c r="AH46" s="1816">
        <v>6.2</v>
      </c>
      <c r="AI46" s="1816">
        <v>2.2999999999999998</v>
      </c>
      <c r="AJ46" s="1791">
        <v>84</v>
      </c>
    </row>
    <row r="47" spans="2:43" s="514" customFormat="1" ht="22.5" customHeight="1">
      <c r="B47" s="1798" t="s">
        <v>723</v>
      </c>
      <c r="C47" s="1800">
        <v>63.7</v>
      </c>
      <c r="D47" s="1800" t="s">
        <v>305</v>
      </c>
      <c r="E47" s="1784">
        <v>99.99</v>
      </c>
      <c r="F47" s="1799">
        <v>99.99</v>
      </c>
      <c r="G47" s="1800">
        <v>94.1</v>
      </c>
      <c r="H47" s="1800">
        <v>93.1</v>
      </c>
      <c r="I47" s="1800">
        <v>95.3</v>
      </c>
      <c r="J47" s="1800">
        <v>93.8</v>
      </c>
      <c r="K47" s="1800">
        <v>92.8</v>
      </c>
      <c r="L47" s="1801">
        <v>94.9</v>
      </c>
      <c r="M47" s="1800">
        <v>30.5</v>
      </c>
      <c r="N47" s="1800">
        <v>27</v>
      </c>
      <c r="O47" s="1800">
        <v>33.9</v>
      </c>
      <c r="P47" s="1800">
        <v>30.5</v>
      </c>
      <c r="Q47" s="1800">
        <v>27</v>
      </c>
      <c r="R47" s="1800">
        <v>33.9</v>
      </c>
      <c r="S47" s="1794">
        <v>85</v>
      </c>
      <c r="T47" s="1802" t="s">
        <v>724</v>
      </c>
      <c r="U47" s="1817">
        <v>51.7</v>
      </c>
      <c r="V47" s="1818">
        <v>52.9</v>
      </c>
      <c r="W47" s="1818">
        <v>50.4</v>
      </c>
      <c r="X47" s="1816">
        <v>37.6</v>
      </c>
      <c r="Y47" s="1816">
        <v>40.6</v>
      </c>
      <c r="Z47" s="1816">
        <v>34.5</v>
      </c>
      <c r="AA47" s="1816">
        <v>26.5</v>
      </c>
      <c r="AB47" s="1816">
        <v>38.6</v>
      </c>
      <c r="AC47" s="1815">
        <v>13.7</v>
      </c>
      <c r="AD47" s="1816">
        <v>11.1</v>
      </c>
      <c r="AE47" s="1816">
        <v>2</v>
      </c>
      <c r="AF47" s="1816">
        <v>20.8</v>
      </c>
      <c r="AG47" s="1816">
        <v>5.5</v>
      </c>
      <c r="AH47" s="1816">
        <v>6.5</v>
      </c>
      <c r="AI47" s="1816">
        <v>2.5</v>
      </c>
      <c r="AJ47" s="1791">
        <v>85</v>
      </c>
    </row>
    <row r="48" spans="2:43" s="514" customFormat="1" ht="22.5" customHeight="1">
      <c r="B48" s="1792" t="s">
        <v>725</v>
      </c>
      <c r="C48" s="1805">
        <v>63.6</v>
      </c>
      <c r="D48" s="1805" t="s">
        <v>305</v>
      </c>
      <c r="E48" s="1803">
        <v>99.99</v>
      </c>
      <c r="F48" s="1804">
        <v>99.98</v>
      </c>
      <c r="G48" s="1805">
        <v>94.2</v>
      </c>
      <c r="H48" s="1805">
        <v>93.1</v>
      </c>
      <c r="I48" s="1805">
        <v>95.3</v>
      </c>
      <c r="J48" s="1805">
        <v>93.8</v>
      </c>
      <c r="K48" s="1805">
        <v>92.8</v>
      </c>
      <c r="L48" s="1806">
        <v>94.9</v>
      </c>
      <c r="M48" s="1805">
        <v>30.3</v>
      </c>
      <c r="N48" s="1805">
        <v>26.4</v>
      </c>
      <c r="O48" s="1805">
        <v>34.1</v>
      </c>
      <c r="P48" s="1805">
        <v>30.3</v>
      </c>
      <c r="Q48" s="1805">
        <v>26.3</v>
      </c>
      <c r="R48" s="1805">
        <v>34.1</v>
      </c>
      <c r="S48" s="1807">
        <v>86</v>
      </c>
      <c r="T48" s="1795" t="s">
        <v>726</v>
      </c>
      <c r="U48" s="1819">
        <v>48.7</v>
      </c>
      <c r="V48" s="1815">
        <v>48.4</v>
      </c>
      <c r="W48" s="1815">
        <v>48.9</v>
      </c>
      <c r="X48" s="1820">
        <v>34.700000000000003</v>
      </c>
      <c r="Y48" s="1820">
        <v>35.9</v>
      </c>
      <c r="Z48" s="1820">
        <v>33.5</v>
      </c>
      <c r="AA48" s="1820">
        <v>23.6</v>
      </c>
      <c r="AB48" s="1820">
        <v>34.200000000000003</v>
      </c>
      <c r="AC48" s="1821">
        <v>12.5</v>
      </c>
      <c r="AD48" s="1820">
        <v>11.1</v>
      </c>
      <c r="AE48" s="1820">
        <v>1.8</v>
      </c>
      <c r="AF48" s="1820">
        <v>21</v>
      </c>
      <c r="AG48" s="1820">
        <v>5.7</v>
      </c>
      <c r="AH48" s="1820">
        <v>6.7</v>
      </c>
      <c r="AI48" s="1820">
        <v>2.8</v>
      </c>
      <c r="AJ48" s="1812">
        <v>86</v>
      </c>
      <c r="AP48" s="542"/>
      <c r="AQ48" s="542"/>
    </row>
    <row r="49" spans="2:43" s="514" customFormat="1" ht="22.5" customHeight="1">
      <c r="B49" s="1792" t="s">
        <v>727</v>
      </c>
      <c r="C49" s="1800">
        <v>63.6</v>
      </c>
      <c r="D49" s="1800" t="s">
        <v>402</v>
      </c>
      <c r="E49" s="1784">
        <v>99.99</v>
      </c>
      <c r="F49" s="1799">
        <v>99.98</v>
      </c>
      <c r="G49" s="1800">
        <v>94.3</v>
      </c>
      <c r="H49" s="1800">
        <v>93.2</v>
      </c>
      <c r="I49" s="1800">
        <v>95.4</v>
      </c>
      <c r="J49" s="1800">
        <v>93.9</v>
      </c>
      <c r="K49" s="1800">
        <v>92.8</v>
      </c>
      <c r="L49" s="1801">
        <v>95</v>
      </c>
      <c r="M49" s="1800">
        <v>31</v>
      </c>
      <c r="N49" s="1800">
        <v>26.7</v>
      </c>
      <c r="O49" s="1800">
        <v>35.299999999999997</v>
      </c>
      <c r="P49" s="1800">
        <v>31</v>
      </c>
      <c r="Q49" s="1800">
        <v>26.6</v>
      </c>
      <c r="R49" s="1800">
        <v>35.299999999999997</v>
      </c>
      <c r="S49" s="1794">
        <v>87</v>
      </c>
      <c r="T49" s="1795" t="s">
        <v>728</v>
      </c>
      <c r="U49" s="1819">
        <v>51</v>
      </c>
      <c r="V49" s="1815">
        <v>50.8</v>
      </c>
      <c r="W49" s="1815">
        <v>51.2</v>
      </c>
      <c r="X49" s="1816">
        <v>36.1</v>
      </c>
      <c r="Y49" s="1816">
        <v>37.1</v>
      </c>
      <c r="Z49" s="1816">
        <v>35.1</v>
      </c>
      <c r="AA49" s="1816">
        <v>24.7</v>
      </c>
      <c r="AB49" s="1816">
        <v>35.299999999999997</v>
      </c>
      <c r="AC49" s="1815">
        <v>13.6</v>
      </c>
      <c r="AD49" s="1816">
        <v>11.4</v>
      </c>
      <c r="AE49" s="1816">
        <v>1.8</v>
      </c>
      <c r="AF49" s="1816">
        <v>21.5</v>
      </c>
      <c r="AG49" s="1816">
        <v>6</v>
      </c>
      <c r="AH49" s="1816">
        <v>7.1</v>
      </c>
      <c r="AI49" s="1816">
        <v>2.9</v>
      </c>
      <c r="AJ49" s="1791">
        <v>87</v>
      </c>
      <c r="AP49" s="534"/>
      <c r="AQ49" s="534"/>
    </row>
    <row r="50" spans="2:43" s="514" customFormat="1" ht="22.5" customHeight="1" thickBot="1">
      <c r="B50" s="1824" t="s">
        <v>729</v>
      </c>
      <c r="C50" s="1825">
        <v>63.7</v>
      </c>
      <c r="D50" s="1825" t="s">
        <v>305</v>
      </c>
      <c r="E50" s="1826">
        <v>99.99</v>
      </c>
      <c r="F50" s="1827">
        <v>99.99</v>
      </c>
      <c r="G50" s="1825">
        <v>94.5</v>
      </c>
      <c r="H50" s="1825">
        <v>93.4</v>
      </c>
      <c r="I50" s="1825">
        <v>95.7</v>
      </c>
      <c r="J50" s="1825">
        <v>94.1</v>
      </c>
      <c r="K50" s="1825">
        <v>92.9</v>
      </c>
      <c r="L50" s="1828">
        <v>95.3</v>
      </c>
      <c r="M50" s="1825">
        <v>30.9</v>
      </c>
      <c r="N50" s="1825">
        <v>25.7</v>
      </c>
      <c r="O50" s="1825">
        <v>36.200000000000003</v>
      </c>
      <c r="P50" s="1825">
        <v>30.9</v>
      </c>
      <c r="Q50" s="1825">
        <v>25.6</v>
      </c>
      <c r="R50" s="1825">
        <v>36.1</v>
      </c>
      <c r="S50" s="1829">
        <v>88</v>
      </c>
      <c r="T50" s="1830" t="s">
        <v>730</v>
      </c>
      <c r="U50" s="1831">
        <v>52.5</v>
      </c>
      <c r="V50" s="1832">
        <v>52.2</v>
      </c>
      <c r="W50" s="1832">
        <v>52.9</v>
      </c>
      <c r="X50" s="1833">
        <v>36.700000000000003</v>
      </c>
      <c r="Y50" s="1833">
        <v>37.200000000000003</v>
      </c>
      <c r="Z50" s="1833">
        <v>36.200000000000003</v>
      </c>
      <c r="AA50" s="1833">
        <v>25.1</v>
      </c>
      <c r="AB50" s="1833">
        <v>35.299999999999997</v>
      </c>
      <c r="AC50" s="1832">
        <v>14.4</v>
      </c>
      <c r="AD50" s="1833">
        <v>11.6</v>
      </c>
      <c r="AE50" s="1833">
        <v>1.8</v>
      </c>
      <c r="AF50" s="1833">
        <v>21.8</v>
      </c>
      <c r="AG50" s="1833">
        <v>6</v>
      </c>
      <c r="AH50" s="1833">
        <v>7.3</v>
      </c>
      <c r="AI50" s="1833">
        <v>2.7</v>
      </c>
      <c r="AJ50" s="1834">
        <v>88</v>
      </c>
      <c r="AL50" s="493"/>
      <c r="AM50" s="493"/>
      <c r="AN50" s="493"/>
      <c r="AO50" s="493"/>
      <c r="AP50" s="534"/>
      <c r="AQ50" s="534"/>
    </row>
    <row r="51" spans="2:43" s="493" customFormat="1" ht="14.25" customHeight="1">
      <c r="B51" s="492" t="s">
        <v>731</v>
      </c>
      <c r="S51" s="494" t="s">
        <v>732</v>
      </c>
      <c r="T51" s="552" t="s">
        <v>733</v>
      </c>
      <c r="U51" s="552"/>
      <c r="V51" s="552"/>
      <c r="W51" s="552"/>
      <c r="X51" s="554"/>
      <c r="Y51" s="554"/>
      <c r="Z51" s="554"/>
      <c r="AA51" s="554"/>
      <c r="AB51" s="554"/>
      <c r="AC51" s="554"/>
      <c r="AD51" s="554"/>
      <c r="AE51" s="554"/>
      <c r="AF51" s="554"/>
      <c r="AG51" s="554"/>
      <c r="AH51" s="554"/>
      <c r="AI51" s="554"/>
      <c r="AJ51" s="1200" t="s">
        <v>734</v>
      </c>
      <c r="AP51" s="534"/>
      <c r="AQ51" s="534"/>
    </row>
    <row r="52" spans="2:43" s="493" customFormat="1" ht="14.25" customHeight="1">
      <c r="B52" s="495" t="s">
        <v>735</v>
      </c>
      <c r="C52" s="496"/>
      <c r="D52" s="496"/>
      <c r="E52" s="496"/>
      <c r="F52" s="496"/>
      <c r="G52" s="496"/>
      <c r="H52" s="496"/>
      <c r="I52" s="496"/>
      <c r="J52" s="496"/>
      <c r="K52" s="496"/>
      <c r="L52" s="496"/>
      <c r="M52" s="496"/>
      <c r="N52" s="496"/>
      <c r="O52" s="496"/>
      <c r="P52" s="496"/>
      <c r="Q52" s="496"/>
      <c r="R52" s="496"/>
      <c r="S52" s="496"/>
      <c r="T52" s="556" t="s">
        <v>736</v>
      </c>
      <c r="U52" s="556"/>
      <c r="V52" s="556"/>
      <c r="W52" s="556"/>
      <c r="X52" s="557"/>
      <c r="Y52" s="557"/>
      <c r="Z52" s="557"/>
      <c r="AA52" s="557"/>
      <c r="AB52" s="557"/>
      <c r="AC52" s="557"/>
      <c r="AD52" s="557"/>
      <c r="AE52" s="557"/>
      <c r="AF52" s="557"/>
      <c r="AG52" s="557"/>
      <c r="AH52" s="557"/>
      <c r="AI52" s="557"/>
      <c r="AJ52" s="557"/>
      <c r="AP52" s="542"/>
      <c r="AQ52" s="542"/>
    </row>
    <row r="53" spans="2:43" s="493" customFormat="1" ht="14.25" customHeight="1">
      <c r="B53" s="495"/>
      <c r="C53" s="496"/>
      <c r="D53" s="496"/>
      <c r="E53" s="496"/>
      <c r="F53" s="496"/>
      <c r="G53" s="496"/>
      <c r="H53" s="496"/>
      <c r="I53" s="497" t="s">
        <v>614</v>
      </c>
      <c r="J53" s="496"/>
      <c r="K53" s="496"/>
      <c r="L53" s="497" t="s">
        <v>1245</v>
      </c>
      <c r="M53" s="496"/>
      <c r="N53" s="496"/>
      <c r="O53" s="496"/>
      <c r="P53" s="496"/>
      <c r="Q53" s="496"/>
      <c r="R53" s="496"/>
      <c r="S53" s="496"/>
      <c r="T53" s="554"/>
      <c r="U53" s="556"/>
      <c r="V53" s="556"/>
      <c r="W53" s="556"/>
      <c r="X53" s="557"/>
      <c r="Y53" s="557"/>
      <c r="Z53" s="554" t="s">
        <v>615</v>
      </c>
      <c r="AA53" s="557"/>
      <c r="AB53" s="557"/>
      <c r="AC53" s="554" t="s">
        <v>1246</v>
      </c>
      <c r="AD53" s="557"/>
      <c r="AE53" s="557"/>
      <c r="AF53" s="557"/>
      <c r="AG53" s="557"/>
      <c r="AH53" s="557"/>
      <c r="AI53" s="557"/>
      <c r="AJ53" s="557"/>
      <c r="AP53" s="514"/>
      <c r="AQ53" s="514"/>
    </row>
    <row r="54" spans="2:43" s="493" customFormat="1" ht="15" thickBot="1">
      <c r="B54" s="496"/>
      <c r="C54" s="498"/>
      <c r="D54" s="498"/>
      <c r="E54" s="498"/>
      <c r="F54" s="498"/>
      <c r="G54" s="498"/>
      <c r="H54" s="498"/>
      <c r="I54" s="498"/>
      <c r="J54" s="498"/>
      <c r="K54" s="498"/>
      <c r="L54" s="498"/>
      <c r="M54" s="498"/>
      <c r="N54" s="498"/>
      <c r="O54" s="498"/>
      <c r="P54" s="498"/>
      <c r="Q54" s="498"/>
      <c r="S54" s="499" t="s">
        <v>616</v>
      </c>
      <c r="T54" s="557"/>
      <c r="U54" s="557"/>
      <c r="V54" s="557"/>
      <c r="W54" s="557"/>
      <c r="X54" s="558"/>
      <c r="Y54" s="558"/>
      <c r="Z54" s="558"/>
      <c r="AA54" s="558"/>
      <c r="AB54" s="558"/>
      <c r="AC54" s="558"/>
      <c r="AD54" s="558"/>
      <c r="AE54" s="558"/>
      <c r="AF54" s="558"/>
      <c r="AG54" s="558"/>
      <c r="AH54" s="558"/>
      <c r="AI54" s="559"/>
      <c r="AJ54" s="560" t="s">
        <v>616</v>
      </c>
      <c r="AL54" s="514"/>
      <c r="AM54" s="514"/>
      <c r="AN54" s="514"/>
      <c r="AO54" s="2252"/>
      <c r="AP54" s="2253"/>
      <c r="AQ54" s="2253"/>
    </row>
    <row r="55" spans="2:43" s="497" customFormat="1" ht="9" customHeight="1">
      <c r="B55" s="2255" t="s">
        <v>617</v>
      </c>
      <c r="C55" s="2334" t="s">
        <v>618</v>
      </c>
      <c r="D55" s="2273" t="s">
        <v>619</v>
      </c>
      <c r="E55" s="2260" t="s">
        <v>620</v>
      </c>
      <c r="F55" s="2261"/>
      <c r="G55" s="2264" t="s">
        <v>621</v>
      </c>
      <c r="H55" s="2255"/>
      <c r="I55" s="2255"/>
      <c r="J55" s="500"/>
      <c r="K55" s="500"/>
      <c r="L55" s="501"/>
      <c r="M55" s="2266" t="s">
        <v>622</v>
      </c>
      <c r="N55" s="2267"/>
      <c r="O55" s="2267"/>
      <c r="P55" s="500"/>
      <c r="Q55" s="502"/>
      <c r="R55" s="503"/>
      <c r="S55" s="2270" t="s">
        <v>617</v>
      </c>
      <c r="T55" s="2275" t="s">
        <v>133</v>
      </c>
      <c r="U55" s="2301" t="s">
        <v>623</v>
      </c>
      <c r="V55" s="2302"/>
      <c r="W55" s="2303"/>
      <c r="X55" s="2306" t="s">
        <v>624</v>
      </c>
      <c r="Y55" s="2307"/>
      <c r="Z55" s="2308"/>
      <c r="AA55" s="2312" t="s">
        <v>625</v>
      </c>
      <c r="AB55" s="2313"/>
      <c r="AC55" s="2314"/>
      <c r="AD55" s="2312" t="s">
        <v>626</v>
      </c>
      <c r="AE55" s="2317"/>
      <c r="AF55" s="2318"/>
      <c r="AG55" s="2323" t="s">
        <v>737</v>
      </c>
      <c r="AH55" s="2324"/>
      <c r="AI55" s="2325"/>
      <c r="AJ55" s="2278" t="s">
        <v>133</v>
      </c>
      <c r="AL55" s="514"/>
      <c r="AM55" s="514"/>
      <c r="AN55" s="514"/>
      <c r="AO55" s="2253"/>
      <c r="AP55" s="2253"/>
      <c r="AQ55" s="2253"/>
    </row>
    <row r="56" spans="2:43" s="497" customFormat="1" ht="36" customHeight="1">
      <c r="B56" s="2256"/>
      <c r="C56" s="2335"/>
      <c r="D56" s="2274"/>
      <c r="E56" s="2262"/>
      <c r="F56" s="2263"/>
      <c r="G56" s="2265"/>
      <c r="H56" s="2256"/>
      <c r="I56" s="2256"/>
      <c r="J56" s="2281" t="s">
        <v>628</v>
      </c>
      <c r="K56" s="2282"/>
      <c r="L56" s="504" t="s">
        <v>629</v>
      </c>
      <c r="M56" s="2268"/>
      <c r="N56" s="2269"/>
      <c r="O56" s="2269"/>
      <c r="P56" s="2283" t="s">
        <v>630</v>
      </c>
      <c r="Q56" s="2284"/>
      <c r="R56" s="2285"/>
      <c r="S56" s="2271"/>
      <c r="T56" s="2276"/>
      <c r="U56" s="2304"/>
      <c r="V56" s="2253"/>
      <c r="W56" s="2305"/>
      <c r="X56" s="2309"/>
      <c r="Y56" s="2310"/>
      <c r="Z56" s="2311"/>
      <c r="AA56" s="2315"/>
      <c r="AB56" s="2252"/>
      <c r="AC56" s="2316"/>
      <c r="AD56" s="2319"/>
      <c r="AE56" s="2320"/>
      <c r="AF56" s="2321"/>
      <c r="AG56" s="2326"/>
      <c r="AH56" s="2327"/>
      <c r="AI56" s="2328"/>
      <c r="AJ56" s="2279"/>
      <c r="AL56" s="514"/>
      <c r="AM56" s="514"/>
      <c r="AN56" s="514"/>
      <c r="AO56" s="2254"/>
      <c r="AP56" s="2254"/>
      <c r="AQ56" s="2254"/>
    </row>
    <row r="57" spans="2:43" s="497" customFormat="1" ht="21" customHeight="1">
      <c r="B57" s="2256"/>
      <c r="C57" s="2335"/>
      <c r="D57" s="2274"/>
      <c r="E57" s="2286" t="s">
        <v>631</v>
      </c>
      <c r="F57" s="2287"/>
      <c r="G57" s="2288" t="s">
        <v>632</v>
      </c>
      <c r="H57" s="2289"/>
      <c r="I57" s="2290"/>
      <c r="J57" s="2291" t="s">
        <v>102</v>
      </c>
      <c r="K57" s="2292"/>
      <c r="L57" s="1271" t="s">
        <v>633</v>
      </c>
      <c r="M57" s="2291" t="s">
        <v>634</v>
      </c>
      <c r="N57" s="2292"/>
      <c r="O57" s="2293"/>
      <c r="P57" s="2291" t="s">
        <v>635</v>
      </c>
      <c r="Q57" s="2292"/>
      <c r="R57" s="2294"/>
      <c r="S57" s="2271"/>
      <c r="T57" s="2276"/>
      <c r="U57" s="2295" t="s">
        <v>636</v>
      </c>
      <c r="V57" s="2296"/>
      <c r="W57" s="2297"/>
      <c r="X57" s="2298" t="s">
        <v>637</v>
      </c>
      <c r="Y57" s="2299"/>
      <c r="Z57" s="2300"/>
      <c r="AA57" s="2329" t="s">
        <v>638</v>
      </c>
      <c r="AB57" s="2330"/>
      <c r="AC57" s="565" t="s">
        <v>639</v>
      </c>
      <c r="AD57" s="2322" t="s">
        <v>640</v>
      </c>
      <c r="AE57" s="2296"/>
      <c r="AF57" s="2297"/>
      <c r="AG57" s="2331" t="s">
        <v>641</v>
      </c>
      <c r="AH57" s="2332"/>
      <c r="AI57" s="2333"/>
      <c r="AJ57" s="2279"/>
      <c r="AL57" s="514"/>
      <c r="AM57" s="514"/>
      <c r="AN57" s="514"/>
      <c r="AO57" s="1835"/>
      <c r="AP57" s="1835"/>
      <c r="AQ57" s="1835"/>
    </row>
    <row r="58" spans="2:43" s="497" customFormat="1" ht="18" customHeight="1">
      <c r="B58" s="2256"/>
      <c r="C58" s="2335"/>
      <c r="D58" s="2274"/>
      <c r="E58" s="505" t="s">
        <v>642</v>
      </c>
      <c r="F58" s="505" t="s">
        <v>643</v>
      </c>
      <c r="G58" s="505" t="s">
        <v>15</v>
      </c>
      <c r="H58" s="505" t="s">
        <v>26</v>
      </c>
      <c r="I58" s="505" t="s">
        <v>17</v>
      </c>
      <c r="J58" s="505" t="s">
        <v>15</v>
      </c>
      <c r="K58" s="505" t="s">
        <v>26</v>
      </c>
      <c r="L58" s="505" t="s">
        <v>17</v>
      </c>
      <c r="M58" s="505" t="s">
        <v>15</v>
      </c>
      <c r="N58" s="505" t="s">
        <v>26</v>
      </c>
      <c r="O58" s="505" t="s">
        <v>17</v>
      </c>
      <c r="P58" s="505" t="s">
        <v>15</v>
      </c>
      <c r="Q58" s="505" t="s">
        <v>26</v>
      </c>
      <c r="R58" s="505" t="s">
        <v>17</v>
      </c>
      <c r="S58" s="2271"/>
      <c r="T58" s="2276"/>
      <c r="U58" s="1270" t="s">
        <v>644</v>
      </c>
      <c r="V58" s="566" t="s">
        <v>645</v>
      </c>
      <c r="W58" s="567" t="s">
        <v>646</v>
      </c>
      <c r="X58" s="568" t="s">
        <v>15</v>
      </c>
      <c r="Y58" s="568" t="s">
        <v>26</v>
      </c>
      <c r="Z58" s="568" t="s">
        <v>17</v>
      </c>
      <c r="AA58" s="568" t="s">
        <v>15</v>
      </c>
      <c r="AB58" s="568" t="s">
        <v>26</v>
      </c>
      <c r="AC58" s="569" t="s">
        <v>17</v>
      </c>
      <c r="AD58" s="568" t="s">
        <v>15</v>
      </c>
      <c r="AE58" s="568" t="s">
        <v>26</v>
      </c>
      <c r="AF58" s="568" t="s">
        <v>17</v>
      </c>
      <c r="AG58" s="568" t="s">
        <v>15</v>
      </c>
      <c r="AH58" s="568" t="s">
        <v>26</v>
      </c>
      <c r="AI58" s="568" t="s">
        <v>17</v>
      </c>
      <c r="AJ58" s="2279"/>
      <c r="AL58" s="514"/>
      <c r="AM58" s="514"/>
      <c r="AN58" s="514"/>
      <c r="AO58" s="1836"/>
      <c r="AP58" s="1836"/>
      <c r="AQ58" s="1836"/>
    </row>
    <row r="59" spans="2:43" s="497" customFormat="1" ht="42" customHeight="1">
      <c r="B59" s="2257"/>
      <c r="C59" s="506" t="s">
        <v>647</v>
      </c>
      <c r="D59" s="1782" t="s">
        <v>293</v>
      </c>
      <c r="E59" s="507" t="s">
        <v>648</v>
      </c>
      <c r="F59" s="508" t="s">
        <v>649</v>
      </c>
      <c r="G59" s="507" t="s">
        <v>28</v>
      </c>
      <c r="H59" s="507" t="s">
        <v>32</v>
      </c>
      <c r="I59" s="507" t="s">
        <v>33</v>
      </c>
      <c r="J59" s="507" t="s">
        <v>31</v>
      </c>
      <c r="K59" s="507" t="s">
        <v>32</v>
      </c>
      <c r="L59" s="507" t="s">
        <v>33</v>
      </c>
      <c r="M59" s="507" t="s">
        <v>31</v>
      </c>
      <c r="N59" s="507" t="s">
        <v>32</v>
      </c>
      <c r="O59" s="507" t="s">
        <v>33</v>
      </c>
      <c r="P59" s="507" t="s">
        <v>31</v>
      </c>
      <c r="Q59" s="507" t="s">
        <v>32</v>
      </c>
      <c r="R59" s="509" t="s">
        <v>33</v>
      </c>
      <c r="S59" s="2272"/>
      <c r="T59" s="2277"/>
      <c r="U59" s="1905" t="s">
        <v>31</v>
      </c>
      <c r="V59" s="1906" t="s">
        <v>32</v>
      </c>
      <c r="W59" s="1907" t="s">
        <v>33</v>
      </c>
      <c r="X59" s="1906" t="s">
        <v>31</v>
      </c>
      <c r="Y59" s="1906" t="s">
        <v>32</v>
      </c>
      <c r="Z59" s="1908" t="s">
        <v>33</v>
      </c>
      <c r="AA59" s="1908" t="s">
        <v>31</v>
      </c>
      <c r="AB59" s="1906" t="s">
        <v>32</v>
      </c>
      <c r="AC59" s="1906" t="s">
        <v>33</v>
      </c>
      <c r="AD59" s="1906" t="s">
        <v>31</v>
      </c>
      <c r="AE59" s="1906" t="s">
        <v>32</v>
      </c>
      <c r="AF59" s="1908" t="s">
        <v>33</v>
      </c>
      <c r="AG59" s="1908" t="s">
        <v>31</v>
      </c>
      <c r="AH59" s="1906" t="s">
        <v>32</v>
      </c>
      <c r="AI59" s="1907" t="s">
        <v>33</v>
      </c>
      <c r="AJ59" s="2280"/>
      <c r="AL59" s="922"/>
      <c r="AM59" s="922"/>
      <c r="AN59" s="922"/>
      <c r="AO59" s="1201"/>
      <c r="AP59" s="1837"/>
      <c r="AQ59" s="1838"/>
    </row>
    <row r="60" spans="2:43" s="514" customFormat="1" ht="22.5" customHeight="1">
      <c r="B60" s="1783" t="s">
        <v>738</v>
      </c>
      <c r="C60" s="1800">
        <v>64</v>
      </c>
      <c r="D60" s="1800" t="s">
        <v>305</v>
      </c>
      <c r="E60" s="1784">
        <v>99.99</v>
      </c>
      <c r="F60" s="1799">
        <v>99.99</v>
      </c>
      <c r="G60" s="1800">
        <v>94.7</v>
      </c>
      <c r="H60" s="1800">
        <v>93.6</v>
      </c>
      <c r="I60" s="1800">
        <v>95.9</v>
      </c>
      <c r="J60" s="1800">
        <v>94.1</v>
      </c>
      <c r="K60" s="1800">
        <v>93</v>
      </c>
      <c r="L60" s="1801">
        <v>95.3</v>
      </c>
      <c r="M60" s="1800">
        <v>30.7</v>
      </c>
      <c r="N60" s="1800">
        <v>24.6</v>
      </c>
      <c r="O60" s="1800">
        <v>36.700000000000003</v>
      </c>
      <c r="P60" s="1800">
        <v>30.6</v>
      </c>
      <c r="Q60" s="1800">
        <v>24.5</v>
      </c>
      <c r="R60" s="1800">
        <v>36.700000000000003</v>
      </c>
      <c r="S60" s="1794">
        <v>89</v>
      </c>
      <c r="T60" s="1795" t="s">
        <v>738</v>
      </c>
      <c r="U60" s="1819">
        <v>52.8</v>
      </c>
      <c r="V60" s="1815">
        <v>51.7</v>
      </c>
      <c r="W60" s="1815">
        <v>54</v>
      </c>
      <c r="X60" s="1816">
        <v>36.299999999999997</v>
      </c>
      <c r="Y60" s="1816">
        <v>35.799999999999997</v>
      </c>
      <c r="Z60" s="1816">
        <v>36.799999999999997</v>
      </c>
      <c r="AA60" s="1816">
        <v>24.7</v>
      </c>
      <c r="AB60" s="1816">
        <v>34.1</v>
      </c>
      <c r="AC60" s="1815">
        <v>14.7</v>
      </c>
      <c r="AD60" s="1816">
        <v>11.7</v>
      </c>
      <c r="AE60" s="1816">
        <v>1.7</v>
      </c>
      <c r="AF60" s="1816">
        <v>22.1</v>
      </c>
      <c r="AG60" s="1816">
        <v>6.3</v>
      </c>
      <c r="AH60" s="1816">
        <v>7.6</v>
      </c>
      <c r="AI60" s="1816">
        <v>3</v>
      </c>
      <c r="AJ60" s="1791">
        <v>89</v>
      </c>
      <c r="AL60" s="544"/>
      <c r="AM60" s="544"/>
      <c r="AN60" s="544"/>
      <c r="AO60" s="544"/>
      <c r="AP60" s="544"/>
      <c r="AQ60" s="544"/>
    </row>
    <row r="61" spans="2:43" s="514" customFormat="1" ht="22.5" customHeight="1">
      <c r="B61" s="1798" t="s">
        <v>739</v>
      </c>
      <c r="C61" s="1800">
        <v>64</v>
      </c>
      <c r="D61" s="1800" t="s">
        <v>305</v>
      </c>
      <c r="E61" s="1784">
        <v>99.99</v>
      </c>
      <c r="F61" s="1799">
        <v>99.99</v>
      </c>
      <c r="G61" s="1800">
        <v>95.1</v>
      </c>
      <c r="H61" s="1800">
        <v>94</v>
      </c>
      <c r="I61" s="1800">
        <v>96.2</v>
      </c>
      <c r="J61" s="1800">
        <v>94.4</v>
      </c>
      <c r="K61" s="1800">
        <v>93.2</v>
      </c>
      <c r="L61" s="1801">
        <v>95.6</v>
      </c>
      <c r="M61" s="1800">
        <v>30.6</v>
      </c>
      <c r="N61" s="1800">
        <v>23.8</v>
      </c>
      <c r="O61" s="1800">
        <v>37.299999999999997</v>
      </c>
      <c r="P61" s="1800">
        <v>30.5</v>
      </c>
      <c r="Q61" s="1800">
        <v>23.8</v>
      </c>
      <c r="R61" s="1800">
        <v>37.200000000000003</v>
      </c>
      <c r="S61" s="1794">
        <v>90</v>
      </c>
      <c r="T61" s="1802" t="s">
        <v>740</v>
      </c>
      <c r="U61" s="1819">
        <v>53.7</v>
      </c>
      <c r="V61" s="1815">
        <v>52.3</v>
      </c>
      <c r="W61" s="1815">
        <v>55.2</v>
      </c>
      <c r="X61" s="1816">
        <v>36.299999999999997</v>
      </c>
      <c r="Y61" s="1816">
        <v>35.200000000000003</v>
      </c>
      <c r="Z61" s="1816">
        <v>37.4</v>
      </c>
      <c r="AA61" s="1816">
        <v>24.6</v>
      </c>
      <c r="AB61" s="1816">
        <v>33.4</v>
      </c>
      <c r="AC61" s="1815">
        <v>15.2</v>
      </c>
      <c r="AD61" s="1816">
        <v>11.7</v>
      </c>
      <c r="AE61" s="1816">
        <v>1.7</v>
      </c>
      <c r="AF61" s="1816">
        <v>22.2</v>
      </c>
      <c r="AG61" s="1816">
        <v>6.4</v>
      </c>
      <c r="AH61" s="1816">
        <v>7.7</v>
      </c>
      <c r="AI61" s="1816">
        <v>3.1</v>
      </c>
      <c r="AJ61" s="1791">
        <v>90</v>
      </c>
    </row>
    <row r="62" spans="2:43" s="514" customFormat="1" ht="22.5" customHeight="1">
      <c r="B62" s="1792" t="s">
        <v>741</v>
      </c>
      <c r="C62" s="1805">
        <v>64.099999999999994</v>
      </c>
      <c r="D62" s="1805" t="s">
        <v>305</v>
      </c>
      <c r="E62" s="1803">
        <v>99.99</v>
      </c>
      <c r="F62" s="1804">
        <v>99.99</v>
      </c>
      <c r="G62" s="1805">
        <v>95.4</v>
      </c>
      <c r="H62" s="1805">
        <v>94.3</v>
      </c>
      <c r="I62" s="1805">
        <v>96.4</v>
      </c>
      <c r="J62" s="1805">
        <v>94.6</v>
      </c>
      <c r="K62" s="1805">
        <v>93.5</v>
      </c>
      <c r="L62" s="1806">
        <v>95.8</v>
      </c>
      <c r="M62" s="1805">
        <v>31.7</v>
      </c>
      <c r="N62" s="1805">
        <v>24.6</v>
      </c>
      <c r="O62" s="1805">
        <v>38.700000000000003</v>
      </c>
      <c r="P62" s="1805">
        <v>31.6</v>
      </c>
      <c r="Q62" s="1805">
        <v>24.5</v>
      </c>
      <c r="R62" s="1805">
        <v>38.6</v>
      </c>
      <c r="S62" s="1807">
        <v>91</v>
      </c>
      <c r="T62" s="1795" t="s">
        <v>742</v>
      </c>
      <c r="U62" s="1822">
        <v>55.6</v>
      </c>
      <c r="V62" s="1823">
        <v>54</v>
      </c>
      <c r="W62" s="1823">
        <v>57.2</v>
      </c>
      <c r="X62" s="1820">
        <v>37.700000000000003</v>
      </c>
      <c r="Y62" s="1820">
        <v>36.299999999999997</v>
      </c>
      <c r="Z62" s="1820">
        <v>39.200000000000003</v>
      </c>
      <c r="AA62" s="1820">
        <v>25.5</v>
      </c>
      <c r="AB62" s="1820">
        <v>34.5</v>
      </c>
      <c r="AC62" s="1821">
        <v>16.100000000000001</v>
      </c>
      <c r="AD62" s="1820">
        <v>12.2</v>
      </c>
      <c r="AE62" s="1820">
        <v>1.8</v>
      </c>
      <c r="AF62" s="1820">
        <v>23.1</v>
      </c>
      <c r="AG62" s="1820">
        <v>6.7</v>
      </c>
      <c r="AH62" s="1820">
        <v>8.1</v>
      </c>
      <c r="AI62" s="1820">
        <v>3.3</v>
      </c>
      <c r="AJ62" s="1812">
        <v>91</v>
      </c>
    </row>
    <row r="63" spans="2:43" s="514" customFormat="1" ht="22.5" customHeight="1">
      <c r="B63" s="1792" t="s">
        <v>743</v>
      </c>
      <c r="C63" s="1800">
        <v>64.099999999999994</v>
      </c>
      <c r="D63" s="1800" t="s">
        <v>305</v>
      </c>
      <c r="E63" s="1784">
        <v>99.99</v>
      </c>
      <c r="F63" s="1799">
        <v>99.99</v>
      </c>
      <c r="G63" s="1800">
        <v>95.9</v>
      </c>
      <c r="H63" s="1800">
        <v>94.8</v>
      </c>
      <c r="I63" s="1800">
        <v>96.9</v>
      </c>
      <c r="J63" s="1800">
        <v>95</v>
      </c>
      <c r="K63" s="1800">
        <v>93.9</v>
      </c>
      <c r="L63" s="1801">
        <v>96.2</v>
      </c>
      <c r="M63" s="1800">
        <v>32.700000000000003</v>
      </c>
      <c r="N63" s="1800">
        <v>25.2</v>
      </c>
      <c r="O63" s="1800">
        <v>40.200000000000003</v>
      </c>
      <c r="P63" s="1800">
        <v>32.700000000000003</v>
      </c>
      <c r="Q63" s="1800">
        <v>25.1</v>
      </c>
      <c r="R63" s="1800">
        <v>40.1</v>
      </c>
      <c r="S63" s="1794">
        <v>92</v>
      </c>
      <c r="T63" s="1795" t="s">
        <v>744</v>
      </c>
      <c r="U63" s="1814">
        <v>57.2</v>
      </c>
      <c r="V63" s="1815">
        <v>55</v>
      </c>
      <c r="W63" s="1815">
        <v>59.4</v>
      </c>
      <c r="X63" s="1816">
        <v>38.9</v>
      </c>
      <c r="Y63" s="1816">
        <v>37</v>
      </c>
      <c r="Z63" s="1816">
        <v>40.799999999999997</v>
      </c>
      <c r="AA63" s="1816">
        <v>26.4</v>
      </c>
      <c r="AB63" s="1816">
        <v>35.200000000000003</v>
      </c>
      <c r="AC63" s="1815">
        <v>17.3</v>
      </c>
      <c r="AD63" s="1816">
        <v>12.4</v>
      </c>
      <c r="AE63" s="1816">
        <v>1.8</v>
      </c>
      <c r="AF63" s="1816">
        <v>23.5</v>
      </c>
      <c r="AG63" s="1816">
        <v>7.4</v>
      </c>
      <c r="AH63" s="1816">
        <v>8.8000000000000007</v>
      </c>
      <c r="AI63" s="1816">
        <v>3.7</v>
      </c>
      <c r="AJ63" s="1791">
        <v>92</v>
      </c>
    </row>
    <row r="64" spans="2:43" s="514" customFormat="1" ht="22.5" customHeight="1">
      <c r="B64" s="1792" t="s">
        <v>745</v>
      </c>
      <c r="C64" s="1800">
        <v>63.8</v>
      </c>
      <c r="D64" s="1800" t="s">
        <v>305</v>
      </c>
      <c r="E64" s="1784">
        <v>99.99</v>
      </c>
      <c r="F64" s="1799">
        <v>99.99</v>
      </c>
      <c r="G64" s="1800">
        <v>96.2</v>
      </c>
      <c r="H64" s="1800">
        <v>95.3</v>
      </c>
      <c r="I64" s="1800">
        <v>97.2</v>
      </c>
      <c r="J64" s="1800">
        <v>95.3</v>
      </c>
      <c r="K64" s="1800">
        <v>94.2</v>
      </c>
      <c r="L64" s="1801">
        <v>96.5</v>
      </c>
      <c r="M64" s="1800">
        <v>34.5</v>
      </c>
      <c r="N64" s="1800">
        <v>26.6</v>
      </c>
      <c r="O64" s="1800">
        <v>42.4</v>
      </c>
      <c r="P64" s="1800">
        <v>34.5</v>
      </c>
      <c r="Q64" s="1800">
        <v>26.5</v>
      </c>
      <c r="R64" s="1800">
        <v>42.3</v>
      </c>
      <c r="S64" s="1794">
        <v>93</v>
      </c>
      <c r="T64" s="1795" t="s">
        <v>746</v>
      </c>
      <c r="U64" s="1814">
        <v>59.6</v>
      </c>
      <c r="V64" s="1815">
        <v>56.8</v>
      </c>
      <c r="W64" s="1815">
        <v>62.5</v>
      </c>
      <c r="X64" s="1816">
        <v>40.9</v>
      </c>
      <c r="Y64" s="1816">
        <v>38.5</v>
      </c>
      <c r="Z64" s="1816">
        <v>43.4</v>
      </c>
      <c r="AA64" s="1816">
        <v>28</v>
      </c>
      <c r="AB64" s="1816">
        <v>36.6</v>
      </c>
      <c r="AC64" s="1815">
        <v>19</v>
      </c>
      <c r="AD64" s="1816">
        <v>12.9</v>
      </c>
      <c r="AE64" s="1816">
        <v>1.9</v>
      </c>
      <c r="AF64" s="1816">
        <v>24.4</v>
      </c>
      <c r="AG64" s="1816">
        <v>8.1999999999999993</v>
      </c>
      <c r="AH64" s="1816">
        <v>9.8000000000000007</v>
      </c>
      <c r="AI64" s="1816">
        <v>4.4000000000000004</v>
      </c>
      <c r="AJ64" s="1791">
        <v>93</v>
      </c>
    </row>
    <row r="65" spans="2:43" s="514" customFormat="1" ht="22.5" customHeight="1">
      <c r="B65" s="1792" t="s">
        <v>747</v>
      </c>
      <c r="C65" s="1800">
        <v>63.5</v>
      </c>
      <c r="D65" s="1800" t="s">
        <v>305</v>
      </c>
      <c r="E65" s="1784">
        <v>99.99</v>
      </c>
      <c r="F65" s="1799">
        <v>99.99</v>
      </c>
      <c r="G65" s="1800">
        <v>96.5</v>
      </c>
      <c r="H65" s="1800">
        <v>95.6</v>
      </c>
      <c r="I65" s="1800">
        <v>97.5</v>
      </c>
      <c r="J65" s="1800">
        <v>95.7</v>
      </c>
      <c r="K65" s="1800">
        <v>94.6</v>
      </c>
      <c r="L65" s="1801">
        <v>96.8</v>
      </c>
      <c r="M65" s="1800">
        <v>36.1</v>
      </c>
      <c r="N65" s="1800">
        <v>27.9</v>
      </c>
      <c r="O65" s="1800">
        <v>44.2</v>
      </c>
      <c r="P65" s="1800">
        <v>36</v>
      </c>
      <c r="Q65" s="1800">
        <v>27.8</v>
      </c>
      <c r="R65" s="1800">
        <v>44.1</v>
      </c>
      <c r="S65" s="1794">
        <v>94</v>
      </c>
      <c r="T65" s="1795" t="s">
        <v>748</v>
      </c>
      <c r="U65" s="1814">
        <v>62.4</v>
      </c>
      <c r="V65" s="1815">
        <v>59.3</v>
      </c>
      <c r="W65" s="1815">
        <v>65.5</v>
      </c>
      <c r="X65" s="1816">
        <v>43.3</v>
      </c>
      <c r="Y65" s="1816">
        <v>40.9</v>
      </c>
      <c r="Z65" s="1816">
        <v>45.9</v>
      </c>
      <c r="AA65" s="1816">
        <v>30.1</v>
      </c>
      <c r="AB65" s="1816">
        <v>38.9</v>
      </c>
      <c r="AC65" s="1815">
        <v>21</v>
      </c>
      <c r="AD65" s="1816">
        <v>13.2</v>
      </c>
      <c r="AE65" s="1816">
        <v>2</v>
      </c>
      <c r="AF65" s="1816">
        <v>24.9</v>
      </c>
      <c r="AG65" s="1816">
        <v>9.1</v>
      </c>
      <c r="AH65" s="1816">
        <v>10.9</v>
      </c>
      <c r="AI65" s="1816">
        <v>5.0999999999999996</v>
      </c>
      <c r="AJ65" s="1791">
        <v>94</v>
      </c>
      <c r="AL65" s="1839"/>
      <c r="AM65" s="1839"/>
      <c r="AN65" s="1839"/>
      <c r="AO65" s="1839"/>
      <c r="AP65" s="1839"/>
      <c r="AQ65" s="1839"/>
    </row>
    <row r="66" spans="2:43" s="514" customFormat="1" ht="22.5" customHeight="1">
      <c r="B66" s="1798" t="s">
        <v>749</v>
      </c>
      <c r="C66" s="1800">
        <v>63.2</v>
      </c>
      <c r="D66" s="1800" t="s">
        <v>305</v>
      </c>
      <c r="E66" s="1784">
        <v>99.99</v>
      </c>
      <c r="F66" s="1799">
        <v>99.99</v>
      </c>
      <c r="G66" s="1800">
        <v>96.7</v>
      </c>
      <c r="H66" s="1800">
        <v>95.8</v>
      </c>
      <c r="I66" s="1800">
        <v>97.6</v>
      </c>
      <c r="J66" s="1800">
        <v>95.8</v>
      </c>
      <c r="K66" s="1800">
        <v>94.7</v>
      </c>
      <c r="L66" s="1801">
        <v>97</v>
      </c>
      <c r="M66" s="1800">
        <v>37.6</v>
      </c>
      <c r="N66" s="1800">
        <v>29.7</v>
      </c>
      <c r="O66" s="1800">
        <v>45.4</v>
      </c>
      <c r="P66" s="1800">
        <v>37.5</v>
      </c>
      <c r="Q66" s="1800">
        <v>29.6</v>
      </c>
      <c r="R66" s="1800">
        <v>45.4</v>
      </c>
      <c r="S66" s="1794">
        <v>95</v>
      </c>
      <c r="T66" s="1802" t="s">
        <v>750</v>
      </c>
      <c r="U66" s="1817">
        <v>64.7</v>
      </c>
      <c r="V66" s="1818">
        <v>61.8</v>
      </c>
      <c r="W66" s="1818">
        <v>67.8</v>
      </c>
      <c r="X66" s="1816">
        <v>45.2</v>
      </c>
      <c r="Y66" s="1816">
        <v>42.9</v>
      </c>
      <c r="Z66" s="1816">
        <v>47.6</v>
      </c>
      <c r="AA66" s="1816">
        <v>32.1</v>
      </c>
      <c r="AB66" s="1816">
        <v>40.700000000000003</v>
      </c>
      <c r="AC66" s="1815">
        <v>22.9</v>
      </c>
      <c r="AD66" s="1816">
        <v>13.1</v>
      </c>
      <c r="AE66" s="1816">
        <v>2.1</v>
      </c>
      <c r="AF66" s="1816">
        <v>24.6</v>
      </c>
      <c r="AG66" s="1816">
        <v>9</v>
      </c>
      <c r="AH66" s="1816">
        <v>10.7</v>
      </c>
      <c r="AI66" s="1816">
        <v>5.5</v>
      </c>
      <c r="AJ66" s="1791">
        <v>95</v>
      </c>
    </row>
    <row r="67" spans="2:43" s="514" customFormat="1" ht="22.5" customHeight="1">
      <c r="B67" s="1792" t="s">
        <v>751</v>
      </c>
      <c r="C67" s="1805">
        <v>62.8</v>
      </c>
      <c r="D67" s="1805" t="s">
        <v>305</v>
      </c>
      <c r="E67" s="1803">
        <v>99.98</v>
      </c>
      <c r="F67" s="1804">
        <v>99.98</v>
      </c>
      <c r="G67" s="1805">
        <v>96.8</v>
      </c>
      <c r="H67" s="1805">
        <v>95.9</v>
      </c>
      <c r="I67" s="1805">
        <v>97.8</v>
      </c>
      <c r="J67" s="1805">
        <v>95.9</v>
      </c>
      <c r="K67" s="1805">
        <v>94.8</v>
      </c>
      <c r="L67" s="1806">
        <v>97.1</v>
      </c>
      <c r="M67" s="1805">
        <v>39</v>
      </c>
      <c r="N67" s="1805">
        <v>31.8</v>
      </c>
      <c r="O67" s="1805">
        <v>46</v>
      </c>
      <c r="P67" s="1805">
        <v>38.9</v>
      </c>
      <c r="Q67" s="1805">
        <v>31.7</v>
      </c>
      <c r="R67" s="1805">
        <v>46</v>
      </c>
      <c r="S67" s="1807">
        <v>96</v>
      </c>
      <c r="T67" s="1795" t="s">
        <v>752</v>
      </c>
      <c r="U67" s="1819">
        <v>66.2</v>
      </c>
      <c r="V67" s="1815">
        <v>63.4</v>
      </c>
      <c r="W67" s="1815">
        <v>69.099999999999994</v>
      </c>
      <c r="X67" s="1820">
        <v>46.2</v>
      </c>
      <c r="Y67" s="1820">
        <v>44.2</v>
      </c>
      <c r="Z67" s="1820">
        <v>48.3</v>
      </c>
      <c r="AA67" s="1820">
        <v>33.4</v>
      </c>
      <c r="AB67" s="1820">
        <v>41.9</v>
      </c>
      <c r="AC67" s="1821">
        <v>24.6</v>
      </c>
      <c r="AD67" s="1820">
        <v>12.7</v>
      </c>
      <c r="AE67" s="1820">
        <v>2.2999999999999998</v>
      </c>
      <c r="AF67" s="1820">
        <v>23.7</v>
      </c>
      <c r="AG67" s="1820">
        <v>9</v>
      </c>
      <c r="AH67" s="1820">
        <v>10.7</v>
      </c>
      <c r="AI67" s="1820">
        <v>5.4</v>
      </c>
      <c r="AJ67" s="1812">
        <v>96</v>
      </c>
    </row>
    <row r="68" spans="2:43" s="514" customFormat="1" ht="22.5" customHeight="1">
      <c r="B68" s="1792" t="s">
        <v>753</v>
      </c>
      <c r="C68" s="1840">
        <v>62.5</v>
      </c>
      <c r="D68" s="1800" t="s">
        <v>305</v>
      </c>
      <c r="E68" s="1784">
        <v>99.98</v>
      </c>
      <c r="F68" s="1799">
        <v>99.98</v>
      </c>
      <c r="G68" s="1800">
        <v>96.8</v>
      </c>
      <c r="H68" s="1800">
        <v>95.9</v>
      </c>
      <c r="I68" s="1800">
        <v>97.7</v>
      </c>
      <c r="J68" s="1800">
        <v>95.9</v>
      </c>
      <c r="K68" s="1800">
        <v>94.8</v>
      </c>
      <c r="L68" s="1801">
        <v>97</v>
      </c>
      <c r="M68" s="1800">
        <v>40.700000000000003</v>
      </c>
      <c r="N68" s="1800">
        <v>34.5</v>
      </c>
      <c r="O68" s="1800">
        <v>46.8</v>
      </c>
      <c r="P68" s="1800">
        <v>40.6</v>
      </c>
      <c r="Q68" s="1800">
        <v>34.4</v>
      </c>
      <c r="R68" s="1800">
        <v>46.8</v>
      </c>
      <c r="S68" s="1794">
        <v>97</v>
      </c>
      <c r="T68" s="1795" t="s">
        <v>754</v>
      </c>
      <c r="U68" s="1819">
        <v>67.400000000000006</v>
      </c>
      <c r="V68" s="1815">
        <v>65</v>
      </c>
      <c r="W68" s="1815">
        <v>70</v>
      </c>
      <c r="X68" s="1816">
        <v>47.3</v>
      </c>
      <c r="Y68" s="1816">
        <v>45.8</v>
      </c>
      <c r="Z68" s="1816">
        <v>48.9</v>
      </c>
      <c r="AA68" s="1816">
        <v>34.9</v>
      </c>
      <c r="AB68" s="1816">
        <v>43.4</v>
      </c>
      <c r="AC68" s="1815">
        <v>26</v>
      </c>
      <c r="AD68" s="1816">
        <v>12.4</v>
      </c>
      <c r="AE68" s="1816">
        <v>2.2999999999999998</v>
      </c>
      <c r="AF68" s="1816">
        <v>22.9</v>
      </c>
      <c r="AG68" s="1816">
        <v>8.8000000000000007</v>
      </c>
      <c r="AH68" s="1816">
        <v>10.6</v>
      </c>
      <c r="AI68" s="1816">
        <v>5.3</v>
      </c>
      <c r="AJ68" s="1791">
        <v>97</v>
      </c>
      <c r="AO68" s="1839"/>
    </row>
    <row r="69" spans="2:43" s="514" customFormat="1" ht="22.5" customHeight="1">
      <c r="B69" s="1792" t="s">
        <v>755</v>
      </c>
      <c r="C69" s="1840">
        <v>62.3</v>
      </c>
      <c r="D69" s="1800" t="s">
        <v>305</v>
      </c>
      <c r="E69" s="1784">
        <v>99.98</v>
      </c>
      <c r="F69" s="1799">
        <v>99.98</v>
      </c>
      <c r="G69" s="1800">
        <v>96.8</v>
      </c>
      <c r="H69" s="1800">
        <v>96</v>
      </c>
      <c r="I69" s="1800">
        <v>97.8</v>
      </c>
      <c r="J69" s="1800">
        <v>95.9</v>
      </c>
      <c r="K69" s="1800">
        <v>94.8</v>
      </c>
      <c r="L69" s="1801">
        <v>97</v>
      </c>
      <c r="M69" s="1800">
        <v>42.5</v>
      </c>
      <c r="N69" s="1800">
        <v>37.200000000000003</v>
      </c>
      <c r="O69" s="1800">
        <v>47.6</v>
      </c>
      <c r="P69" s="1800">
        <v>42.4</v>
      </c>
      <c r="Q69" s="1800">
        <v>37.200000000000003</v>
      </c>
      <c r="R69" s="1800">
        <v>47.6</v>
      </c>
      <c r="S69" s="1794">
        <v>98</v>
      </c>
      <c r="T69" s="1795" t="s">
        <v>756</v>
      </c>
      <c r="U69" s="1819">
        <v>68.3</v>
      </c>
      <c r="V69" s="1815">
        <v>66</v>
      </c>
      <c r="W69" s="1815">
        <v>70.7</v>
      </c>
      <c r="X69" s="1816">
        <v>48.2</v>
      </c>
      <c r="Y69" s="1816">
        <v>47.1</v>
      </c>
      <c r="Z69" s="1816">
        <v>49.4</v>
      </c>
      <c r="AA69" s="1816">
        <v>36.4</v>
      </c>
      <c r="AB69" s="1816">
        <v>44.9</v>
      </c>
      <c r="AC69" s="1815">
        <v>27.5</v>
      </c>
      <c r="AD69" s="1816">
        <v>11.8</v>
      </c>
      <c r="AE69" s="1816">
        <v>2.2000000000000002</v>
      </c>
      <c r="AF69" s="1816">
        <v>21.9</v>
      </c>
      <c r="AG69" s="1816">
        <v>9</v>
      </c>
      <c r="AH69" s="1816">
        <v>11</v>
      </c>
      <c r="AI69" s="1816">
        <v>5.6</v>
      </c>
      <c r="AJ69" s="1791">
        <v>98</v>
      </c>
      <c r="AO69" s="1841"/>
      <c r="AP69" s="1841"/>
      <c r="AQ69" s="1841"/>
    </row>
    <row r="70" spans="2:43" s="514" customFormat="1" ht="22.5" customHeight="1">
      <c r="B70" s="1792" t="s">
        <v>757</v>
      </c>
      <c r="C70" s="1840">
        <v>61.6</v>
      </c>
      <c r="D70" s="1800" t="s">
        <v>305</v>
      </c>
      <c r="E70" s="1784">
        <v>99.98</v>
      </c>
      <c r="F70" s="1799">
        <v>99.98</v>
      </c>
      <c r="G70" s="1800">
        <v>96.9</v>
      </c>
      <c r="H70" s="1800">
        <v>96.1</v>
      </c>
      <c r="I70" s="1800">
        <v>97.7</v>
      </c>
      <c r="J70" s="1800">
        <v>95.8</v>
      </c>
      <c r="K70" s="1800">
        <v>94.8</v>
      </c>
      <c r="L70" s="1801">
        <v>96.9</v>
      </c>
      <c r="M70" s="1800">
        <v>44.2</v>
      </c>
      <c r="N70" s="1800">
        <v>40.200000000000003</v>
      </c>
      <c r="O70" s="1800">
        <v>48.1</v>
      </c>
      <c r="P70" s="1800">
        <v>44.1</v>
      </c>
      <c r="Q70" s="1800">
        <v>40.1</v>
      </c>
      <c r="R70" s="1800">
        <v>48.1</v>
      </c>
      <c r="S70" s="1794">
        <v>99</v>
      </c>
      <c r="T70" s="1795" t="s">
        <v>758</v>
      </c>
      <c r="U70" s="1819">
        <v>69.8</v>
      </c>
      <c r="V70" s="1815">
        <v>67.8</v>
      </c>
      <c r="W70" s="1815">
        <v>71.8</v>
      </c>
      <c r="X70" s="1816">
        <v>49.1</v>
      </c>
      <c r="Y70" s="1816">
        <v>48.6</v>
      </c>
      <c r="Z70" s="1816">
        <v>49.6</v>
      </c>
      <c r="AA70" s="1816">
        <v>38.200000000000003</v>
      </c>
      <c r="AB70" s="1816">
        <v>46.5</v>
      </c>
      <c r="AC70" s="1815">
        <v>29.4</v>
      </c>
      <c r="AD70" s="1816">
        <v>10.9</v>
      </c>
      <c r="AE70" s="1816">
        <v>2.1</v>
      </c>
      <c r="AF70" s="1816">
        <v>20.2</v>
      </c>
      <c r="AG70" s="1816">
        <v>9.8000000000000007</v>
      </c>
      <c r="AH70" s="1816">
        <v>12</v>
      </c>
      <c r="AI70" s="1816">
        <v>6</v>
      </c>
      <c r="AJ70" s="1791">
        <v>99</v>
      </c>
    </row>
    <row r="71" spans="2:43" s="514" customFormat="1" ht="22.5" customHeight="1">
      <c r="B71" s="1792" t="s">
        <v>759</v>
      </c>
      <c r="C71" s="1840">
        <v>61.1</v>
      </c>
      <c r="D71" s="1800" t="s">
        <v>305</v>
      </c>
      <c r="E71" s="1784">
        <v>99.98</v>
      </c>
      <c r="F71" s="1799">
        <v>99.98</v>
      </c>
      <c r="G71" s="1800">
        <v>97</v>
      </c>
      <c r="H71" s="1800">
        <v>96.3</v>
      </c>
      <c r="I71" s="1800">
        <v>97.7</v>
      </c>
      <c r="J71" s="1800">
        <v>95.9</v>
      </c>
      <c r="K71" s="1800">
        <v>95</v>
      </c>
      <c r="L71" s="1801">
        <v>96.8</v>
      </c>
      <c r="M71" s="1800">
        <v>45.1</v>
      </c>
      <c r="N71" s="1800">
        <v>42.6</v>
      </c>
      <c r="O71" s="1800">
        <v>47.6</v>
      </c>
      <c r="P71" s="1800">
        <v>45.1</v>
      </c>
      <c r="Q71" s="1800">
        <v>42.6</v>
      </c>
      <c r="R71" s="1800">
        <v>47.6</v>
      </c>
      <c r="S71" s="528">
        <v>2000</v>
      </c>
      <c r="T71" s="1842" t="s">
        <v>760</v>
      </c>
      <c r="U71" s="1843">
        <v>70.5</v>
      </c>
      <c r="V71" s="1844">
        <v>69</v>
      </c>
      <c r="W71" s="1844">
        <v>72.099999999999994</v>
      </c>
      <c r="X71" s="1845">
        <v>49.1</v>
      </c>
      <c r="Y71" s="1845">
        <v>49.4</v>
      </c>
      <c r="Z71" s="1845">
        <v>48.7</v>
      </c>
      <c r="AA71" s="1845">
        <v>39.700000000000003</v>
      </c>
      <c r="AB71" s="1845">
        <v>47.5</v>
      </c>
      <c r="AC71" s="1844">
        <v>31.5</v>
      </c>
      <c r="AD71" s="1845">
        <v>9.4</v>
      </c>
      <c r="AE71" s="1845">
        <v>1.9</v>
      </c>
      <c r="AF71" s="1845">
        <v>17.2</v>
      </c>
      <c r="AG71" s="1845">
        <v>10.3</v>
      </c>
      <c r="AH71" s="1845">
        <v>12.8</v>
      </c>
      <c r="AI71" s="1845">
        <v>6.3</v>
      </c>
      <c r="AJ71" s="608" t="s">
        <v>761</v>
      </c>
    </row>
    <row r="72" spans="2:43" s="532" customFormat="1" ht="22.5" customHeight="1">
      <c r="B72" s="1846" t="s">
        <v>762</v>
      </c>
      <c r="C72" s="1847">
        <v>60.6</v>
      </c>
      <c r="D72" s="1805" t="s">
        <v>305</v>
      </c>
      <c r="E72" s="1803">
        <v>99.98</v>
      </c>
      <c r="F72" s="1804">
        <v>99.98</v>
      </c>
      <c r="G72" s="1805">
        <v>96.9</v>
      </c>
      <c r="H72" s="1805">
        <v>96.3</v>
      </c>
      <c r="I72" s="1805">
        <v>97.6</v>
      </c>
      <c r="J72" s="1805">
        <v>95.8</v>
      </c>
      <c r="K72" s="1805">
        <v>95</v>
      </c>
      <c r="L72" s="1806">
        <v>96.7</v>
      </c>
      <c r="M72" s="1805">
        <v>45.1</v>
      </c>
      <c r="N72" s="1805">
        <v>43.1</v>
      </c>
      <c r="O72" s="1805">
        <v>47.1</v>
      </c>
      <c r="P72" s="1805">
        <v>45.1</v>
      </c>
      <c r="Q72" s="1805">
        <v>43.1</v>
      </c>
      <c r="R72" s="1805">
        <v>47.1</v>
      </c>
      <c r="S72" s="531" t="s">
        <v>373</v>
      </c>
      <c r="T72" s="1795" t="s">
        <v>763</v>
      </c>
      <c r="U72" s="1819">
        <v>70.099999999999994</v>
      </c>
      <c r="V72" s="1815">
        <v>68.099999999999994</v>
      </c>
      <c r="W72" s="1815">
        <v>72.2</v>
      </c>
      <c r="X72" s="1816">
        <v>48.6</v>
      </c>
      <c r="Y72" s="1816">
        <v>48.7</v>
      </c>
      <c r="Z72" s="1816">
        <v>48.5</v>
      </c>
      <c r="AA72" s="1816">
        <v>39.9</v>
      </c>
      <c r="AB72" s="1816">
        <v>46.9</v>
      </c>
      <c r="AC72" s="1815">
        <v>32.700000000000003</v>
      </c>
      <c r="AD72" s="1816">
        <v>8.6</v>
      </c>
      <c r="AE72" s="1816">
        <v>1.8</v>
      </c>
      <c r="AF72" s="1816">
        <v>15.8</v>
      </c>
      <c r="AG72" s="601">
        <v>10.3</v>
      </c>
      <c r="AH72" s="609">
        <v>12.8</v>
      </c>
      <c r="AI72" s="601">
        <v>6.3</v>
      </c>
      <c r="AJ72" s="610" t="s">
        <v>373</v>
      </c>
      <c r="AL72" s="514"/>
      <c r="AM72" s="514"/>
      <c r="AN72" s="514"/>
      <c r="AO72" s="514"/>
      <c r="AP72" s="514"/>
      <c r="AQ72" s="514"/>
    </row>
    <row r="73" spans="2:43" s="514" customFormat="1" ht="22.5" customHeight="1">
      <c r="B73" s="1792" t="s">
        <v>764</v>
      </c>
      <c r="C73" s="1840">
        <v>59.9</v>
      </c>
      <c r="D73" s="1800" t="s">
        <v>305</v>
      </c>
      <c r="E73" s="1784">
        <v>99.98</v>
      </c>
      <c r="F73" s="1799">
        <v>99.98</v>
      </c>
      <c r="G73" s="1800">
        <v>97</v>
      </c>
      <c r="H73" s="1800">
        <v>96.5</v>
      </c>
      <c r="I73" s="1800">
        <v>97.5</v>
      </c>
      <c r="J73" s="1800">
        <v>95.8</v>
      </c>
      <c r="K73" s="1800">
        <v>95.2</v>
      </c>
      <c r="L73" s="1801">
        <v>96.5</v>
      </c>
      <c r="M73" s="1800">
        <v>44.9</v>
      </c>
      <c r="N73" s="1800">
        <v>42.8</v>
      </c>
      <c r="O73" s="1800">
        <v>46.9</v>
      </c>
      <c r="P73" s="1800">
        <v>44.8</v>
      </c>
      <c r="Q73" s="1800">
        <v>42.7</v>
      </c>
      <c r="R73" s="1800">
        <v>46.9</v>
      </c>
      <c r="S73" s="528" t="s">
        <v>376</v>
      </c>
      <c r="T73" s="1795" t="s">
        <v>765</v>
      </c>
      <c r="U73" s="1819">
        <v>71.099999999999994</v>
      </c>
      <c r="V73" s="1815">
        <v>69.2</v>
      </c>
      <c r="W73" s="1815">
        <v>73.099999999999994</v>
      </c>
      <c r="X73" s="1816">
        <v>48.6</v>
      </c>
      <c r="Y73" s="1816">
        <v>48.8</v>
      </c>
      <c r="Z73" s="1816">
        <v>48.5</v>
      </c>
      <c r="AA73" s="1816">
        <v>40.5</v>
      </c>
      <c r="AB73" s="1816">
        <v>47</v>
      </c>
      <c r="AC73" s="1815">
        <v>33.799999999999997</v>
      </c>
      <c r="AD73" s="1816">
        <v>8.1</v>
      </c>
      <c r="AE73" s="1816">
        <v>1.8</v>
      </c>
      <c r="AF73" s="1816">
        <v>14.7</v>
      </c>
      <c r="AG73" s="609">
        <v>10.6</v>
      </c>
      <c r="AH73" s="613">
        <v>13.2</v>
      </c>
      <c r="AI73" s="601">
        <v>6.4</v>
      </c>
      <c r="AJ73" s="610" t="s">
        <v>376</v>
      </c>
      <c r="AL73" s="532"/>
      <c r="AM73" s="532"/>
      <c r="AN73" s="532"/>
    </row>
    <row r="74" spans="2:43" s="534" customFormat="1" ht="22.5" customHeight="1">
      <c r="B74" s="1792" t="s">
        <v>766</v>
      </c>
      <c r="C74" s="1840">
        <v>59.3</v>
      </c>
      <c r="D74" s="1800" t="s">
        <v>305</v>
      </c>
      <c r="E74" s="1784">
        <v>99.98</v>
      </c>
      <c r="F74" s="1799">
        <v>99.98</v>
      </c>
      <c r="G74" s="1800">
        <v>97.3</v>
      </c>
      <c r="H74" s="1800">
        <v>96.9</v>
      </c>
      <c r="I74" s="1800">
        <v>97.7</v>
      </c>
      <c r="J74" s="1800">
        <v>96.1</v>
      </c>
      <c r="K74" s="1800">
        <v>95.7</v>
      </c>
      <c r="L74" s="1801">
        <v>96.6</v>
      </c>
      <c r="M74" s="1800">
        <v>44.6</v>
      </c>
      <c r="N74" s="1800">
        <v>42.7</v>
      </c>
      <c r="O74" s="1800">
        <v>46.6</v>
      </c>
      <c r="P74" s="1800">
        <v>44.6</v>
      </c>
      <c r="Q74" s="1800">
        <v>42.7</v>
      </c>
      <c r="R74" s="1800">
        <v>46.5</v>
      </c>
      <c r="S74" s="528" t="s">
        <v>767</v>
      </c>
      <c r="T74" s="1795" t="s">
        <v>768</v>
      </c>
      <c r="U74" s="1848">
        <v>72.852334789732382</v>
      </c>
      <c r="V74" s="1819">
        <v>71.5523024742009</v>
      </c>
      <c r="W74" s="1815">
        <v>74.209998911402081</v>
      </c>
      <c r="X74" s="1816">
        <v>49</v>
      </c>
      <c r="Y74" s="1816">
        <v>49.6</v>
      </c>
      <c r="Z74" s="1816">
        <v>48.3</v>
      </c>
      <c r="AA74" s="1816">
        <v>41.3</v>
      </c>
      <c r="AB74" s="1816">
        <v>47.8</v>
      </c>
      <c r="AC74" s="1815">
        <v>34.4</v>
      </c>
      <c r="AD74" s="1816">
        <v>7.7</v>
      </c>
      <c r="AE74" s="1816">
        <v>1.8</v>
      </c>
      <c r="AF74" s="1816">
        <v>13.9</v>
      </c>
      <c r="AG74" s="609">
        <v>11</v>
      </c>
      <c r="AH74" s="613">
        <v>13.8</v>
      </c>
      <c r="AI74" s="601">
        <v>6.8</v>
      </c>
      <c r="AJ74" s="610" t="s">
        <v>767</v>
      </c>
      <c r="AL74" s="514"/>
      <c r="AM74" s="514"/>
      <c r="AN74" s="514"/>
    </row>
    <row r="75" spans="2:43" s="534" customFormat="1" ht="22.5" customHeight="1">
      <c r="B75" s="1792" t="s">
        <v>769</v>
      </c>
      <c r="C75" s="1840">
        <v>58.9</v>
      </c>
      <c r="D75" s="1800" t="s">
        <v>305</v>
      </c>
      <c r="E75" s="1784">
        <v>99.97</v>
      </c>
      <c r="F75" s="1799">
        <v>99.98</v>
      </c>
      <c r="G75" s="1800">
        <v>97.5</v>
      </c>
      <c r="H75" s="1800">
        <v>97.2</v>
      </c>
      <c r="I75" s="1800">
        <v>97.8</v>
      </c>
      <c r="J75" s="1800">
        <v>96.3</v>
      </c>
      <c r="K75" s="1800">
        <v>96</v>
      </c>
      <c r="L75" s="1801">
        <v>96.7</v>
      </c>
      <c r="M75" s="1800">
        <v>45.3</v>
      </c>
      <c r="N75" s="1800">
        <v>43.6</v>
      </c>
      <c r="O75" s="1800">
        <v>47.1</v>
      </c>
      <c r="P75" s="1800">
        <v>45.3</v>
      </c>
      <c r="Q75" s="1800">
        <v>43.5</v>
      </c>
      <c r="R75" s="1800">
        <v>47</v>
      </c>
      <c r="S75" s="528" t="s">
        <v>380</v>
      </c>
      <c r="T75" s="1795" t="s">
        <v>770</v>
      </c>
      <c r="U75" s="1848">
        <v>74.517944904545956</v>
      </c>
      <c r="V75" s="1819">
        <v>73.973993523312473</v>
      </c>
      <c r="W75" s="1815">
        <v>75.088172729978737</v>
      </c>
      <c r="X75" s="1816">
        <v>49.9</v>
      </c>
      <c r="Y75" s="1816">
        <v>51.1</v>
      </c>
      <c r="Z75" s="1816">
        <v>48.7</v>
      </c>
      <c r="AA75" s="1816">
        <v>42.4</v>
      </c>
      <c r="AB75" s="1816">
        <v>49.3</v>
      </c>
      <c r="AC75" s="1815">
        <v>35.200000000000003</v>
      </c>
      <c r="AD75" s="1816">
        <v>7.5</v>
      </c>
      <c r="AE75" s="1816">
        <v>1.8</v>
      </c>
      <c r="AF75" s="1816">
        <v>13.5</v>
      </c>
      <c r="AG75" s="613">
        <v>11.4</v>
      </c>
      <c r="AH75" s="613">
        <v>14.4</v>
      </c>
      <c r="AI75" s="601">
        <v>7.1</v>
      </c>
      <c r="AJ75" s="610" t="s">
        <v>380</v>
      </c>
    </row>
    <row r="76" spans="2:43" s="534" customFormat="1" ht="22.5" customHeight="1">
      <c r="B76" s="1849" t="s">
        <v>771</v>
      </c>
      <c r="C76" s="1850">
        <v>58.4</v>
      </c>
      <c r="D76" s="1851" t="s">
        <v>305</v>
      </c>
      <c r="E76" s="1852">
        <v>99.97</v>
      </c>
      <c r="F76" s="1853">
        <v>99.98</v>
      </c>
      <c r="G76" s="1851">
        <v>97.6</v>
      </c>
      <c r="H76" s="1851">
        <v>97.3</v>
      </c>
      <c r="I76" s="1851">
        <v>97.9</v>
      </c>
      <c r="J76" s="1851">
        <v>96.5</v>
      </c>
      <c r="K76" s="1851">
        <v>96.1</v>
      </c>
      <c r="L76" s="1854">
        <v>96.8</v>
      </c>
      <c r="M76" s="1851">
        <v>47.3</v>
      </c>
      <c r="N76" s="1854">
        <v>45.9</v>
      </c>
      <c r="O76" s="1851">
        <v>48.7</v>
      </c>
      <c r="P76" s="1851">
        <v>47.2</v>
      </c>
      <c r="Q76" s="1851">
        <v>45.9</v>
      </c>
      <c r="R76" s="1851">
        <v>48.6</v>
      </c>
      <c r="S76" s="541" t="s">
        <v>382</v>
      </c>
      <c r="T76" s="1842" t="s">
        <v>771</v>
      </c>
      <c r="U76" s="1848">
        <v>76.217231755068809</v>
      </c>
      <c r="V76" s="1855">
        <v>75.944438718838398</v>
      </c>
      <c r="W76" s="1844">
        <v>76.502874751943978</v>
      </c>
      <c r="X76" s="1844">
        <v>51.5</v>
      </c>
      <c r="Y76" s="1845">
        <v>53.1</v>
      </c>
      <c r="Z76" s="1845">
        <v>49.8</v>
      </c>
      <c r="AA76" s="1845">
        <v>44.2</v>
      </c>
      <c r="AB76" s="1845">
        <v>51.3</v>
      </c>
      <c r="AC76" s="1844">
        <v>36.799999999999997</v>
      </c>
      <c r="AD76" s="1845">
        <v>7.3</v>
      </c>
      <c r="AE76" s="1845">
        <v>1.8</v>
      </c>
      <c r="AF76" s="1844">
        <v>13</v>
      </c>
      <c r="AG76" s="627">
        <v>11.595126094342088</v>
      </c>
      <c r="AH76" s="627">
        <v>14.840460107961452</v>
      </c>
      <c r="AI76" s="628">
        <v>7.1514260284044724</v>
      </c>
      <c r="AJ76" s="608" t="s">
        <v>382</v>
      </c>
    </row>
    <row r="77" spans="2:43" s="534" customFormat="1" ht="22.5" customHeight="1">
      <c r="B77" s="1792" t="s">
        <v>772</v>
      </c>
      <c r="C77" s="1840">
        <v>57.7</v>
      </c>
      <c r="D77" s="1800" t="s">
        <v>305</v>
      </c>
      <c r="E77" s="1784">
        <v>99.97</v>
      </c>
      <c r="F77" s="1799">
        <v>99.98</v>
      </c>
      <c r="G77" s="1800">
        <v>97.69146201357691</v>
      </c>
      <c r="H77" s="1800">
        <v>97.398518145291519</v>
      </c>
      <c r="I77" s="1800">
        <v>97.997218827693729</v>
      </c>
      <c r="J77" s="1800">
        <v>96.464904300952</v>
      </c>
      <c r="K77" s="1800">
        <v>96.181672544991798</v>
      </c>
      <c r="L77" s="1801">
        <v>96.760524208840764</v>
      </c>
      <c r="M77" s="1800">
        <v>49.358537378198037</v>
      </c>
      <c r="N77" s="1800">
        <v>48.130708266672052</v>
      </c>
      <c r="O77" s="1800">
        <v>50.621987868380238</v>
      </c>
      <c r="P77" s="1800">
        <v>49.308797043222903</v>
      </c>
      <c r="Q77" s="1800">
        <v>48.095379889405351</v>
      </c>
      <c r="R77" s="1800">
        <v>50.557417460669171</v>
      </c>
      <c r="S77" s="528" t="s">
        <v>384</v>
      </c>
      <c r="T77" s="1795" t="s">
        <v>772</v>
      </c>
      <c r="U77" s="1856">
        <v>75.869827912639295</v>
      </c>
      <c r="V77" s="1819">
        <v>75.230182098306273</v>
      </c>
      <c r="W77" s="1815">
        <v>76.541234348016317</v>
      </c>
      <c r="X77" s="1816">
        <v>52.3</v>
      </c>
      <c r="Y77" s="1816">
        <v>53.7</v>
      </c>
      <c r="Z77" s="1816">
        <v>51</v>
      </c>
      <c r="AA77" s="1816">
        <v>45.5</v>
      </c>
      <c r="AB77" s="1816">
        <v>52.1</v>
      </c>
      <c r="AC77" s="1815">
        <v>38.5</v>
      </c>
      <c r="AD77" s="1816">
        <v>6.8</v>
      </c>
      <c r="AE77" s="1816">
        <v>1.5</v>
      </c>
      <c r="AF77" s="1816">
        <v>12.4</v>
      </c>
      <c r="AG77" s="613">
        <v>11.661029337996073</v>
      </c>
      <c r="AH77" s="613">
        <v>15.055267681266701</v>
      </c>
      <c r="AI77" s="601">
        <v>7.1403505840282069</v>
      </c>
      <c r="AJ77" s="610" t="s">
        <v>384</v>
      </c>
    </row>
    <row r="78" spans="2:43" s="542" customFormat="1" ht="22.5" customHeight="1">
      <c r="B78" s="1792" t="s">
        <v>773</v>
      </c>
      <c r="C78" s="1840" t="s">
        <v>774</v>
      </c>
      <c r="D78" s="1800" t="s">
        <v>305</v>
      </c>
      <c r="E78" s="1784">
        <v>99.97</v>
      </c>
      <c r="F78" s="1799">
        <v>99.98</v>
      </c>
      <c r="G78" s="1800">
        <v>97.7</v>
      </c>
      <c r="H78" s="1800">
        <v>97.4</v>
      </c>
      <c r="I78" s="1800">
        <v>98</v>
      </c>
      <c r="J78" s="1800">
        <v>96.4</v>
      </c>
      <c r="K78" s="1800">
        <v>96.1</v>
      </c>
      <c r="L78" s="1801">
        <v>96.6</v>
      </c>
      <c r="M78" s="1800">
        <v>51.2</v>
      </c>
      <c r="N78" s="1800">
        <v>50</v>
      </c>
      <c r="O78" s="1800">
        <v>52.5</v>
      </c>
      <c r="P78" s="1800">
        <v>51.2</v>
      </c>
      <c r="Q78" s="1800">
        <v>49.9</v>
      </c>
      <c r="R78" s="1800">
        <v>52.4</v>
      </c>
      <c r="S78" s="528" t="s">
        <v>386</v>
      </c>
      <c r="T78" s="1795" t="s">
        <v>775</v>
      </c>
      <c r="U78" s="1848">
        <v>76.30702747291221</v>
      </c>
      <c r="V78" s="1819">
        <v>75.285010894819848</v>
      </c>
      <c r="W78" s="1815">
        <v>77.376522553874977</v>
      </c>
      <c r="X78" s="1816">
        <v>53.7</v>
      </c>
      <c r="Y78" s="1816">
        <v>54.9</v>
      </c>
      <c r="Z78" s="1816">
        <v>52.5</v>
      </c>
      <c r="AA78" s="1816">
        <v>47.2</v>
      </c>
      <c r="AB78" s="1816">
        <v>53.5</v>
      </c>
      <c r="AC78" s="1815">
        <v>40.6</v>
      </c>
      <c r="AD78" s="1816">
        <v>6.5</v>
      </c>
      <c r="AE78" s="1816">
        <v>1.4</v>
      </c>
      <c r="AF78" s="1816">
        <v>11.9</v>
      </c>
      <c r="AG78" s="613">
        <v>11.606181473465812</v>
      </c>
      <c r="AH78" s="613">
        <v>15.049628062896581</v>
      </c>
      <c r="AI78" s="613">
        <v>6.9947156801626722</v>
      </c>
      <c r="AJ78" s="610" t="s">
        <v>776</v>
      </c>
      <c r="AL78" s="534"/>
      <c r="AM78" s="534"/>
      <c r="AN78" s="534"/>
      <c r="AO78" s="534"/>
      <c r="AP78" s="534"/>
      <c r="AQ78" s="534"/>
    </row>
    <row r="79" spans="2:43" s="534" customFormat="1" ht="22.5" customHeight="1">
      <c r="B79" s="1792" t="s">
        <v>777</v>
      </c>
      <c r="C79" s="1840" t="s">
        <v>778</v>
      </c>
      <c r="D79" s="1800" t="s">
        <v>305</v>
      </c>
      <c r="E79" s="1784">
        <v>99.96</v>
      </c>
      <c r="F79" s="1799">
        <v>99.97</v>
      </c>
      <c r="G79" s="1800">
        <v>97.8</v>
      </c>
      <c r="H79" s="1800">
        <v>97.6</v>
      </c>
      <c r="I79" s="1800">
        <v>98.1</v>
      </c>
      <c r="J79" s="1800">
        <v>96.4</v>
      </c>
      <c r="K79" s="1800">
        <v>96.2</v>
      </c>
      <c r="L79" s="1801">
        <v>96.6</v>
      </c>
      <c r="M79" s="1800">
        <v>52.9</v>
      </c>
      <c r="N79" s="1800">
        <v>51.4</v>
      </c>
      <c r="O79" s="1800">
        <v>54.4</v>
      </c>
      <c r="P79" s="1800">
        <v>52.8</v>
      </c>
      <c r="Q79" s="1800">
        <v>51.4</v>
      </c>
      <c r="R79" s="1800">
        <v>54.3</v>
      </c>
      <c r="S79" s="528" t="s">
        <v>388</v>
      </c>
      <c r="T79" s="1795" t="s">
        <v>777</v>
      </c>
      <c r="U79" s="1848">
        <v>76.798804487858192</v>
      </c>
      <c r="V79" s="1819">
        <v>75.640093908878058</v>
      </c>
      <c r="W79" s="1815">
        <v>78.012377138696763</v>
      </c>
      <c r="X79" s="1816">
        <v>55.3</v>
      </c>
      <c r="Y79" s="1816">
        <v>56.5</v>
      </c>
      <c r="Z79" s="1816">
        <v>54.1</v>
      </c>
      <c r="AA79" s="1816">
        <v>49.1</v>
      </c>
      <c r="AB79" s="1816">
        <v>55.2</v>
      </c>
      <c r="AC79" s="1815">
        <v>42.6</v>
      </c>
      <c r="AD79" s="1816">
        <v>6.3</v>
      </c>
      <c r="AE79" s="1816">
        <v>1.3</v>
      </c>
      <c r="AF79" s="1816">
        <v>11.5</v>
      </c>
      <c r="AG79" s="613">
        <v>11.754035523403337</v>
      </c>
      <c r="AH79" s="613">
        <v>15.208657943644521</v>
      </c>
      <c r="AI79" s="613">
        <v>7.0769582676765115</v>
      </c>
      <c r="AJ79" s="610" t="s">
        <v>388</v>
      </c>
      <c r="AL79" s="542"/>
      <c r="AM79" s="542"/>
      <c r="AN79" s="542"/>
      <c r="AO79" s="542"/>
      <c r="AP79" s="542"/>
      <c r="AQ79" s="542"/>
    </row>
    <row r="80" spans="2:43" s="534" customFormat="1" ht="22.5" customHeight="1">
      <c r="B80" s="1792" t="s">
        <v>779</v>
      </c>
      <c r="C80" s="1840">
        <v>56.4</v>
      </c>
      <c r="D80" s="1800" t="s">
        <v>305</v>
      </c>
      <c r="E80" s="1784">
        <v>99.96</v>
      </c>
      <c r="F80" s="1799">
        <v>99.97</v>
      </c>
      <c r="G80" s="1800">
        <v>97.9</v>
      </c>
      <c r="H80" s="1801">
        <v>97.7</v>
      </c>
      <c r="I80" s="1800">
        <v>98.2</v>
      </c>
      <c r="J80" s="1800">
        <v>96.3</v>
      </c>
      <c r="K80" s="1801">
        <v>96.2</v>
      </c>
      <c r="L80" s="1801">
        <v>96.5</v>
      </c>
      <c r="M80" s="1800">
        <v>53.9</v>
      </c>
      <c r="N80" s="1800">
        <v>52.3</v>
      </c>
      <c r="O80" s="1800">
        <v>55.6</v>
      </c>
      <c r="P80" s="1800">
        <v>53.9</v>
      </c>
      <c r="Q80" s="1800">
        <v>52.3</v>
      </c>
      <c r="R80" s="1801">
        <v>55.5</v>
      </c>
      <c r="S80" s="528" t="s">
        <v>390</v>
      </c>
      <c r="T80" s="1795" t="s">
        <v>779</v>
      </c>
      <c r="U80" s="1848">
        <v>77.590909353327291</v>
      </c>
      <c r="V80" s="1819">
        <v>76.281927057090812</v>
      </c>
      <c r="W80" s="1815">
        <v>78.957144663098902</v>
      </c>
      <c r="X80" s="1202">
        <v>56.2</v>
      </c>
      <c r="Y80" s="1202">
        <v>57.2</v>
      </c>
      <c r="Z80" s="1202">
        <v>55.3</v>
      </c>
      <c r="AA80" s="1203">
        <v>50.2</v>
      </c>
      <c r="AB80" s="1202">
        <v>55.9</v>
      </c>
      <c r="AC80" s="1203">
        <v>44.2</v>
      </c>
      <c r="AD80" s="1203">
        <v>6</v>
      </c>
      <c r="AE80" s="1202">
        <v>1.2</v>
      </c>
      <c r="AF80" s="1202">
        <v>11.1</v>
      </c>
      <c r="AG80" s="613">
        <v>11.819194015073123</v>
      </c>
      <c r="AH80" s="613">
        <v>15.540961349227109</v>
      </c>
      <c r="AI80" s="613">
        <v>6.8060082128461001</v>
      </c>
      <c r="AJ80" s="610" t="s">
        <v>390</v>
      </c>
    </row>
    <row r="81" spans="2:44" s="534" customFormat="1" ht="22.5" customHeight="1">
      <c r="B81" s="1849" t="s">
        <v>780</v>
      </c>
      <c r="C81" s="1850">
        <v>56.244369735619273</v>
      </c>
      <c r="D81" s="1851" t="s">
        <v>305</v>
      </c>
      <c r="E81" s="1852">
        <v>99.96</v>
      </c>
      <c r="F81" s="1853">
        <v>99.97</v>
      </c>
      <c r="G81" s="1851">
        <v>98</v>
      </c>
      <c r="H81" s="1854">
        <v>97.8</v>
      </c>
      <c r="I81" s="1851">
        <v>98.3</v>
      </c>
      <c r="J81" s="1851">
        <v>96.3</v>
      </c>
      <c r="K81" s="1854">
        <v>96.1</v>
      </c>
      <c r="L81" s="1854">
        <v>96.5</v>
      </c>
      <c r="M81" s="1851">
        <v>54.3</v>
      </c>
      <c r="N81" s="1851">
        <v>52.8</v>
      </c>
      <c r="O81" s="1851">
        <v>56</v>
      </c>
      <c r="P81" s="1851">
        <v>54.3</v>
      </c>
      <c r="Q81" s="1851">
        <v>52.7</v>
      </c>
      <c r="R81" s="1854">
        <v>55.9</v>
      </c>
      <c r="S81" s="541" t="s">
        <v>392</v>
      </c>
      <c r="T81" s="1842" t="s">
        <v>781</v>
      </c>
      <c r="U81" s="1857">
        <v>79.721559444763841</v>
      </c>
      <c r="V81" s="1843">
        <v>78.371669700479899</v>
      </c>
      <c r="W81" s="1844">
        <v>81.137452099208986</v>
      </c>
      <c r="X81" s="1204">
        <v>56.8</v>
      </c>
      <c r="Y81" s="1204">
        <v>57.7</v>
      </c>
      <c r="Z81" s="1204">
        <v>56</v>
      </c>
      <c r="AA81" s="1205">
        <v>50.9</v>
      </c>
      <c r="AB81" s="1204">
        <v>56.4</v>
      </c>
      <c r="AC81" s="1205">
        <v>45.2</v>
      </c>
      <c r="AD81" s="1205">
        <v>5.9</v>
      </c>
      <c r="AE81" s="1204">
        <v>1.3</v>
      </c>
      <c r="AF81" s="1204">
        <v>10.8</v>
      </c>
      <c r="AG81" s="627">
        <v>12.935053229607629</v>
      </c>
      <c r="AH81" s="627">
        <v>17.361378043298391</v>
      </c>
      <c r="AI81" s="627">
        <v>7.1390791752331069</v>
      </c>
      <c r="AJ81" s="608" t="s">
        <v>782</v>
      </c>
    </row>
    <row r="82" spans="2:44" s="542" customFormat="1" ht="22.5" customHeight="1">
      <c r="B82" s="1792" t="s">
        <v>783</v>
      </c>
      <c r="C82" s="1840">
        <v>55.693100000000001</v>
      </c>
      <c r="D82" s="1800" t="s">
        <v>305</v>
      </c>
      <c r="E82" s="1784">
        <v>99.95</v>
      </c>
      <c r="F82" s="1799">
        <v>99.96</v>
      </c>
      <c r="G82" s="1800">
        <v>98.2</v>
      </c>
      <c r="H82" s="1800">
        <v>98</v>
      </c>
      <c r="I82" s="1800">
        <v>98.5</v>
      </c>
      <c r="J82" s="1800">
        <v>96.4</v>
      </c>
      <c r="K82" s="1800">
        <v>96.2</v>
      </c>
      <c r="L82" s="1801">
        <v>96.7</v>
      </c>
      <c r="M82" s="1800">
        <v>53.9</v>
      </c>
      <c r="N82" s="1800">
        <v>51.9</v>
      </c>
      <c r="O82" s="1800">
        <v>55.9</v>
      </c>
      <c r="P82" s="1800">
        <v>53.9</v>
      </c>
      <c r="Q82" s="1800">
        <v>51.9</v>
      </c>
      <c r="R82" s="1800">
        <v>55.9</v>
      </c>
      <c r="S82" s="528" t="s">
        <v>479</v>
      </c>
      <c r="T82" s="1795" t="s">
        <v>783</v>
      </c>
      <c r="U82" s="1848">
        <v>79.548627462073625</v>
      </c>
      <c r="V82" s="1819">
        <v>77.797848315511018</v>
      </c>
      <c r="W82" s="1815">
        <v>81.383449114897232</v>
      </c>
      <c r="X82" s="1202">
        <v>56.7</v>
      </c>
      <c r="Y82" s="1202">
        <v>57.2</v>
      </c>
      <c r="Z82" s="1202">
        <v>56.1</v>
      </c>
      <c r="AA82" s="1202">
        <v>51</v>
      </c>
      <c r="AB82" s="1202">
        <v>56</v>
      </c>
      <c r="AC82" s="1203">
        <v>45.8</v>
      </c>
      <c r="AD82" s="1202">
        <v>5.7</v>
      </c>
      <c r="AE82" s="1202">
        <v>1.2</v>
      </c>
      <c r="AF82" s="1202">
        <v>10.4</v>
      </c>
      <c r="AG82" s="613">
        <v>12.295467794437666</v>
      </c>
      <c r="AH82" s="613">
        <v>16.42650462962963</v>
      </c>
      <c r="AI82" s="613">
        <v>6.9708848904764666</v>
      </c>
      <c r="AJ82" s="610" t="s">
        <v>479</v>
      </c>
      <c r="AL82" s="534"/>
      <c r="AM82" s="534"/>
      <c r="AN82" s="534"/>
      <c r="AO82" s="534"/>
      <c r="AP82" s="534"/>
      <c r="AQ82" s="534"/>
    </row>
    <row r="83" spans="2:44" s="514" customFormat="1" ht="22.5" customHeight="1">
      <c r="B83" s="1792" t="s">
        <v>784</v>
      </c>
      <c r="C83" s="1840">
        <v>55.0672</v>
      </c>
      <c r="D83" s="1800" t="s">
        <v>305</v>
      </c>
      <c r="E83" s="1784">
        <v>99.95</v>
      </c>
      <c r="F83" s="1799">
        <v>99.96</v>
      </c>
      <c r="G83" s="1800">
        <v>98.275700000000001</v>
      </c>
      <c r="H83" s="1800">
        <v>98.002499999999998</v>
      </c>
      <c r="I83" s="1800">
        <v>98.561400000000006</v>
      </c>
      <c r="J83" s="1800">
        <v>96.461699999999993</v>
      </c>
      <c r="K83" s="1800">
        <v>96.186700000000002</v>
      </c>
      <c r="L83" s="1801">
        <v>96.777206912657633</v>
      </c>
      <c r="M83" s="1800">
        <v>53.6</v>
      </c>
      <c r="N83" s="1800">
        <v>51.6</v>
      </c>
      <c r="O83" s="1800">
        <v>55.6</v>
      </c>
      <c r="P83" s="1800">
        <v>53.459699999999998</v>
      </c>
      <c r="Q83" s="1800">
        <v>51.6</v>
      </c>
      <c r="R83" s="1800">
        <v>55.451000000000001</v>
      </c>
      <c r="S83" s="528" t="s">
        <v>480</v>
      </c>
      <c r="T83" s="1795" t="s">
        <v>784</v>
      </c>
      <c r="U83" s="1848">
        <v>79.323964708153895</v>
      </c>
      <c r="V83" s="1819">
        <v>77.401112311972952</v>
      </c>
      <c r="W83" s="1815">
        <v>81.334093422254583</v>
      </c>
      <c r="X83" s="1202">
        <v>56.2</v>
      </c>
      <c r="Y83" s="1202">
        <v>56.8</v>
      </c>
      <c r="Z83" s="1202">
        <v>55.6</v>
      </c>
      <c r="AA83" s="1202">
        <v>50.8</v>
      </c>
      <c r="AB83" s="1202">
        <v>55.6</v>
      </c>
      <c r="AC83" s="1203">
        <v>45.8</v>
      </c>
      <c r="AD83" s="1202">
        <v>5.4</v>
      </c>
      <c r="AE83" s="1202">
        <v>1.2</v>
      </c>
      <c r="AF83" s="1202">
        <v>9.8000000000000007</v>
      </c>
      <c r="AG83" s="613">
        <v>11.31786386774824</v>
      </c>
      <c r="AH83" s="613">
        <v>15.36784723649065</v>
      </c>
      <c r="AI83" s="613">
        <v>6.214705263668872</v>
      </c>
      <c r="AJ83" s="610" t="s">
        <v>480</v>
      </c>
      <c r="AL83" s="542"/>
      <c r="AM83" s="542"/>
      <c r="AN83" s="542"/>
      <c r="AO83" s="542"/>
      <c r="AP83" s="542"/>
      <c r="AQ83" s="542"/>
    </row>
    <row r="84" spans="2:44" s="514" customFormat="1" ht="22.5" customHeight="1">
      <c r="B84" s="1792" t="s">
        <v>785</v>
      </c>
      <c r="C84" s="1858">
        <v>54.8</v>
      </c>
      <c r="D84" s="1801" t="s">
        <v>305</v>
      </c>
      <c r="E84" s="1793">
        <v>99.96</v>
      </c>
      <c r="F84" s="1859">
        <v>99.96</v>
      </c>
      <c r="G84" s="1801">
        <v>98.4</v>
      </c>
      <c r="H84" s="1801">
        <v>98.1</v>
      </c>
      <c r="I84" s="1801">
        <v>98.7</v>
      </c>
      <c r="J84" s="1801">
        <v>96.6</v>
      </c>
      <c r="K84" s="1801">
        <v>96.2</v>
      </c>
      <c r="L84" s="1801">
        <v>96.9</v>
      </c>
      <c r="M84" s="1801">
        <v>53.2</v>
      </c>
      <c r="N84" s="1801">
        <v>50.9</v>
      </c>
      <c r="O84" s="1801">
        <v>55.6</v>
      </c>
      <c r="P84" s="1801">
        <v>53.2</v>
      </c>
      <c r="Q84" s="1801">
        <v>50.9</v>
      </c>
      <c r="R84" s="1801">
        <v>55.5</v>
      </c>
      <c r="S84" s="528" t="s">
        <v>534</v>
      </c>
      <c r="T84" s="1795" t="s">
        <v>785</v>
      </c>
      <c r="U84" s="1848">
        <v>77.930773435831043</v>
      </c>
      <c r="V84" s="1819">
        <v>75.306814785611181</v>
      </c>
      <c r="W84" s="1815">
        <v>81.334093422254583</v>
      </c>
      <c r="X84" s="1203">
        <v>55.1</v>
      </c>
      <c r="Y84" s="1203">
        <v>55.1</v>
      </c>
      <c r="Z84" s="1203">
        <v>55.2</v>
      </c>
      <c r="AA84" s="1203">
        <v>49.9</v>
      </c>
      <c r="AB84" s="1203">
        <v>54</v>
      </c>
      <c r="AC84" s="1203">
        <v>45.6</v>
      </c>
      <c r="AD84" s="1203">
        <v>5.3</v>
      </c>
      <c r="AE84" s="1203">
        <v>1.1000000000000001</v>
      </c>
      <c r="AF84" s="1203">
        <v>9.5</v>
      </c>
      <c r="AG84" s="609">
        <v>10.94044408815914</v>
      </c>
      <c r="AH84" s="613">
        <v>14.962259202051701</v>
      </c>
      <c r="AI84" s="994">
        <v>5.9731398678590288</v>
      </c>
      <c r="AJ84" s="610" t="s">
        <v>534</v>
      </c>
      <c r="AR84" s="497"/>
    </row>
    <row r="85" spans="2:44" s="514" customFormat="1" ht="22.5" customHeight="1">
      <c r="B85" s="1792" t="s">
        <v>786</v>
      </c>
      <c r="C85" s="1860">
        <v>54.2</v>
      </c>
      <c r="D85" s="1801" t="s">
        <v>305</v>
      </c>
      <c r="E85" s="1793">
        <v>99.96</v>
      </c>
      <c r="F85" s="1859">
        <v>99.96</v>
      </c>
      <c r="G85" s="1801">
        <v>98.4</v>
      </c>
      <c r="H85" s="1801">
        <v>98.1</v>
      </c>
      <c r="I85" s="1801">
        <v>98.7</v>
      </c>
      <c r="J85" s="1801">
        <v>96.5</v>
      </c>
      <c r="K85" s="1801">
        <v>96.1</v>
      </c>
      <c r="L85" s="1801">
        <v>96.9</v>
      </c>
      <c r="M85" s="1801">
        <v>53.9</v>
      </c>
      <c r="N85" s="1801">
        <v>51.6</v>
      </c>
      <c r="O85" s="1801">
        <v>56.2</v>
      </c>
      <c r="P85" s="1801">
        <v>53.8</v>
      </c>
      <c r="Q85" s="1801">
        <v>51.5</v>
      </c>
      <c r="R85" s="1861">
        <v>56.1</v>
      </c>
      <c r="S85" s="528" t="s">
        <v>482</v>
      </c>
      <c r="T85" s="1795" t="s">
        <v>786</v>
      </c>
      <c r="U85" s="1848">
        <v>80.021645644872535</v>
      </c>
      <c r="V85" s="1819">
        <v>77.612264526399571</v>
      </c>
      <c r="W85" s="1815">
        <v>82.536284306972334</v>
      </c>
      <c r="X85" s="1203">
        <v>56.7</v>
      </c>
      <c r="Y85" s="1203">
        <v>57</v>
      </c>
      <c r="Z85" s="1203">
        <v>56.5</v>
      </c>
      <c r="AA85" s="1203">
        <v>51.5</v>
      </c>
      <c r="AB85" s="1203">
        <v>55.9</v>
      </c>
      <c r="AC85" s="1203">
        <v>47</v>
      </c>
      <c r="AD85" s="1203">
        <v>5.2</v>
      </c>
      <c r="AE85" s="1203">
        <v>1.1000000000000001</v>
      </c>
      <c r="AF85" s="1203">
        <v>9.5</v>
      </c>
      <c r="AG85" s="609">
        <v>10.8</v>
      </c>
      <c r="AH85" s="609">
        <v>14.8</v>
      </c>
      <c r="AI85" s="601">
        <v>5.9</v>
      </c>
      <c r="AJ85" s="610" t="s">
        <v>482</v>
      </c>
      <c r="AR85" s="497"/>
    </row>
    <row r="86" spans="2:44" s="514" customFormat="1" ht="22.5" customHeight="1">
      <c r="B86" s="1792" t="s">
        <v>787</v>
      </c>
      <c r="C86" s="1860">
        <v>53.5</v>
      </c>
      <c r="D86" s="1801" t="s">
        <v>305</v>
      </c>
      <c r="E86" s="1793">
        <v>99.96</v>
      </c>
      <c r="F86" s="1859">
        <v>99.97</v>
      </c>
      <c r="G86" s="1801">
        <v>98.5</v>
      </c>
      <c r="H86" s="1801">
        <v>98.3</v>
      </c>
      <c r="I86" s="1801">
        <v>98.8</v>
      </c>
      <c r="J86" s="1801">
        <v>96.6</v>
      </c>
      <c r="K86" s="1801">
        <v>96.2</v>
      </c>
      <c r="L86" s="1801">
        <v>97</v>
      </c>
      <c r="M86" s="1801">
        <v>54.6</v>
      </c>
      <c r="N86" s="1801">
        <v>52.2</v>
      </c>
      <c r="O86" s="1801">
        <v>57</v>
      </c>
      <c r="P86" s="1801">
        <v>54.5</v>
      </c>
      <c r="Q86" s="1801">
        <v>52.2</v>
      </c>
      <c r="R86" s="1862">
        <v>56.9</v>
      </c>
      <c r="S86" s="528" t="s">
        <v>483</v>
      </c>
      <c r="T86" s="1795" t="s">
        <v>787</v>
      </c>
      <c r="U86" s="1848">
        <v>79.8</v>
      </c>
      <c r="V86" s="1819">
        <v>77</v>
      </c>
      <c r="W86" s="1815">
        <v>82.8</v>
      </c>
      <c r="X86" s="1203">
        <v>56.5</v>
      </c>
      <c r="Y86" s="1203">
        <v>56.4</v>
      </c>
      <c r="Z86" s="1203">
        <v>56.6</v>
      </c>
      <c r="AA86" s="1203">
        <v>51.5</v>
      </c>
      <c r="AB86" s="1203">
        <v>55.4</v>
      </c>
      <c r="AC86" s="1203">
        <v>47.4</v>
      </c>
      <c r="AD86" s="1203">
        <v>5.0999999999999996</v>
      </c>
      <c r="AE86" s="1203">
        <v>1.1000000000000001</v>
      </c>
      <c r="AF86" s="1203">
        <v>9.3000000000000007</v>
      </c>
      <c r="AG86" s="609">
        <v>10.7</v>
      </c>
      <c r="AH86" s="609">
        <v>14.8</v>
      </c>
      <c r="AI86" s="601">
        <v>5.8</v>
      </c>
      <c r="AJ86" s="610" t="s">
        <v>483</v>
      </c>
      <c r="AR86" s="497"/>
    </row>
    <row r="87" spans="2:44" s="514" customFormat="1" ht="22.5" customHeight="1">
      <c r="B87" s="1846" t="s">
        <v>788</v>
      </c>
      <c r="C87" s="1863" t="s">
        <v>789</v>
      </c>
      <c r="D87" s="1806" t="s">
        <v>790</v>
      </c>
      <c r="E87" s="1864">
        <v>99.95</v>
      </c>
      <c r="F87" s="1865">
        <v>99.96</v>
      </c>
      <c r="G87" s="1806">
        <v>98.7</v>
      </c>
      <c r="H87" s="1806">
        <v>98.5</v>
      </c>
      <c r="I87" s="1806">
        <v>99</v>
      </c>
      <c r="J87" s="1806">
        <v>96.6</v>
      </c>
      <c r="K87" s="1806">
        <v>96.3</v>
      </c>
      <c r="L87" s="1806">
        <v>96.9</v>
      </c>
      <c r="M87" s="1806">
        <v>54.8</v>
      </c>
      <c r="N87" s="1806">
        <v>52.3</v>
      </c>
      <c r="O87" s="1806">
        <v>57.4</v>
      </c>
      <c r="P87" s="1806">
        <v>54.8</v>
      </c>
      <c r="Q87" s="1806">
        <v>52.3</v>
      </c>
      <c r="R87" s="1866">
        <v>57.3</v>
      </c>
      <c r="S87" s="531" t="s">
        <v>485</v>
      </c>
      <c r="T87" s="1867" t="s">
        <v>791</v>
      </c>
      <c r="U87" s="1856">
        <v>80</v>
      </c>
      <c r="V87" s="1868">
        <v>76.900000000000006</v>
      </c>
      <c r="W87" s="1821">
        <v>83.3</v>
      </c>
      <c r="X87" s="1206">
        <v>56.8</v>
      </c>
      <c r="Y87" s="1206">
        <v>56.6</v>
      </c>
      <c r="Z87" s="1206">
        <v>57.1</v>
      </c>
      <c r="AA87" s="1206">
        <v>52</v>
      </c>
      <c r="AB87" s="1206">
        <v>55.6</v>
      </c>
      <c r="AC87" s="1206">
        <v>48.2</v>
      </c>
      <c r="AD87" s="1206">
        <v>4.9000000000000004</v>
      </c>
      <c r="AE87" s="1206">
        <v>1</v>
      </c>
      <c r="AF87" s="1206">
        <v>8.9</v>
      </c>
      <c r="AG87" s="1869">
        <v>10.7</v>
      </c>
      <c r="AH87" s="1869">
        <v>14.7</v>
      </c>
      <c r="AI87" s="1870">
        <v>5.9</v>
      </c>
      <c r="AJ87" s="1871" t="s">
        <v>564</v>
      </c>
      <c r="AR87" s="497"/>
    </row>
    <row r="88" spans="2:44" s="514" customFormat="1" ht="22.5" customHeight="1">
      <c r="B88" s="1792" t="s">
        <v>792</v>
      </c>
      <c r="C88" s="1860">
        <v>46.5</v>
      </c>
      <c r="D88" s="1801">
        <v>9.5</v>
      </c>
      <c r="E88" s="1793">
        <v>99.95</v>
      </c>
      <c r="F88" s="1859">
        <v>99.96</v>
      </c>
      <c r="G88" s="1801">
        <v>98.8</v>
      </c>
      <c r="H88" s="1801">
        <v>98.6</v>
      </c>
      <c r="I88" s="1801">
        <v>99</v>
      </c>
      <c r="J88" s="1801">
        <v>96.4</v>
      </c>
      <c r="K88" s="1801">
        <v>96.1</v>
      </c>
      <c r="L88" s="1801">
        <v>96.8</v>
      </c>
      <c r="M88" s="1801">
        <v>54.8</v>
      </c>
      <c r="N88" s="1801">
        <v>52.2</v>
      </c>
      <c r="O88" s="1801">
        <v>57.4</v>
      </c>
      <c r="P88" s="1801">
        <v>54.8</v>
      </c>
      <c r="Q88" s="1801">
        <v>52.2</v>
      </c>
      <c r="R88" s="1862">
        <v>57.4</v>
      </c>
      <c r="S88" s="528" t="s">
        <v>486</v>
      </c>
      <c r="T88" s="1795" t="s">
        <v>792</v>
      </c>
      <c r="U88" s="1848">
        <v>80.599999999999994</v>
      </c>
      <c r="V88" s="1819">
        <v>77.400000000000006</v>
      </c>
      <c r="W88" s="1815">
        <v>83.9</v>
      </c>
      <c r="X88" s="1203">
        <v>57.3</v>
      </c>
      <c r="Y88" s="1203">
        <v>56.8</v>
      </c>
      <c r="Z88" s="1203">
        <v>57.7</v>
      </c>
      <c r="AA88" s="1203">
        <v>52.6</v>
      </c>
      <c r="AB88" s="1203">
        <v>55.9</v>
      </c>
      <c r="AC88" s="1203">
        <v>49.1</v>
      </c>
      <c r="AD88" s="1203">
        <v>4.7</v>
      </c>
      <c r="AE88" s="1203">
        <v>1</v>
      </c>
      <c r="AF88" s="1203">
        <v>8.6</v>
      </c>
      <c r="AG88" s="609">
        <v>10.7</v>
      </c>
      <c r="AH88" s="609">
        <v>14.9</v>
      </c>
      <c r="AI88" s="601">
        <v>5.7</v>
      </c>
      <c r="AJ88" s="610" t="s">
        <v>486</v>
      </c>
    </row>
    <row r="89" spans="2:44" s="514" customFormat="1" ht="22.5" customHeight="1">
      <c r="B89" s="1792" t="s">
        <v>793</v>
      </c>
      <c r="C89" s="1860">
        <v>44.6</v>
      </c>
      <c r="D89" s="1801">
        <v>11.9</v>
      </c>
      <c r="E89" s="1793">
        <v>99.95</v>
      </c>
      <c r="F89" s="1859">
        <v>99.96</v>
      </c>
      <c r="G89" s="1801">
        <v>98.8</v>
      </c>
      <c r="H89" s="1801">
        <v>98.6</v>
      </c>
      <c r="I89" s="1801">
        <v>99</v>
      </c>
      <c r="J89" s="1801">
        <v>96.3</v>
      </c>
      <c r="K89" s="1801">
        <v>96</v>
      </c>
      <c r="L89" s="1801">
        <v>96.5</v>
      </c>
      <c r="M89" s="1801">
        <v>54.8</v>
      </c>
      <c r="N89" s="1801">
        <v>51.9</v>
      </c>
      <c r="O89" s="1801">
        <v>57.8</v>
      </c>
      <c r="P89" s="1801">
        <v>54.8</v>
      </c>
      <c r="Q89" s="1801">
        <v>51.8</v>
      </c>
      <c r="R89" s="1862">
        <v>57.8</v>
      </c>
      <c r="S89" s="528" t="s">
        <v>488</v>
      </c>
      <c r="T89" s="1795" t="s">
        <v>793</v>
      </c>
      <c r="U89" s="1848">
        <v>81.5</v>
      </c>
      <c r="V89" s="1819">
        <v>78.099999999999994</v>
      </c>
      <c r="W89" s="1815">
        <v>85</v>
      </c>
      <c r="X89" s="1203">
        <v>57.9</v>
      </c>
      <c r="Y89" s="1203">
        <v>57.3</v>
      </c>
      <c r="Z89" s="1203">
        <v>58.5</v>
      </c>
      <c r="AA89" s="1203">
        <v>53.3</v>
      </c>
      <c r="AB89" s="1203">
        <v>56.3</v>
      </c>
      <c r="AC89" s="1203">
        <v>50.1</v>
      </c>
      <c r="AD89" s="1203">
        <v>4.5999999999999996</v>
      </c>
      <c r="AE89" s="1203">
        <v>1</v>
      </c>
      <c r="AF89" s="1203">
        <v>8.3000000000000007</v>
      </c>
      <c r="AG89" s="609">
        <v>10.6</v>
      </c>
      <c r="AH89" s="609">
        <v>14.8</v>
      </c>
      <c r="AI89" s="601">
        <v>5.8</v>
      </c>
      <c r="AJ89" s="610" t="s">
        <v>488</v>
      </c>
    </row>
    <row r="90" spans="2:44" s="922" customFormat="1" ht="22.5" customHeight="1">
      <c r="B90" s="1783" t="s">
        <v>794</v>
      </c>
      <c r="C90" s="1860">
        <v>42.6</v>
      </c>
      <c r="D90" s="1801">
        <v>14.3</v>
      </c>
      <c r="E90" s="1793">
        <v>99.96</v>
      </c>
      <c r="F90" s="1859">
        <v>99.96</v>
      </c>
      <c r="G90" s="1801">
        <v>98.8</v>
      </c>
      <c r="H90" s="1801">
        <v>98.7</v>
      </c>
      <c r="I90" s="1801">
        <v>99</v>
      </c>
      <c r="J90" s="1801">
        <v>95.8</v>
      </c>
      <c r="K90" s="1801">
        <v>95.6</v>
      </c>
      <c r="L90" s="1801">
        <v>96</v>
      </c>
      <c r="M90" s="1801">
        <v>54.8</v>
      </c>
      <c r="N90" s="1801">
        <v>51.7</v>
      </c>
      <c r="O90" s="1801">
        <v>57.9</v>
      </c>
      <c r="P90" s="1801">
        <v>54.7</v>
      </c>
      <c r="Q90" s="1801">
        <v>51.7</v>
      </c>
      <c r="R90" s="1862">
        <v>57.9</v>
      </c>
      <c r="S90" s="528">
        <v>19</v>
      </c>
      <c r="T90" s="1783" t="s">
        <v>794</v>
      </c>
      <c r="U90" s="1848">
        <v>82.8</v>
      </c>
      <c r="V90" s="1819">
        <v>79.599999999999994</v>
      </c>
      <c r="W90" s="1815">
        <v>86.2</v>
      </c>
      <c r="X90" s="1203">
        <v>58.1</v>
      </c>
      <c r="Y90" s="1203">
        <v>57.6</v>
      </c>
      <c r="Z90" s="1203">
        <v>58.7</v>
      </c>
      <c r="AA90" s="1203">
        <v>53.7</v>
      </c>
      <c r="AB90" s="1203">
        <v>56.6</v>
      </c>
      <c r="AC90" s="1203">
        <v>50.7</v>
      </c>
      <c r="AD90" s="1203">
        <v>4.4000000000000004</v>
      </c>
      <c r="AE90" s="1203">
        <v>1</v>
      </c>
      <c r="AF90" s="1203">
        <v>7.9</v>
      </c>
      <c r="AG90" s="609">
        <v>10.265105939343986</v>
      </c>
      <c r="AH90" s="609">
        <v>14.347000240683281</v>
      </c>
      <c r="AI90" s="601">
        <v>5.5324476489642924</v>
      </c>
      <c r="AJ90" s="610">
        <v>19</v>
      </c>
      <c r="AL90" s="514"/>
      <c r="AM90" s="514"/>
      <c r="AN90" s="514"/>
      <c r="AO90" s="514"/>
      <c r="AP90" s="514"/>
      <c r="AQ90" s="514"/>
    </row>
    <row r="91" spans="2:44" s="514" customFormat="1" ht="22.5" customHeight="1">
      <c r="B91" s="1872" t="s">
        <v>739</v>
      </c>
      <c r="C91" s="1873">
        <v>40.5</v>
      </c>
      <c r="D91" s="1801">
        <v>16.619849727999998</v>
      </c>
      <c r="E91" s="1237">
        <v>99.956825930999997</v>
      </c>
      <c r="F91" s="1859">
        <v>99.957497484000001</v>
      </c>
      <c r="G91" s="1801">
        <v>98.826632139980205</v>
      </c>
      <c r="H91" s="1801">
        <v>98.7</v>
      </c>
      <c r="I91" s="1801">
        <v>99</v>
      </c>
      <c r="J91" s="1801">
        <v>95.500833127963304</v>
      </c>
      <c r="K91" s="1801">
        <v>95.5</v>
      </c>
      <c r="L91" s="1801">
        <v>95.7</v>
      </c>
      <c r="M91" s="1801">
        <v>55.9</v>
      </c>
      <c r="N91" s="1801">
        <v>53.4</v>
      </c>
      <c r="O91" s="1801">
        <v>58.5</v>
      </c>
      <c r="P91" s="1801">
        <v>55.8</v>
      </c>
      <c r="Q91" s="1801">
        <v>53.3</v>
      </c>
      <c r="R91" s="1858">
        <v>58.4</v>
      </c>
      <c r="S91" s="1786">
        <v>20</v>
      </c>
      <c r="T91" s="1792" t="s">
        <v>739</v>
      </c>
      <c r="U91" s="1816">
        <v>83.5</v>
      </c>
      <c r="V91" s="1815">
        <v>80.7</v>
      </c>
      <c r="W91" s="1815">
        <v>86.4</v>
      </c>
      <c r="X91" s="1203">
        <v>58.6</v>
      </c>
      <c r="Y91" s="1203">
        <v>58.7</v>
      </c>
      <c r="Z91" s="1203">
        <v>58.6</v>
      </c>
      <c r="AA91" s="1203">
        <v>54.4</v>
      </c>
      <c r="AB91" s="1203">
        <v>57.7</v>
      </c>
      <c r="AC91" s="1203">
        <v>50.9</v>
      </c>
      <c r="AD91" s="1203">
        <v>4.2</v>
      </c>
      <c r="AE91" s="1203">
        <v>1</v>
      </c>
      <c r="AF91" s="1203">
        <v>7.6</v>
      </c>
      <c r="AG91" s="609">
        <v>10.1</v>
      </c>
      <c r="AH91" s="609">
        <v>14.2</v>
      </c>
      <c r="AI91" s="1874">
        <v>5.6</v>
      </c>
      <c r="AJ91" s="1357">
        <v>20</v>
      </c>
    </row>
    <row r="92" spans="2:44" s="514" customFormat="1" ht="22.5" customHeight="1">
      <c r="B92" s="1872" t="s">
        <v>795</v>
      </c>
      <c r="C92" s="1873">
        <v>38.7326617456349</v>
      </c>
      <c r="D92" s="1801">
        <v>18.578226160362501</v>
      </c>
      <c r="E92" s="1237">
        <v>99.958353794731295</v>
      </c>
      <c r="F92" s="1859">
        <v>99.956863869256097</v>
      </c>
      <c r="G92" s="1801">
        <v>98.887730438867706</v>
      </c>
      <c r="H92" s="1801">
        <v>98.784143411569005</v>
      </c>
      <c r="I92" s="1801">
        <v>98.996182474986796</v>
      </c>
      <c r="J92" s="1801">
        <v>95.000600230450701</v>
      </c>
      <c r="K92" s="1801">
        <v>94.910737386804698</v>
      </c>
      <c r="L92" s="1801">
        <v>95.094683520791307</v>
      </c>
      <c r="M92" s="1801">
        <v>57.489305346491001</v>
      </c>
      <c r="N92" s="1801">
        <v>55.345679851608701</v>
      </c>
      <c r="O92" s="1801">
        <v>59.686764547767801</v>
      </c>
      <c r="P92" s="1801">
        <v>57.422153442591998</v>
      </c>
      <c r="Q92" s="1801">
        <v>55.285274494760699</v>
      </c>
      <c r="R92" s="1858">
        <v>59.612696668140103</v>
      </c>
      <c r="S92" s="1786">
        <v>21</v>
      </c>
      <c r="T92" s="1792" t="s">
        <v>796</v>
      </c>
      <c r="U92" s="1875">
        <v>83.8</v>
      </c>
      <c r="V92" s="1815">
        <v>80.8</v>
      </c>
      <c r="W92" s="1815">
        <v>87</v>
      </c>
      <c r="X92" s="1203">
        <v>58.9</v>
      </c>
      <c r="Y92" s="1203">
        <v>59</v>
      </c>
      <c r="Z92" s="1203">
        <v>58.8</v>
      </c>
      <c r="AA92" s="1203">
        <v>54.9</v>
      </c>
      <c r="AB92" s="1203">
        <v>58.1</v>
      </c>
      <c r="AC92" s="1203">
        <v>51.7</v>
      </c>
      <c r="AD92" s="1203">
        <v>4.0038435492753397</v>
      </c>
      <c r="AE92" s="1203">
        <v>0.94955183900546003</v>
      </c>
      <c r="AF92" s="1203">
        <v>7.2021807027228197</v>
      </c>
      <c r="AG92" s="609">
        <v>10.5582004325488</v>
      </c>
      <c r="AH92" s="609">
        <v>14.6487154580688</v>
      </c>
      <c r="AI92" s="1874">
        <v>5.9260125492890303</v>
      </c>
      <c r="AJ92" s="1357">
        <v>21</v>
      </c>
    </row>
    <row r="93" spans="2:44" s="514" customFormat="1" ht="22.5" customHeight="1">
      <c r="B93" s="1872" t="s">
        <v>1223</v>
      </c>
      <c r="C93" s="1873">
        <v>36.9</v>
      </c>
      <c r="D93" s="1801">
        <v>19.8</v>
      </c>
      <c r="E93" s="1237">
        <v>99.96</v>
      </c>
      <c r="F93" s="1859">
        <v>99.96</v>
      </c>
      <c r="G93" s="1801">
        <v>98.8</v>
      </c>
      <c r="H93" s="1801">
        <v>98.7</v>
      </c>
      <c r="I93" s="1801">
        <v>98.9</v>
      </c>
      <c r="J93" s="1801">
        <v>94.3</v>
      </c>
      <c r="K93" s="1801">
        <v>94.5</v>
      </c>
      <c r="L93" s="1801">
        <v>94.1</v>
      </c>
      <c r="M93" s="1801">
        <v>59.6</v>
      </c>
      <c r="N93" s="1801">
        <v>57.9</v>
      </c>
      <c r="O93" s="1801">
        <v>61.4</v>
      </c>
      <c r="P93" s="1801">
        <v>59.5</v>
      </c>
      <c r="Q93" s="1801">
        <v>57.8</v>
      </c>
      <c r="R93" s="1858">
        <v>61.3</v>
      </c>
      <c r="S93" s="1786">
        <v>22</v>
      </c>
      <c r="T93" s="1792" t="s">
        <v>797</v>
      </c>
      <c r="U93" s="1816">
        <v>83.84086115483575</v>
      </c>
      <c r="V93" s="1815">
        <v>80.7</v>
      </c>
      <c r="W93" s="1815">
        <v>87.1</v>
      </c>
      <c r="X93" s="1203">
        <v>60.377691666257903</v>
      </c>
      <c r="Y93" s="1203">
        <v>60.6</v>
      </c>
      <c r="Z93" s="1203">
        <v>60.1</v>
      </c>
      <c r="AA93" s="1203">
        <v>56.64536669981316</v>
      </c>
      <c r="AB93" s="1203">
        <v>59.7</v>
      </c>
      <c r="AC93" s="1203">
        <v>53.4</v>
      </c>
      <c r="AD93" s="1203">
        <v>3.7323249664447484</v>
      </c>
      <c r="AE93" s="1203">
        <v>0.9</v>
      </c>
      <c r="AF93" s="1203">
        <v>6.7</v>
      </c>
      <c r="AG93" s="609">
        <v>11</v>
      </c>
      <c r="AH93" s="609">
        <v>15.1</v>
      </c>
      <c r="AI93" s="1874">
        <v>6.4</v>
      </c>
      <c r="AJ93" s="1357">
        <v>22</v>
      </c>
    </row>
    <row r="94" spans="2:44" s="922" customFormat="1" ht="22.5" customHeight="1" thickBot="1">
      <c r="B94" s="1876" t="s">
        <v>1224</v>
      </c>
      <c r="C94" s="1877">
        <v>35.1</v>
      </c>
      <c r="D94" s="1878">
        <v>21.1</v>
      </c>
      <c r="E94" s="1298">
        <v>99.96</v>
      </c>
      <c r="F94" s="1879">
        <v>99.96</v>
      </c>
      <c r="G94" s="1878">
        <v>98.7</v>
      </c>
      <c r="H94" s="1878">
        <v>98.6</v>
      </c>
      <c r="I94" s="1878">
        <v>98.8</v>
      </c>
      <c r="J94" s="1878">
        <v>93.5</v>
      </c>
      <c r="K94" s="1878">
        <v>94</v>
      </c>
      <c r="L94" s="1878">
        <v>93.1</v>
      </c>
      <c r="M94" s="1878">
        <v>60.9</v>
      </c>
      <c r="N94" s="1878">
        <v>59.5</v>
      </c>
      <c r="O94" s="1878">
        <v>62.2</v>
      </c>
      <c r="P94" s="1878">
        <v>60.8</v>
      </c>
      <c r="Q94" s="1878">
        <v>59.5</v>
      </c>
      <c r="R94" s="1878">
        <v>62.1</v>
      </c>
      <c r="S94" s="1880">
        <v>23</v>
      </c>
      <c r="T94" s="1881" t="s">
        <v>1225</v>
      </c>
      <c r="U94" s="1882">
        <v>84</v>
      </c>
      <c r="V94" s="1883">
        <v>80.900000000000006</v>
      </c>
      <c r="W94" s="1883">
        <v>87.1</v>
      </c>
      <c r="X94" s="1297">
        <v>61.1</v>
      </c>
      <c r="Y94" s="1297">
        <v>61.6</v>
      </c>
      <c r="Z94" s="1297">
        <v>60.6</v>
      </c>
      <c r="AA94" s="1297">
        <v>57.7</v>
      </c>
      <c r="AB94" s="1297">
        <v>60.7</v>
      </c>
      <c r="AC94" s="1297">
        <v>54.5</v>
      </c>
      <c r="AD94" s="1297">
        <v>3.4</v>
      </c>
      <c r="AE94" s="1297">
        <v>0.9</v>
      </c>
      <c r="AF94" s="1297">
        <v>6.1</v>
      </c>
      <c r="AG94" s="993">
        <v>11.2</v>
      </c>
      <c r="AH94" s="993">
        <v>15.2</v>
      </c>
      <c r="AI94" s="1884">
        <v>6.6</v>
      </c>
      <c r="AJ94" s="1885">
        <v>23</v>
      </c>
    </row>
    <row r="95" spans="2:44" s="546" customFormat="1" ht="13.5" customHeight="1">
      <c r="B95" s="545" t="s">
        <v>798</v>
      </c>
      <c r="L95" s="547" t="s">
        <v>799</v>
      </c>
      <c r="T95" s="612" t="s">
        <v>800</v>
      </c>
      <c r="U95" s="637"/>
      <c r="V95" s="637"/>
      <c r="W95" s="637"/>
      <c r="X95" s="638"/>
      <c r="Y95" s="638"/>
      <c r="Z95" s="638"/>
      <c r="AA95" s="638"/>
      <c r="AB95" s="638"/>
      <c r="AC95" s="639" t="s">
        <v>801</v>
      </c>
      <c r="AD95" s="638"/>
      <c r="AE95" s="638"/>
      <c r="AF95" s="638"/>
      <c r="AG95" s="638"/>
      <c r="AH95" s="638"/>
      <c r="AI95" s="638"/>
      <c r="AJ95" s="638"/>
      <c r="AL95" s="544"/>
      <c r="AM95" s="544"/>
      <c r="AN95" s="544"/>
      <c r="AO95" s="544"/>
      <c r="AP95" s="544"/>
      <c r="AQ95" s="544"/>
    </row>
    <row r="96" spans="2:44" s="546" customFormat="1" ht="13.5" customHeight="1">
      <c r="B96" s="545" t="s">
        <v>802</v>
      </c>
      <c r="L96" s="547" t="s">
        <v>803</v>
      </c>
      <c r="T96" s="637" t="s">
        <v>804</v>
      </c>
      <c r="U96" s="637"/>
      <c r="V96" s="637"/>
      <c r="W96" s="637"/>
      <c r="X96" s="638"/>
      <c r="Y96" s="638"/>
      <c r="Z96" s="638"/>
      <c r="AA96" s="638"/>
      <c r="AB96" s="638"/>
      <c r="AC96" s="639" t="s">
        <v>805</v>
      </c>
      <c r="AD96" s="638"/>
      <c r="AE96" s="638"/>
      <c r="AF96" s="638"/>
      <c r="AG96" s="638"/>
      <c r="AH96" s="638"/>
      <c r="AI96" s="638"/>
      <c r="AJ96" s="638"/>
      <c r="AO96" s="1886"/>
      <c r="AP96" s="1886"/>
      <c r="AQ96" s="1886"/>
    </row>
    <row r="97" spans="2:43" s="546" customFormat="1" ht="13.5" customHeight="1">
      <c r="B97" s="545" t="s">
        <v>806</v>
      </c>
      <c r="L97" s="549" t="s">
        <v>807</v>
      </c>
      <c r="T97" s="640" t="s">
        <v>808</v>
      </c>
      <c r="U97" s="637"/>
      <c r="V97" s="637"/>
      <c r="W97" s="637"/>
      <c r="X97" s="638"/>
      <c r="Y97" s="638"/>
      <c r="Z97" s="638"/>
      <c r="AA97" s="638"/>
      <c r="AB97" s="638"/>
      <c r="AC97" s="641" t="s">
        <v>809</v>
      </c>
      <c r="AD97" s="638"/>
      <c r="AE97" s="638"/>
      <c r="AF97" s="638"/>
      <c r="AG97" s="638"/>
      <c r="AH97" s="638"/>
      <c r="AI97" s="638"/>
      <c r="AJ97" s="638"/>
      <c r="AO97" s="1887"/>
      <c r="AP97" s="1887"/>
      <c r="AQ97" s="1887"/>
    </row>
    <row r="98" spans="2:43" s="546" customFormat="1" ht="13.5" customHeight="1">
      <c r="B98" s="548" t="s">
        <v>810</v>
      </c>
      <c r="L98" s="547" t="s">
        <v>811</v>
      </c>
      <c r="T98" s="640" t="s">
        <v>812</v>
      </c>
      <c r="U98" s="637"/>
      <c r="V98" s="637"/>
      <c r="W98" s="637"/>
      <c r="X98" s="638"/>
      <c r="Y98" s="638"/>
      <c r="Z98" s="638"/>
      <c r="AA98" s="638"/>
      <c r="AB98" s="638"/>
      <c r="AC98" s="642" t="s">
        <v>813</v>
      </c>
      <c r="AD98" s="638"/>
      <c r="AE98" s="638"/>
      <c r="AF98" s="638"/>
      <c r="AG98" s="638"/>
      <c r="AH98" s="638"/>
      <c r="AI98" s="638"/>
      <c r="AJ98" s="638"/>
      <c r="AO98" s="1887"/>
      <c r="AP98" s="1887"/>
      <c r="AQ98" s="1887"/>
    </row>
    <row r="99" spans="2:43" s="546" customFormat="1" ht="13.15" customHeight="1">
      <c r="B99" s="545" t="s">
        <v>814</v>
      </c>
      <c r="L99" s="549" t="s">
        <v>815</v>
      </c>
      <c r="T99" s="640" t="s">
        <v>816</v>
      </c>
      <c r="U99" s="637"/>
      <c r="V99" s="637"/>
      <c r="W99" s="637"/>
      <c r="X99" s="638"/>
      <c r="Y99" s="638"/>
      <c r="Z99" s="638"/>
      <c r="AA99" s="638"/>
      <c r="AB99" s="638"/>
      <c r="AC99" s="643" t="s">
        <v>817</v>
      </c>
      <c r="AD99" s="638"/>
      <c r="AE99" s="638"/>
      <c r="AF99" s="638"/>
      <c r="AG99" s="638"/>
      <c r="AH99" s="638"/>
      <c r="AI99" s="638"/>
      <c r="AJ99" s="638"/>
    </row>
    <row r="100" spans="2:43" ht="13.5" customHeight="1">
      <c r="B100" s="550" t="s">
        <v>818</v>
      </c>
      <c r="L100" s="547" t="s">
        <v>819</v>
      </c>
      <c r="T100" s="640" t="s">
        <v>820</v>
      </c>
      <c r="U100" s="637"/>
      <c r="V100" s="637"/>
      <c r="W100" s="637"/>
      <c r="X100" s="638"/>
      <c r="Y100" s="638"/>
      <c r="Z100" s="638"/>
      <c r="AA100" s="638"/>
      <c r="AB100" s="638"/>
      <c r="AC100" s="643" t="s">
        <v>821</v>
      </c>
      <c r="AD100" s="638"/>
      <c r="AE100" s="638"/>
      <c r="AF100" s="638"/>
      <c r="AG100" s="638"/>
      <c r="AH100" s="638"/>
      <c r="AI100" s="638"/>
      <c r="AJ100" s="638"/>
      <c r="AL100" s="546"/>
      <c r="AM100" s="546"/>
      <c r="AN100" s="546"/>
      <c r="AO100" s="1888"/>
      <c r="AP100" s="1888"/>
      <c r="AQ100" s="1888"/>
    </row>
    <row r="101" spans="2:43">
      <c r="L101" s="546"/>
      <c r="T101" s="637" t="s">
        <v>822</v>
      </c>
      <c r="U101" s="637"/>
      <c r="V101" s="637"/>
      <c r="W101" s="637"/>
      <c r="X101" s="638"/>
      <c r="Y101" s="638"/>
      <c r="Z101" s="638"/>
      <c r="AA101" s="638"/>
      <c r="AB101" s="638"/>
      <c r="AC101" s="644" t="s">
        <v>823</v>
      </c>
      <c r="AD101" s="638"/>
      <c r="AE101" s="638"/>
      <c r="AF101" s="638"/>
      <c r="AG101" s="638"/>
      <c r="AH101" s="638"/>
      <c r="AI101" s="638"/>
      <c r="AJ101" s="638"/>
    </row>
    <row r="102" spans="2:43">
      <c r="B102" s="546" t="s">
        <v>824</v>
      </c>
      <c r="F102" s="1909"/>
      <c r="T102" s="640" t="s">
        <v>825</v>
      </c>
      <c r="U102" s="637"/>
      <c r="V102" s="637"/>
      <c r="W102" s="637"/>
      <c r="X102" s="638"/>
      <c r="Y102" s="638"/>
      <c r="Z102" s="638"/>
      <c r="AA102" s="638"/>
      <c r="AB102" s="638"/>
      <c r="AC102" s="638"/>
      <c r="AD102" s="638"/>
      <c r="AE102" s="638"/>
      <c r="AF102" s="638"/>
      <c r="AG102" s="638"/>
      <c r="AH102" s="638"/>
      <c r="AI102" s="638"/>
      <c r="AJ102" s="638"/>
    </row>
    <row r="103" spans="2:43">
      <c r="H103" s="1910"/>
      <c r="T103" s="637"/>
      <c r="AI103" s="1889"/>
    </row>
    <row r="104" spans="2:43" ht="18.75">
      <c r="F104" s="1890"/>
      <c r="AI104" s="1889"/>
    </row>
    <row r="105" spans="2:43">
      <c r="F105" s="1911"/>
      <c r="AI105" s="1891"/>
    </row>
    <row r="106" spans="2:43">
      <c r="C106" s="1912"/>
      <c r="D106" s="1892"/>
      <c r="K106" s="1913"/>
      <c r="X106" s="1893"/>
      <c r="Y106" s="1893"/>
      <c r="AA106" s="1893"/>
    </row>
    <row r="107" spans="2:43">
      <c r="G107" s="1909"/>
      <c r="P107" s="1909"/>
      <c r="AF107" s="544"/>
      <c r="AG107" s="544"/>
      <c r="AH107" s="544"/>
      <c r="AI107" s="544"/>
      <c r="AJ107" s="544"/>
    </row>
    <row r="108" spans="2:43">
      <c r="D108" s="1909"/>
      <c r="K108" s="1911"/>
      <c r="M108" s="1909"/>
      <c r="N108" s="1911"/>
      <c r="P108" s="1909"/>
      <c r="S108" s="636"/>
      <c r="Y108" s="1894"/>
      <c r="AA108" s="1891"/>
      <c r="AC108" s="1894"/>
      <c r="AH108" s="544"/>
      <c r="AI108" s="544"/>
      <c r="AJ108" s="544"/>
    </row>
    <row r="109" spans="2:43">
      <c r="Q109" s="636"/>
      <c r="R109" s="636"/>
      <c r="S109" s="636"/>
      <c r="T109" s="1889"/>
      <c r="V109" s="1895"/>
      <c r="X109" s="1896"/>
      <c r="AF109" s="544"/>
      <c r="AG109" s="544"/>
      <c r="AH109" s="544"/>
      <c r="AI109" s="544"/>
      <c r="AJ109" s="544"/>
    </row>
    <row r="110" spans="2:43">
      <c r="T110" s="544"/>
      <c r="AC110" s="544"/>
      <c r="AD110" s="544"/>
      <c r="AE110" s="544"/>
      <c r="AF110" s="544"/>
      <c r="AG110" s="544"/>
      <c r="AI110" s="544"/>
      <c r="AJ110" s="544"/>
    </row>
    <row r="111" spans="2:43">
      <c r="T111" s="544"/>
      <c r="U111" s="544"/>
      <c r="V111" s="544"/>
      <c r="AD111" s="544"/>
      <c r="AE111" s="544"/>
      <c r="AF111" s="544"/>
      <c r="AG111" s="544"/>
      <c r="AH111" s="1897"/>
      <c r="AI111" s="1897"/>
      <c r="AJ111" s="1897"/>
    </row>
    <row r="112" spans="2:43">
      <c r="N112" s="1914"/>
      <c r="P112" s="1915"/>
      <c r="Q112" s="1915"/>
      <c r="R112" s="1915"/>
      <c r="S112" s="1915"/>
      <c r="T112" s="1915"/>
      <c r="U112" s="1914"/>
      <c r="V112" s="544"/>
      <c r="W112" s="544"/>
      <c r="AA112" s="1898"/>
      <c r="AD112" s="1899"/>
      <c r="AE112" s="1899"/>
      <c r="AF112" s="1900"/>
      <c r="AG112" s="1900"/>
      <c r="AH112" s="1900"/>
    </row>
    <row r="113" spans="4:43" s="1914" customFormat="1">
      <c r="F113" s="1916"/>
      <c r="P113" s="1917"/>
      <c r="S113" s="1917"/>
      <c r="AA113" s="1901"/>
      <c r="AB113" s="1901"/>
      <c r="AC113" s="1902"/>
      <c r="AD113" s="1903"/>
      <c r="AE113" s="1903"/>
      <c r="AF113" s="1903"/>
      <c r="AG113" s="1903"/>
      <c r="AK113" s="1902"/>
      <c r="AL113" s="544"/>
      <c r="AM113" s="544"/>
      <c r="AN113" s="544"/>
      <c r="AO113" s="544"/>
      <c r="AP113" s="544"/>
      <c r="AQ113" s="544"/>
    </row>
    <row r="114" spans="4:43" s="1918" customFormat="1" ht="14.25">
      <c r="L114" s="1914"/>
      <c r="M114" s="1914"/>
      <c r="N114" s="1914"/>
      <c r="O114" s="1914"/>
      <c r="U114" s="1914"/>
      <c r="AA114" s="1902"/>
      <c r="AB114" s="1902"/>
      <c r="AC114" s="1902"/>
      <c r="AD114" s="1903"/>
      <c r="AE114" s="1903"/>
      <c r="AF114" s="1903"/>
      <c r="AG114" s="1903"/>
      <c r="AH114" s="514"/>
      <c r="AI114" s="514"/>
      <c r="AJ114" s="514"/>
      <c r="AK114" s="1902"/>
      <c r="AL114" s="1902"/>
      <c r="AM114" s="1902"/>
      <c r="AN114" s="1902"/>
      <c r="AO114" s="1902"/>
      <c r="AP114" s="1902"/>
      <c r="AQ114" s="1914"/>
    </row>
    <row r="115" spans="4:43" s="1918" customFormat="1">
      <c r="I115" s="544"/>
      <c r="J115" s="544"/>
      <c r="K115" s="544"/>
      <c r="L115" s="544"/>
      <c r="M115" s="544"/>
      <c r="N115" s="544"/>
      <c r="O115" s="544"/>
      <c r="AA115" s="636"/>
      <c r="AB115" s="1902"/>
      <c r="AC115" s="1902"/>
      <c r="AD115" s="1903"/>
      <c r="AE115" s="1903"/>
      <c r="AF115" s="1903"/>
      <c r="AG115" s="1903"/>
      <c r="AK115" s="1902"/>
      <c r="AL115" s="1902"/>
      <c r="AM115" s="1902"/>
      <c r="AN115" s="1902"/>
      <c r="AO115" s="1902"/>
      <c r="AP115" s="1902"/>
    </row>
    <row r="116" spans="4:43">
      <c r="D116" s="1918"/>
      <c r="E116" s="1918"/>
      <c r="F116" s="1918"/>
      <c r="G116" s="1918"/>
      <c r="H116" s="1918"/>
      <c r="T116" s="544"/>
      <c r="U116" s="544"/>
      <c r="V116" s="544"/>
      <c r="W116" s="1918"/>
      <c r="X116" s="544"/>
      <c r="Y116" s="544"/>
      <c r="Z116" s="544"/>
      <c r="AD116" s="1900"/>
      <c r="AE116" s="1900"/>
      <c r="AF116" s="1900"/>
      <c r="AG116" s="1900"/>
      <c r="AH116" s="1900"/>
      <c r="AK116" s="636"/>
      <c r="AL116" s="1902"/>
      <c r="AM116" s="1902"/>
      <c r="AN116" s="1902"/>
      <c r="AO116" s="1902"/>
      <c r="AP116" s="1902"/>
      <c r="AQ116" s="1918"/>
    </row>
    <row r="117" spans="4:43">
      <c r="E117" s="1918"/>
      <c r="F117" s="1918"/>
      <c r="G117" s="1918"/>
      <c r="H117" s="1918"/>
      <c r="T117" s="544"/>
      <c r="U117" s="544"/>
      <c r="V117" s="544"/>
      <c r="W117" s="544"/>
      <c r="X117" s="544"/>
      <c r="Y117" s="544"/>
      <c r="Z117" s="544"/>
      <c r="AD117" s="1900"/>
      <c r="AE117" s="1900"/>
      <c r="AF117" s="1900"/>
      <c r="AG117" s="1900"/>
      <c r="AH117" s="1900"/>
      <c r="AK117" s="636"/>
      <c r="AL117" s="636"/>
      <c r="AM117" s="636"/>
      <c r="AN117" s="636"/>
      <c r="AO117" s="636"/>
      <c r="AP117" s="636"/>
    </row>
    <row r="118" spans="4:43">
      <c r="E118" s="1918"/>
      <c r="F118" s="1918"/>
      <c r="G118" s="1918"/>
      <c r="H118" s="1918"/>
      <c r="T118" s="544"/>
      <c r="U118" s="544"/>
      <c r="V118" s="544"/>
      <c r="W118" s="544"/>
      <c r="X118" s="544"/>
      <c r="Y118" s="544"/>
      <c r="Z118" s="544"/>
      <c r="AD118" s="1900"/>
      <c r="AE118" s="1900"/>
      <c r="AF118" s="1900"/>
      <c r="AG118" s="1900"/>
      <c r="AH118" s="1900"/>
      <c r="AK118" s="636"/>
      <c r="AL118" s="636"/>
      <c r="AM118" s="636"/>
      <c r="AN118" s="636"/>
      <c r="AO118" s="636"/>
      <c r="AP118" s="636"/>
    </row>
    <row r="119" spans="4:43">
      <c r="E119" s="1918"/>
      <c r="F119" s="1918"/>
      <c r="G119" s="1918"/>
      <c r="H119" s="1918"/>
      <c r="T119" s="544"/>
      <c r="U119" s="544"/>
      <c r="V119" s="544"/>
      <c r="W119" s="544"/>
      <c r="X119" s="544"/>
      <c r="Y119" s="544"/>
      <c r="Z119" s="544"/>
      <c r="AD119" s="1900"/>
      <c r="AE119" s="1900"/>
      <c r="AF119" s="1900"/>
      <c r="AG119" s="1900"/>
      <c r="AH119" s="1900"/>
      <c r="AK119" s="636"/>
      <c r="AL119" s="636"/>
      <c r="AM119" s="636"/>
      <c r="AN119" s="636"/>
      <c r="AO119" s="636"/>
      <c r="AP119" s="636"/>
    </row>
    <row r="120" spans="4:43">
      <c r="E120" s="1918"/>
      <c r="F120" s="1918"/>
      <c r="G120" s="1918"/>
      <c r="H120" s="1918"/>
      <c r="K120" s="1918"/>
      <c r="T120" s="544"/>
      <c r="U120" s="544"/>
      <c r="V120" s="544"/>
      <c r="W120" s="544"/>
      <c r="X120" s="544"/>
      <c r="Y120" s="544"/>
      <c r="Z120" s="544"/>
      <c r="AD120" s="1900"/>
      <c r="AE120" s="1900"/>
      <c r="AF120" s="1900"/>
      <c r="AG120" s="1900"/>
      <c r="AH120" s="1900"/>
      <c r="AK120" s="636"/>
      <c r="AL120" s="636"/>
      <c r="AM120" s="636"/>
      <c r="AN120" s="636"/>
      <c r="AO120" s="636"/>
      <c r="AP120" s="636"/>
    </row>
    <row r="121" spans="4:43">
      <c r="D121" s="1918"/>
      <c r="E121" s="1918"/>
      <c r="F121" s="1918"/>
      <c r="G121" s="1918"/>
      <c r="H121" s="1918"/>
      <c r="P121" s="1919"/>
      <c r="S121" s="636"/>
      <c r="T121" s="544"/>
      <c r="U121" s="544"/>
      <c r="V121" s="544"/>
      <c r="W121" s="544"/>
      <c r="X121" s="544"/>
      <c r="Y121" s="544"/>
      <c r="Z121" s="544"/>
      <c r="AD121" s="1900"/>
      <c r="AE121" s="1900"/>
      <c r="AF121" s="1900"/>
      <c r="AG121" s="1900"/>
      <c r="AH121" s="1900"/>
      <c r="AK121" s="636"/>
      <c r="AL121" s="636"/>
      <c r="AM121" s="636"/>
      <c r="AN121" s="636"/>
      <c r="AO121" s="636"/>
      <c r="AP121" s="636"/>
    </row>
    <row r="122" spans="4:43">
      <c r="D122" s="1918"/>
      <c r="E122" s="1918"/>
      <c r="F122" s="1918"/>
      <c r="G122" s="1918"/>
      <c r="H122" s="1918"/>
      <c r="T122" s="544"/>
      <c r="U122" s="544"/>
      <c r="V122" s="544"/>
      <c r="W122" s="544"/>
      <c r="X122" s="544"/>
      <c r="Y122" s="544"/>
      <c r="Z122" s="544"/>
      <c r="AD122" s="1900"/>
      <c r="AE122" s="1900"/>
      <c r="AF122" s="1900"/>
      <c r="AG122" s="1900"/>
      <c r="AH122" s="1900"/>
      <c r="AK122" s="636"/>
      <c r="AL122" s="636"/>
      <c r="AM122" s="636"/>
      <c r="AN122" s="636"/>
      <c r="AO122" s="636"/>
      <c r="AP122" s="636"/>
    </row>
    <row r="123" spans="4:43">
      <c r="D123" s="1918"/>
      <c r="E123" s="1918"/>
      <c r="F123" s="1918"/>
      <c r="G123" s="1918"/>
      <c r="H123" s="1918"/>
      <c r="T123" s="544"/>
      <c r="U123" s="544"/>
      <c r="V123" s="544"/>
      <c r="W123" s="544"/>
      <c r="X123" s="544"/>
      <c r="Y123" s="544"/>
      <c r="Z123" s="544"/>
      <c r="AD123" s="1900"/>
      <c r="AE123" s="1900"/>
      <c r="AF123" s="1900"/>
      <c r="AG123" s="1900"/>
      <c r="AH123" s="1900"/>
      <c r="AK123" s="636"/>
      <c r="AL123" s="636"/>
      <c r="AM123" s="636"/>
      <c r="AN123" s="636"/>
      <c r="AO123" s="636"/>
      <c r="AP123" s="636"/>
    </row>
    <row r="124" spans="4:43">
      <c r="D124" s="1918"/>
      <c r="E124" s="1918"/>
      <c r="F124" s="1918"/>
      <c r="G124" s="1918"/>
      <c r="H124" s="1918"/>
      <c r="P124" s="1919"/>
      <c r="T124" s="544"/>
      <c r="U124" s="544"/>
      <c r="V124" s="544"/>
      <c r="W124" s="544"/>
      <c r="X124" s="544"/>
      <c r="Y124" s="544"/>
      <c r="Z124" s="544"/>
      <c r="AD124" s="1900"/>
      <c r="AE124" s="1900"/>
      <c r="AF124" s="1900"/>
      <c r="AG124" s="1900"/>
      <c r="AH124" s="1900"/>
      <c r="AK124" s="636"/>
      <c r="AL124" s="636"/>
      <c r="AM124" s="636"/>
      <c r="AN124" s="636"/>
      <c r="AO124" s="636"/>
      <c r="AP124" s="636"/>
    </row>
    <row r="125" spans="4:43">
      <c r="D125" s="1918"/>
      <c r="E125" s="1918"/>
      <c r="F125" s="1918"/>
      <c r="G125" s="1918"/>
      <c r="H125" s="1918"/>
      <c r="T125" s="544"/>
      <c r="U125" s="544"/>
      <c r="V125" s="544"/>
      <c r="W125" s="544"/>
      <c r="X125" s="544"/>
      <c r="Y125" s="544"/>
      <c r="Z125" s="544"/>
      <c r="AD125" s="1900"/>
      <c r="AE125" s="1900"/>
      <c r="AF125" s="1900"/>
      <c r="AG125" s="1900"/>
      <c r="AH125" s="1900"/>
      <c r="AK125" s="636"/>
      <c r="AL125" s="636"/>
      <c r="AM125" s="636"/>
      <c r="AN125" s="636"/>
      <c r="AO125" s="636"/>
      <c r="AP125" s="636"/>
    </row>
    <row r="126" spans="4:43">
      <c r="D126" s="1918"/>
      <c r="E126" s="1918"/>
      <c r="F126" s="1918"/>
      <c r="G126" s="1918"/>
      <c r="H126" s="1918"/>
      <c r="T126" s="544"/>
      <c r="U126" s="544"/>
      <c r="V126" s="544"/>
      <c r="W126" s="544"/>
      <c r="X126" s="544"/>
      <c r="Y126" s="544"/>
      <c r="Z126" s="544"/>
      <c r="AA126" s="1902"/>
      <c r="AB126" s="1902"/>
      <c r="AD126" s="1903"/>
      <c r="AE126" s="1903"/>
      <c r="AF126" s="1903"/>
      <c r="AG126" s="1903"/>
      <c r="AH126" s="1903"/>
      <c r="AI126" s="1902"/>
      <c r="AK126" s="636"/>
      <c r="AL126" s="636"/>
      <c r="AM126" s="636"/>
      <c r="AN126" s="636"/>
      <c r="AO126" s="636"/>
      <c r="AP126" s="636"/>
    </row>
    <row r="127" spans="4:43">
      <c r="D127" s="1918"/>
      <c r="E127" s="1918"/>
      <c r="F127" s="1918"/>
      <c r="G127" s="1918"/>
      <c r="H127" s="1918"/>
      <c r="T127" s="544"/>
      <c r="U127" s="544"/>
      <c r="V127" s="544"/>
      <c r="W127" s="1918"/>
      <c r="X127" s="544"/>
      <c r="Y127" s="544"/>
      <c r="Z127" s="544"/>
      <c r="AD127" s="1900"/>
      <c r="AE127" s="1900"/>
      <c r="AF127" s="1900"/>
      <c r="AG127" s="1900"/>
      <c r="AH127" s="1900"/>
      <c r="AK127" s="636"/>
      <c r="AL127" s="636"/>
      <c r="AM127" s="636"/>
      <c r="AN127" s="636"/>
      <c r="AO127" s="636"/>
      <c r="AP127" s="636"/>
    </row>
    <row r="128" spans="4:43">
      <c r="D128" s="1918"/>
      <c r="E128" s="1918"/>
      <c r="F128" s="1918"/>
      <c r="G128" s="1918"/>
      <c r="H128" s="1918"/>
      <c r="T128" s="544"/>
      <c r="U128" s="544"/>
      <c r="V128" s="544"/>
      <c r="W128" s="544"/>
      <c r="X128" s="544"/>
      <c r="Y128" s="544"/>
      <c r="Z128" s="544"/>
      <c r="AD128" s="1900"/>
      <c r="AE128" s="1900"/>
      <c r="AF128" s="1900"/>
      <c r="AG128" s="1900"/>
      <c r="AH128" s="1900"/>
      <c r="AK128" s="636"/>
      <c r="AL128" s="636"/>
      <c r="AM128" s="636"/>
      <c r="AN128" s="636"/>
      <c r="AO128" s="636"/>
      <c r="AP128" s="636"/>
    </row>
    <row r="129" spans="4:42">
      <c r="D129" s="1918"/>
      <c r="E129" s="1918"/>
      <c r="F129" s="1918"/>
      <c r="G129" s="1918"/>
      <c r="H129" s="1918"/>
      <c r="T129" s="544"/>
      <c r="U129" s="544"/>
      <c r="V129" s="544"/>
      <c r="W129" s="544"/>
      <c r="X129" s="544"/>
      <c r="Y129" s="544"/>
      <c r="Z129" s="544"/>
      <c r="AD129" s="1900"/>
      <c r="AE129" s="1900"/>
      <c r="AF129" s="1900"/>
      <c r="AG129" s="1900"/>
      <c r="AH129" s="1900"/>
      <c r="AK129" s="636"/>
      <c r="AL129" s="636"/>
      <c r="AM129" s="636"/>
      <c r="AN129" s="636"/>
      <c r="AO129" s="636"/>
      <c r="AP129" s="636"/>
    </row>
    <row r="130" spans="4:42">
      <c r="D130" s="1918"/>
      <c r="E130" s="1918"/>
      <c r="F130" s="1918"/>
      <c r="G130" s="1918"/>
      <c r="H130" s="1918"/>
      <c r="T130" s="544"/>
      <c r="U130" s="544"/>
      <c r="V130" s="544"/>
      <c r="W130" s="544"/>
      <c r="X130" s="544"/>
      <c r="Y130" s="544"/>
      <c r="Z130" s="544"/>
      <c r="AD130" s="1900"/>
      <c r="AE130" s="1900"/>
      <c r="AF130" s="1900"/>
      <c r="AG130" s="1900"/>
      <c r="AH130" s="1900"/>
      <c r="AK130" s="636"/>
      <c r="AL130" s="636"/>
      <c r="AM130" s="636"/>
      <c r="AN130" s="636"/>
      <c r="AO130" s="636"/>
      <c r="AP130" s="636"/>
    </row>
    <row r="131" spans="4:42">
      <c r="D131" s="1918"/>
      <c r="E131" s="1918"/>
      <c r="F131" s="1918"/>
      <c r="G131" s="1918"/>
      <c r="H131" s="1918"/>
      <c r="T131" s="544"/>
      <c r="U131" s="544"/>
      <c r="V131" s="544"/>
      <c r="W131" s="544"/>
      <c r="X131" s="544"/>
      <c r="Y131" s="544"/>
      <c r="Z131" s="544"/>
      <c r="AD131" s="1900"/>
      <c r="AE131" s="1900"/>
      <c r="AF131" s="1900"/>
      <c r="AG131" s="1900"/>
      <c r="AH131" s="1900"/>
      <c r="AK131" s="636"/>
      <c r="AL131" s="636"/>
      <c r="AM131" s="636"/>
      <c r="AN131" s="636"/>
      <c r="AO131" s="636"/>
      <c r="AP131" s="636"/>
    </row>
    <row r="132" spans="4:42">
      <c r="D132" s="1918"/>
      <c r="E132" s="1918"/>
      <c r="F132" s="1918"/>
      <c r="G132" s="1918"/>
      <c r="H132" s="1918"/>
      <c r="P132" s="1919"/>
      <c r="S132" s="636"/>
      <c r="T132" s="544"/>
      <c r="U132" s="544"/>
      <c r="V132" s="544"/>
      <c r="W132" s="544"/>
      <c r="X132" s="544"/>
      <c r="Y132" s="544"/>
      <c r="Z132" s="544"/>
      <c r="AD132" s="1900"/>
      <c r="AE132" s="1900"/>
      <c r="AF132" s="1900"/>
      <c r="AG132" s="1900"/>
      <c r="AH132" s="1900"/>
      <c r="AK132" s="636"/>
      <c r="AL132" s="636"/>
      <c r="AM132" s="636"/>
      <c r="AN132" s="636"/>
      <c r="AO132" s="636"/>
      <c r="AP132" s="636"/>
    </row>
    <row r="133" spans="4:42">
      <c r="D133" s="1918"/>
      <c r="E133" s="1918"/>
      <c r="F133" s="1918"/>
      <c r="G133" s="1918"/>
      <c r="H133" s="1918"/>
      <c r="T133" s="544"/>
      <c r="U133" s="544"/>
      <c r="V133" s="544"/>
      <c r="W133" s="544"/>
      <c r="X133" s="544"/>
      <c r="Y133" s="544"/>
      <c r="Z133" s="544"/>
      <c r="AD133" s="1900"/>
      <c r="AE133" s="1900"/>
      <c r="AF133" s="1900"/>
      <c r="AG133" s="1900"/>
      <c r="AH133" s="1900"/>
      <c r="AK133" s="636"/>
      <c r="AL133" s="636"/>
      <c r="AM133" s="636"/>
      <c r="AN133" s="636"/>
      <c r="AO133" s="636"/>
      <c r="AP133" s="636"/>
    </row>
    <row r="134" spans="4:42">
      <c r="D134" s="1918"/>
      <c r="E134" s="1918"/>
      <c r="F134" s="1918"/>
      <c r="G134" s="1918"/>
      <c r="H134" s="1918"/>
      <c r="T134" s="544"/>
      <c r="U134" s="544"/>
      <c r="V134" s="544"/>
      <c r="W134" s="544"/>
      <c r="X134" s="544"/>
      <c r="Y134" s="544"/>
      <c r="Z134" s="544"/>
      <c r="AD134" s="1900"/>
      <c r="AE134" s="1900"/>
      <c r="AF134" s="1900"/>
      <c r="AG134" s="1900"/>
      <c r="AH134" s="1900"/>
      <c r="AK134" s="636"/>
      <c r="AL134" s="636"/>
      <c r="AM134" s="636"/>
      <c r="AN134" s="636"/>
      <c r="AO134" s="636"/>
      <c r="AP134" s="636"/>
    </row>
    <row r="135" spans="4:42">
      <c r="D135" s="1918"/>
      <c r="E135" s="1918"/>
      <c r="F135" s="1918"/>
      <c r="G135" s="1918"/>
      <c r="H135" s="1918"/>
      <c r="P135" s="1919"/>
      <c r="T135" s="544"/>
      <c r="U135" s="544"/>
      <c r="V135" s="544"/>
      <c r="W135" s="544"/>
      <c r="X135" s="544"/>
      <c r="Y135" s="544"/>
      <c r="Z135" s="544"/>
      <c r="AD135" s="1900"/>
      <c r="AE135" s="1900"/>
      <c r="AF135" s="1900"/>
      <c r="AG135" s="1900"/>
      <c r="AH135" s="1900"/>
      <c r="AK135" s="636"/>
      <c r="AL135" s="636"/>
      <c r="AM135" s="636"/>
      <c r="AN135" s="636"/>
      <c r="AO135" s="636"/>
      <c r="AP135" s="636"/>
    </row>
    <row r="136" spans="4:42">
      <c r="D136" s="1918"/>
      <c r="E136" s="1918"/>
      <c r="F136" s="1918"/>
      <c r="G136" s="1918"/>
      <c r="H136" s="1918"/>
      <c r="P136" s="1919"/>
      <c r="T136" s="544"/>
      <c r="U136" s="544"/>
      <c r="V136" s="544"/>
      <c r="W136" s="544"/>
      <c r="X136" s="544"/>
      <c r="Y136" s="544"/>
      <c r="Z136" s="544"/>
      <c r="AD136" s="1900"/>
      <c r="AE136" s="1900"/>
      <c r="AF136" s="1900"/>
      <c r="AG136" s="1900"/>
      <c r="AH136" s="1900"/>
      <c r="AK136" s="636"/>
      <c r="AL136" s="636"/>
      <c r="AM136" s="636"/>
      <c r="AN136" s="636"/>
      <c r="AO136" s="636"/>
      <c r="AP136" s="636"/>
    </row>
    <row r="137" spans="4:42">
      <c r="D137" s="1918"/>
      <c r="E137" s="1918"/>
      <c r="F137" s="1918"/>
      <c r="G137" s="1918"/>
      <c r="H137" s="1918"/>
      <c r="T137" s="544"/>
      <c r="U137" s="544"/>
      <c r="V137" s="544"/>
      <c r="W137" s="544"/>
      <c r="X137" s="544"/>
      <c r="Y137" s="544"/>
      <c r="Z137" s="544"/>
      <c r="AA137" s="1902"/>
      <c r="AB137" s="1902"/>
      <c r="AD137" s="1903"/>
      <c r="AE137" s="1903"/>
      <c r="AF137" s="1903"/>
      <c r="AG137" s="1903"/>
      <c r="AH137" s="1903"/>
      <c r="AI137" s="1902"/>
      <c r="AK137" s="636"/>
      <c r="AL137" s="636"/>
      <c r="AM137" s="636"/>
      <c r="AN137" s="636"/>
      <c r="AO137" s="636"/>
      <c r="AP137" s="636"/>
    </row>
    <row r="138" spans="4:42">
      <c r="D138" s="1918"/>
      <c r="E138" s="1918"/>
      <c r="F138" s="1918"/>
      <c r="G138" s="1918"/>
      <c r="H138" s="1918"/>
      <c r="T138" s="544"/>
      <c r="U138" s="544"/>
      <c r="V138" s="544"/>
      <c r="W138" s="1918"/>
      <c r="X138" s="544"/>
      <c r="Y138" s="544"/>
      <c r="Z138" s="544"/>
      <c r="AD138" s="1900"/>
      <c r="AE138" s="1900"/>
      <c r="AF138" s="1900"/>
      <c r="AG138" s="1900"/>
      <c r="AH138" s="1900"/>
      <c r="AK138" s="636"/>
      <c r="AL138" s="636"/>
      <c r="AM138" s="636"/>
      <c r="AN138" s="636"/>
      <c r="AO138" s="636"/>
      <c r="AP138" s="636"/>
    </row>
    <row r="139" spans="4:42">
      <c r="D139" s="1918"/>
      <c r="E139" s="1918"/>
      <c r="F139" s="1918"/>
      <c r="G139" s="1918"/>
      <c r="H139" s="1918"/>
      <c r="T139" s="544"/>
      <c r="U139" s="544"/>
      <c r="V139" s="544"/>
      <c r="W139" s="544"/>
      <c r="X139" s="544"/>
      <c r="Y139" s="544"/>
      <c r="Z139" s="544"/>
      <c r="AD139" s="1900"/>
      <c r="AE139" s="1900"/>
      <c r="AF139" s="1900"/>
      <c r="AG139" s="1900"/>
      <c r="AH139" s="1900"/>
      <c r="AK139" s="636"/>
      <c r="AL139" s="636"/>
      <c r="AM139" s="636"/>
      <c r="AN139" s="636"/>
      <c r="AO139" s="636"/>
      <c r="AP139" s="636"/>
    </row>
    <row r="140" spans="4:42">
      <c r="D140" s="1918"/>
      <c r="E140" s="1918"/>
      <c r="F140" s="1918"/>
      <c r="G140" s="1918"/>
      <c r="H140" s="1918"/>
      <c r="T140" s="544"/>
      <c r="U140" s="544"/>
      <c r="V140" s="544"/>
      <c r="W140" s="544"/>
      <c r="X140" s="544"/>
      <c r="Y140" s="544"/>
      <c r="Z140" s="544"/>
      <c r="AD140" s="1900"/>
      <c r="AE140" s="1900"/>
      <c r="AF140" s="1900"/>
      <c r="AG140" s="1900"/>
      <c r="AH140" s="1900"/>
      <c r="AK140" s="636"/>
      <c r="AL140" s="636"/>
      <c r="AM140" s="636"/>
      <c r="AN140" s="636"/>
      <c r="AO140" s="636"/>
      <c r="AP140" s="636"/>
    </row>
    <row r="141" spans="4:42">
      <c r="D141" s="1918"/>
      <c r="E141" s="1918"/>
      <c r="F141" s="1918"/>
      <c r="G141" s="1918"/>
      <c r="H141" s="1918"/>
      <c r="T141" s="544"/>
      <c r="U141" s="544"/>
      <c r="V141" s="544"/>
      <c r="W141" s="544"/>
      <c r="X141" s="544"/>
      <c r="Y141" s="544"/>
      <c r="Z141" s="544"/>
      <c r="AD141" s="1900"/>
      <c r="AE141" s="1900"/>
      <c r="AF141" s="1900"/>
      <c r="AG141" s="1900"/>
      <c r="AH141" s="1900"/>
      <c r="AK141" s="636"/>
      <c r="AL141" s="636"/>
      <c r="AM141" s="636"/>
      <c r="AN141" s="636"/>
      <c r="AO141" s="636"/>
      <c r="AP141" s="636"/>
    </row>
    <row r="142" spans="4:42">
      <c r="D142" s="1918"/>
      <c r="E142" s="1918"/>
      <c r="F142" s="1918"/>
      <c r="G142" s="1918"/>
      <c r="H142" s="1918"/>
      <c r="T142" s="544"/>
      <c r="U142" s="544"/>
      <c r="V142" s="544"/>
      <c r="W142" s="544"/>
      <c r="X142" s="544"/>
      <c r="Y142" s="544"/>
      <c r="Z142" s="544"/>
      <c r="AD142" s="1900"/>
      <c r="AE142" s="1900"/>
      <c r="AF142" s="1900"/>
      <c r="AG142" s="1900"/>
      <c r="AH142" s="1900"/>
      <c r="AK142" s="636"/>
      <c r="AL142" s="636"/>
      <c r="AM142" s="636"/>
      <c r="AN142" s="636"/>
      <c r="AO142" s="636"/>
      <c r="AP142" s="636"/>
    </row>
    <row r="143" spans="4:42">
      <c r="D143" s="1918"/>
      <c r="E143" s="1918"/>
      <c r="F143" s="1918"/>
      <c r="G143" s="1918"/>
      <c r="H143" s="1918"/>
      <c r="P143" s="1919"/>
      <c r="S143" s="636"/>
      <c r="T143" s="544"/>
      <c r="U143" s="544"/>
      <c r="V143" s="544"/>
      <c r="W143" s="544"/>
      <c r="X143" s="544"/>
      <c r="Y143" s="544"/>
      <c r="Z143" s="544"/>
      <c r="AC143" s="1904"/>
      <c r="AD143" s="1900"/>
      <c r="AE143" s="1900"/>
      <c r="AF143" s="1900"/>
      <c r="AG143" s="1900"/>
      <c r="AH143" s="1900"/>
      <c r="AK143" s="636"/>
      <c r="AL143" s="636"/>
      <c r="AM143" s="636"/>
      <c r="AN143" s="636"/>
      <c r="AO143" s="636"/>
      <c r="AP143" s="636"/>
    </row>
    <row r="144" spans="4:42">
      <c r="D144" s="1918"/>
      <c r="E144" s="1918"/>
      <c r="F144" s="1918"/>
      <c r="G144" s="1918"/>
      <c r="H144" s="1918"/>
      <c r="T144" s="544"/>
      <c r="U144" s="544"/>
      <c r="V144" s="544"/>
      <c r="W144" s="544"/>
      <c r="X144" s="544"/>
      <c r="Y144" s="544"/>
      <c r="Z144" s="544"/>
      <c r="AD144" s="1900"/>
      <c r="AE144" s="1900"/>
      <c r="AF144" s="1900"/>
      <c r="AG144" s="1900"/>
      <c r="AH144" s="1900"/>
      <c r="AK144" s="636"/>
      <c r="AL144" s="636"/>
      <c r="AM144" s="636"/>
      <c r="AN144" s="636"/>
      <c r="AO144" s="636"/>
      <c r="AP144" s="636"/>
    </row>
    <row r="145" spans="4:42">
      <c r="D145" s="1918"/>
      <c r="E145" s="1918"/>
      <c r="F145" s="1918"/>
      <c r="G145" s="1918"/>
      <c r="H145" s="1918"/>
      <c r="T145" s="544"/>
      <c r="U145" s="544"/>
      <c r="V145" s="544"/>
      <c r="W145" s="544"/>
      <c r="X145" s="544"/>
      <c r="Y145" s="544"/>
      <c r="Z145" s="544"/>
      <c r="AD145" s="1900"/>
      <c r="AE145" s="1900"/>
      <c r="AF145" s="1900"/>
      <c r="AG145" s="1900"/>
      <c r="AH145" s="1900"/>
      <c r="AK145" s="636"/>
      <c r="AL145" s="636"/>
      <c r="AM145" s="636"/>
      <c r="AN145" s="636"/>
      <c r="AO145" s="636"/>
      <c r="AP145" s="636"/>
    </row>
    <row r="146" spans="4:42">
      <c r="D146" s="1918"/>
      <c r="E146" s="1918"/>
      <c r="F146" s="1918"/>
      <c r="G146" s="1918"/>
      <c r="H146" s="1918"/>
      <c r="P146" s="1919"/>
      <c r="T146" s="544"/>
      <c r="U146" s="544"/>
      <c r="V146" s="544"/>
      <c r="W146" s="544"/>
      <c r="X146" s="544"/>
      <c r="Y146" s="544"/>
      <c r="Z146" s="544"/>
      <c r="AC146" s="1904"/>
      <c r="AD146" s="1900"/>
      <c r="AE146" s="1900"/>
      <c r="AF146" s="1900"/>
      <c r="AG146" s="1900"/>
      <c r="AH146" s="1900"/>
      <c r="AK146" s="636"/>
      <c r="AL146" s="636"/>
      <c r="AM146" s="636"/>
      <c r="AN146" s="636"/>
      <c r="AO146" s="636"/>
      <c r="AP146" s="636"/>
    </row>
  </sheetData>
  <mergeCells count="54">
    <mergeCell ref="S55:S59"/>
    <mergeCell ref="D55:D58"/>
    <mergeCell ref="AJ55:AJ59"/>
    <mergeCell ref="J56:K56"/>
    <mergeCell ref="P56:R56"/>
    <mergeCell ref="E57:F57"/>
    <mergeCell ref="G57:I57"/>
    <mergeCell ref="J57:K57"/>
    <mergeCell ref="M57:O57"/>
    <mergeCell ref="P57:R57"/>
    <mergeCell ref="U57:W57"/>
    <mergeCell ref="X57:Z57"/>
    <mergeCell ref="T55:T59"/>
    <mergeCell ref="U55:W56"/>
    <mergeCell ref="X55:Z56"/>
    <mergeCell ref="AA55:AC56"/>
    <mergeCell ref="B55:B59"/>
    <mergeCell ref="C55:C58"/>
    <mergeCell ref="E55:F56"/>
    <mergeCell ref="G55:I56"/>
    <mergeCell ref="M55:O56"/>
    <mergeCell ref="AA57:AB57"/>
    <mergeCell ref="AD57:AF57"/>
    <mergeCell ref="AG57:AI57"/>
    <mergeCell ref="AD55:AF56"/>
    <mergeCell ref="AG55:AI56"/>
    <mergeCell ref="AA5:AC6"/>
    <mergeCell ref="AD5:AF6"/>
    <mergeCell ref="AD7:AF7"/>
    <mergeCell ref="AG5:AI6"/>
    <mergeCell ref="AA7:AB7"/>
    <mergeCell ref="AG7:AI7"/>
    <mergeCell ref="M7:O7"/>
    <mergeCell ref="P7:R7"/>
    <mergeCell ref="U7:W7"/>
    <mergeCell ref="X7:Z7"/>
    <mergeCell ref="U5:W6"/>
    <mergeCell ref="X5:Z6"/>
    <mergeCell ref="AO54:AQ55"/>
    <mergeCell ref="AO56:AQ56"/>
    <mergeCell ref="B5:B9"/>
    <mergeCell ref="C5:C8"/>
    <mergeCell ref="E5:F6"/>
    <mergeCell ref="G5:I6"/>
    <mergeCell ref="M5:O6"/>
    <mergeCell ref="S5:S9"/>
    <mergeCell ref="D5:D8"/>
    <mergeCell ref="T5:T9"/>
    <mergeCell ref="AJ5:AJ9"/>
    <mergeCell ref="J6:K6"/>
    <mergeCell ref="P6:R6"/>
    <mergeCell ref="E7:F7"/>
    <mergeCell ref="G7:I7"/>
    <mergeCell ref="J7:K7"/>
  </mergeCells>
  <phoneticPr fontId="15"/>
  <printOptions horizontalCentered="1" gridLinesSet="0"/>
  <pageMargins left="0" right="0" top="0" bottom="0" header="0" footer="0"/>
  <pageSetup paperSize="9" scale="57" orientation="portrait" blackAndWhite="1" r:id="rId1"/>
  <headerFooter alignWithMargins="0"/>
  <rowBreaks count="1" manualBreakCount="1">
    <brk id="50" max="35" man="1"/>
  </rowBreaks>
  <colBreaks count="3" manualBreakCount="3">
    <brk id="11" max="99" man="1"/>
    <brk id="19" max="99" man="1"/>
    <brk id="28" max="1048575" man="1"/>
  </colBreaks>
  <drawing r:id="rId2"/>
  <legacyDrawing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dimension ref="B1:AM135"/>
  <sheetViews>
    <sheetView zoomScaleNormal="100" zoomScaleSheetLayoutView="89" workbookViewId="0"/>
  </sheetViews>
  <sheetFormatPr defaultColWidth="9" defaultRowHeight="13.5"/>
  <cols>
    <col min="1" max="1" width="3.625" style="702" customWidth="1"/>
    <col min="2" max="2" width="10.125" style="702" customWidth="1"/>
    <col min="3" max="3" width="8" style="1291" customWidth="1"/>
    <col min="4" max="4" width="7.375" style="702" customWidth="1"/>
    <col min="5" max="5" width="7.5" style="702" customWidth="1"/>
    <col min="6" max="6" width="6.625" style="702" customWidth="1"/>
    <col min="7" max="7" width="9.5" style="702" customWidth="1"/>
    <col min="8" max="8" width="9.125" style="702" customWidth="1"/>
    <col min="9" max="11" width="7.125" style="702" customWidth="1"/>
    <col min="12" max="12" width="9.125" style="702" customWidth="1"/>
    <col min="13" max="13" width="8.125" style="702" customWidth="1"/>
    <col min="14" max="14" width="10.875" style="702" customWidth="1"/>
    <col min="15" max="15" width="10.5" style="702" customWidth="1"/>
    <col min="16" max="17" width="9.5" style="702" customWidth="1"/>
    <col min="18" max="23" width="8.875" style="702" customWidth="1"/>
    <col min="24" max="35" width="7.125" style="702" customWidth="1"/>
    <col min="36" max="36" width="8.125" style="702" customWidth="1"/>
    <col min="37" max="16384" width="9" style="702"/>
  </cols>
  <sheetData>
    <row r="1" spans="2:36" s="646" customFormat="1" ht="14.25">
      <c r="B1" s="645" t="s">
        <v>826</v>
      </c>
      <c r="C1" s="645"/>
      <c r="AJ1" s="647" t="s">
        <v>827</v>
      </c>
    </row>
    <row r="2" spans="2:36" s="649" customFormat="1" ht="16.5" customHeight="1">
      <c r="B2" s="2336" t="s">
        <v>828</v>
      </c>
      <c r="C2" s="2336"/>
      <c r="D2" s="2336"/>
      <c r="E2" s="2336"/>
      <c r="F2" s="2336"/>
      <c r="G2" s="2336"/>
      <c r="H2" s="2336"/>
      <c r="I2" s="2336"/>
      <c r="J2" s="2336"/>
      <c r="K2" s="2336"/>
      <c r="L2" s="2336"/>
      <c r="M2" s="2336"/>
      <c r="N2" s="2336"/>
      <c r="O2" s="2336"/>
      <c r="P2" s="2336"/>
      <c r="Q2" s="2336"/>
      <c r="R2" s="2336"/>
      <c r="S2" s="2336"/>
      <c r="T2" s="2336"/>
      <c r="U2" s="2336"/>
      <c r="V2" s="2336"/>
      <c r="W2" s="2336"/>
      <c r="X2" s="2336"/>
      <c r="Y2" s="2336"/>
      <c r="Z2" s="2336"/>
      <c r="AA2" s="2336"/>
      <c r="AB2" s="2336"/>
      <c r="AC2" s="2336"/>
      <c r="AD2" s="2336"/>
      <c r="AE2" s="2336"/>
      <c r="AF2" s="2336"/>
      <c r="AG2" s="2336"/>
      <c r="AH2" s="2336"/>
      <c r="AI2" s="2336"/>
      <c r="AJ2" s="2336"/>
    </row>
    <row r="3" spans="2:36" s="649" customFormat="1" ht="16.5" customHeight="1">
      <c r="C3" s="1920"/>
      <c r="D3" s="648"/>
      <c r="E3" s="648"/>
      <c r="F3" s="648"/>
      <c r="G3" s="648"/>
      <c r="H3" s="648"/>
      <c r="I3" s="648"/>
      <c r="J3" s="648"/>
      <c r="K3" s="648"/>
      <c r="L3" s="648"/>
      <c r="M3" s="648"/>
      <c r="N3" s="648"/>
      <c r="O3" s="648"/>
      <c r="P3" s="649" t="s">
        <v>829</v>
      </c>
      <c r="Q3" s="649" t="s">
        <v>829</v>
      </c>
      <c r="S3" s="648"/>
      <c r="T3" s="648"/>
      <c r="U3" s="649" t="s">
        <v>1247</v>
      </c>
      <c r="V3" s="648"/>
      <c r="W3" s="648"/>
      <c r="X3" s="648"/>
      <c r="Y3" s="648"/>
      <c r="Z3" s="648"/>
      <c r="AA3" s="648"/>
      <c r="AB3" s="648"/>
      <c r="AC3" s="648"/>
      <c r="AD3" s="648"/>
      <c r="AE3" s="648"/>
      <c r="AF3" s="648"/>
      <c r="AG3" s="648"/>
      <c r="AH3" s="648"/>
      <c r="AI3" s="648"/>
      <c r="AJ3" s="648"/>
    </row>
    <row r="4" spans="2:36" s="646" customFormat="1" ht="15" thickBot="1">
      <c r="B4" s="650"/>
      <c r="C4" s="1920"/>
      <c r="D4" s="651"/>
      <c r="E4" s="651"/>
      <c r="F4" s="651"/>
      <c r="G4" s="651"/>
      <c r="H4" s="651"/>
      <c r="I4" s="651"/>
      <c r="J4" s="651"/>
      <c r="K4" s="651"/>
      <c r="L4" s="651"/>
      <c r="M4" s="651"/>
      <c r="N4" s="651"/>
      <c r="O4" s="651"/>
      <c r="P4" s="651"/>
      <c r="Q4" s="651"/>
      <c r="R4" s="651"/>
      <c r="S4" s="651"/>
      <c r="T4" s="651"/>
      <c r="U4" s="651"/>
      <c r="V4" s="651"/>
      <c r="W4" s="651"/>
      <c r="X4" s="651"/>
      <c r="Y4" s="651"/>
      <c r="Z4" s="651"/>
      <c r="AA4" s="651"/>
      <c r="AB4" s="651"/>
      <c r="AC4" s="651"/>
      <c r="AD4" s="651"/>
      <c r="AE4" s="651"/>
      <c r="AG4" s="651"/>
      <c r="AH4" s="651"/>
      <c r="AI4" s="651"/>
      <c r="AJ4" s="652" t="s">
        <v>616</v>
      </c>
    </row>
    <row r="5" spans="2:36" s="649" customFormat="1" ht="21" customHeight="1">
      <c r="B5" s="2357" t="s">
        <v>133</v>
      </c>
      <c r="C5" s="2363" t="s">
        <v>830</v>
      </c>
      <c r="D5" s="2338"/>
      <c r="E5" s="2338"/>
      <c r="F5" s="2338"/>
      <c r="G5" s="2338"/>
      <c r="H5" s="2364"/>
      <c r="I5" s="2360" t="s">
        <v>831</v>
      </c>
      <c r="J5" s="2338"/>
      <c r="K5" s="2353"/>
      <c r="L5" s="2337" t="s">
        <v>832</v>
      </c>
      <c r="M5" s="2338"/>
      <c r="N5" s="2338"/>
      <c r="O5" s="2338"/>
      <c r="P5" s="2338"/>
      <c r="Q5" s="2353"/>
      <c r="R5" s="2337" t="s">
        <v>833</v>
      </c>
      <c r="S5" s="2338"/>
      <c r="T5" s="2353"/>
      <c r="U5" s="2337" t="s">
        <v>834</v>
      </c>
      <c r="V5" s="2338"/>
      <c r="W5" s="2353"/>
      <c r="X5" s="2337" t="s">
        <v>835</v>
      </c>
      <c r="Y5" s="2338"/>
      <c r="Z5" s="2353"/>
      <c r="AA5" s="2337" t="s">
        <v>836</v>
      </c>
      <c r="AB5" s="2338"/>
      <c r="AC5" s="2338"/>
      <c r="AD5" s="2338"/>
      <c r="AE5" s="2338"/>
      <c r="AF5" s="2338"/>
      <c r="AG5" s="2338"/>
      <c r="AH5" s="2338"/>
      <c r="AI5" s="2339"/>
      <c r="AJ5" s="2340" t="s">
        <v>133</v>
      </c>
    </row>
    <row r="6" spans="2:36" s="649" customFormat="1" ht="21" customHeight="1">
      <c r="B6" s="2358"/>
      <c r="C6" s="2365"/>
      <c r="D6" s="2355"/>
      <c r="E6" s="2355"/>
      <c r="F6" s="2355"/>
      <c r="G6" s="2355"/>
      <c r="H6" s="2366"/>
      <c r="I6" s="2361"/>
      <c r="J6" s="2355"/>
      <c r="K6" s="2356"/>
      <c r="L6" s="2354"/>
      <c r="M6" s="2355"/>
      <c r="N6" s="2355"/>
      <c r="O6" s="2355"/>
      <c r="P6" s="2355"/>
      <c r="Q6" s="2356"/>
      <c r="R6" s="2354"/>
      <c r="S6" s="2355"/>
      <c r="T6" s="2356"/>
      <c r="U6" s="2354"/>
      <c r="V6" s="2355"/>
      <c r="W6" s="2356"/>
      <c r="X6" s="2354"/>
      <c r="Y6" s="2355"/>
      <c r="Z6" s="2356"/>
      <c r="AA6" s="2343" t="s">
        <v>550</v>
      </c>
      <c r="AB6" s="2344"/>
      <c r="AC6" s="2344"/>
      <c r="AD6" s="2344"/>
      <c r="AE6" s="2344"/>
      <c r="AF6" s="2344"/>
      <c r="AG6" s="2344"/>
      <c r="AH6" s="2344"/>
      <c r="AI6" s="2345"/>
      <c r="AJ6" s="2341"/>
    </row>
    <row r="7" spans="2:36" s="649" customFormat="1" ht="18" customHeight="1">
      <c r="B7" s="2358"/>
      <c r="C7" s="2365"/>
      <c r="D7" s="2355"/>
      <c r="E7" s="2355"/>
      <c r="F7" s="2355"/>
      <c r="G7" s="2355"/>
      <c r="H7" s="2366"/>
      <c r="I7" s="2361"/>
      <c r="J7" s="2355"/>
      <c r="K7" s="2356"/>
      <c r="L7" s="2354"/>
      <c r="M7" s="2355"/>
      <c r="N7" s="2355"/>
      <c r="O7" s="2355"/>
      <c r="P7" s="2355"/>
      <c r="Q7" s="2356"/>
      <c r="R7" s="2354"/>
      <c r="S7" s="2355"/>
      <c r="T7" s="2356"/>
      <c r="U7" s="2354"/>
      <c r="V7" s="2355"/>
      <c r="W7" s="2356"/>
      <c r="X7" s="2354"/>
      <c r="Y7" s="2355"/>
      <c r="Z7" s="2356"/>
      <c r="AA7" s="653" t="s">
        <v>837</v>
      </c>
      <c r="AB7" s="654"/>
      <c r="AC7" s="655"/>
      <c r="AD7" s="653" t="s">
        <v>838</v>
      </c>
      <c r="AE7" s="654"/>
      <c r="AF7" s="655"/>
      <c r="AG7" s="653" t="s">
        <v>553</v>
      </c>
      <c r="AH7" s="654"/>
      <c r="AI7" s="655"/>
      <c r="AJ7" s="2341"/>
    </row>
    <row r="8" spans="2:36" s="649" customFormat="1" ht="27" customHeight="1">
      <c r="B8" s="2358"/>
      <c r="C8" s="2365" t="s">
        <v>839</v>
      </c>
      <c r="D8" s="2355"/>
      <c r="E8" s="2355"/>
      <c r="F8" s="2355"/>
      <c r="G8" s="2355"/>
      <c r="H8" s="2366"/>
      <c r="I8" s="2362" t="s">
        <v>840</v>
      </c>
      <c r="J8" s="2347"/>
      <c r="K8" s="2348"/>
      <c r="L8" s="2343" t="s">
        <v>841</v>
      </c>
      <c r="M8" s="2344"/>
      <c r="N8" s="2344"/>
      <c r="O8" s="2344"/>
      <c r="P8" s="2344"/>
      <c r="Q8" s="2352"/>
      <c r="R8" s="2346" t="s">
        <v>54</v>
      </c>
      <c r="S8" s="2347"/>
      <c r="T8" s="2348"/>
      <c r="U8" s="2343" t="s">
        <v>842</v>
      </c>
      <c r="V8" s="2344"/>
      <c r="W8" s="2352"/>
      <c r="X8" s="2343" t="s">
        <v>300</v>
      </c>
      <c r="Y8" s="2344"/>
      <c r="Z8" s="2352"/>
      <c r="AA8" s="2346" t="s">
        <v>554</v>
      </c>
      <c r="AB8" s="2347"/>
      <c r="AC8" s="2348"/>
      <c r="AD8" s="2346" t="s">
        <v>555</v>
      </c>
      <c r="AE8" s="2347"/>
      <c r="AF8" s="2348"/>
      <c r="AG8" s="2349" t="s">
        <v>556</v>
      </c>
      <c r="AH8" s="2350"/>
      <c r="AI8" s="2351"/>
      <c r="AJ8" s="2341"/>
    </row>
    <row r="9" spans="2:36" s="649" customFormat="1" ht="18" customHeight="1">
      <c r="B9" s="2358"/>
      <c r="C9" s="2369" t="s">
        <v>15</v>
      </c>
      <c r="D9" s="2370"/>
      <c r="E9" s="2372" t="s">
        <v>26</v>
      </c>
      <c r="F9" s="2370"/>
      <c r="G9" s="2372" t="s">
        <v>17</v>
      </c>
      <c r="H9" s="2375"/>
      <c r="I9" s="1921" t="s">
        <v>15</v>
      </c>
      <c r="J9" s="657" t="s">
        <v>26</v>
      </c>
      <c r="K9" s="657" t="s">
        <v>17</v>
      </c>
      <c r="L9" s="2372" t="s">
        <v>15</v>
      </c>
      <c r="M9" s="2370"/>
      <c r="N9" s="2372" t="s">
        <v>26</v>
      </c>
      <c r="O9" s="2370"/>
      <c r="P9" s="2372" t="s">
        <v>17</v>
      </c>
      <c r="Q9" s="2370"/>
      <c r="R9" s="657" t="s">
        <v>15</v>
      </c>
      <c r="S9" s="657" t="s">
        <v>26</v>
      </c>
      <c r="T9" s="657" t="s">
        <v>17</v>
      </c>
      <c r="U9" s="657" t="s">
        <v>15</v>
      </c>
      <c r="V9" s="657" t="s">
        <v>26</v>
      </c>
      <c r="W9" s="657" t="s">
        <v>17</v>
      </c>
      <c r="X9" s="657" t="s">
        <v>15</v>
      </c>
      <c r="Y9" s="657" t="s">
        <v>26</v>
      </c>
      <c r="Z9" s="657" t="s">
        <v>17</v>
      </c>
      <c r="AA9" s="657" t="s">
        <v>15</v>
      </c>
      <c r="AB9" s="657" t="s">
        <v>26</v>
      </c>
      <c r="AC9" s="657" t="s">
        <v>17</v>
      </c>
      <c r="AD9" s="657" t="s">
        <v>15</v>
      </c>
      <c r="AE9" s="657" t="s">
        <v>26</v>
      </c>
      <c r="AF9" s="657" t="s">
        <v>17</v>
      </c>
      <c r="AG9" s="657" t="s">
        <v>15</v>
      </c>
      <c r="AH9" s="657" t="s">
        <v>26</v>
      </c>
      <c r="AI9" s="658" t="s">
        <v>17</v>
      </c>
      <c r="AJ9" s="2341"/>
    </row>
    <row r="10" spans="2:36" s="649" customFormat="1" ht="22.15" customHeight="1">
      <c r="B10" s="2359"/>
      <c r="C10" s="2371" t="s">
        <v>31</v>
      </c>
      <c r="D10" s="2348"/>
      <c r="E10" s="2367" t="s">
        <v>32</v>
      </c>
      <c r="F10" s="2368"/>
      <c r="G10" s="2367" t="s">
        <v>33</v>
      </c>
      <c r="H10" s="2374"/>
      <c r="I10" s="661" t="s">
        <v>31</v>
      </c>
      <c r="J10" s="660" t="s">
        <v>32</v>
      </c>
      <c r="K10" s="1272" t="s">
        <v>33</v>
      </c>
      <c r="L10" s="2373" t="s">
        <v>31</v>
      </c>
      <c r="M10" s="2368"/>
      <c r="N10" s="2367" t="s">
        <v>32</v>
      </c>
      <c r="O10" s="2368"/>
      <c r="P10" s="2367" t="s">
        <v>33</v>
      </c>
      <c r="Q10" s="2374"/>
      <c r="R10" s="1273" t="s">
        <v>31</v>
      </c>
      <c r="S10" s="660" t="s">
        <v>32</v>
      </c>
      <c r="T10" s="660" t="s">
        <v>33</v>
      </c>
      <c r="U10" s="660" t="s">
        <v>31</v>
      </c>
      <c r="V10" s="660" t="s">
        <v>32</v>
      </c>
      <c r="W10" s="662" t="s">
        <v>33</v>
      </c>
      <c r="X10" s="1273" t="s">
        <v>31</v>
      </c>
      <c r="Y10" s="660" t="s">
        <v>32</v>
      </c>
      <c r="Z10" s="1272" t="s">
        <v>33</v>
      </c>
      <c r="AA10" s="661" t="s">
        <v>31</v>
      </c>
      <c r="AB10" s="660" t="s">
        <v>32</v>
      </c>
      <c r="AC10" s="662" t="s">
        <v>33</v>
      </c>
      <c r="AD10" s="1273" t="s">
        <v>31</v>
      </c>
      <c r="AE10" s="660" t="s">
        <v>32</v>
      </c>
      <c r="AF10" s="1272" t="s">
        <v>33</v>
      </c>
      <c r="AG10" s="661" t="s">
        <v>31</v>
      </c>
      <c r="AH10" s="660" t="s">
        <v>32</v>
      </c>
      <c r="AI10" s="663" t="s">
        <v>33</v>
      </c>
      <c r="AJ10" s="2342"/>
    </row>
    <row r="11" spans="2:36" s="646" customFormat="1" ht="22.5" customHeight="1">
      <c r="B11" s="1922" t="s">
        <v>843</v>
      </c>
      <c r="C11" s="1923"/>
      <c r="D11" s="1924">
        <v>45.2</v>
      </c>
      <c r="E11" s="1925"/>
      <c r="F11" s="1926">
        <v>46.2</v>
      </c>
      <c r="G11" s="1927"/>
      <c r="H11" s="1928">
        <v>44.1</v>
      </c>
      <c r="I11" s="1929" t="s">
        <v>305</v>
      </c>
      <c r="J11" s="1929" t="s">
        <v>305</v>
      </c>
      <c r="K11" s="1929" t="s">
        <v>305</v>
      </c>
      <c r="L11" s="1927"/>
      <c r="M11" s="1928">
        <v>44.9</v>
      </c>
      <c r="N11" s="1927"/>
      <c r="O11" s="1928">
        <v>47.9</v>
      </c>
      <c r="P11" s="1927"/>
      <c r="Q11" s="1928">
        <v>35.700000000000003</v>
      </c>
      <c r="R11" s="1929" t="s">
        <v>305</v>
      </c>
      <c r="S11" s="1929" t="s">
        <v>305</v>
      </c>
      <c r="T11" s="1929" t="s">
        <v>305</v>
      </c>
      <c r="U11" s="1929" t="s">
        <v>305</v>
      </c>
      <c r="V11" s="1929" t="s">
        <v>305</v>
      </c>
      <c r="W11" s="1929" t="s">
        <v>305</v>
      </c>
      <c r="X11" s="1930">
        <v>63.8</v>
      </c>
      <c r="Y11" s="1930">
        <v>64.099999999999994</v>
      </c>
      <c r="Z11" s="1930">
        <v>45.2</v>
      </c>
      <c r="AA11" s="1929" t="s">
        <v>305</v>
      </c>
      <c r="AB11" s="1929" t="s">
        <v>305</v>
      </c>
      <c r="AC11" s="1929" t="s">
        <v>305</v>
      </c>
      <c r="AD11" s="1929" t="s">
        <v>305</v>
      </c>
      <c r="AE11" s="1929" t="s">
        <v>305</v>
      </c>
      <c r="AF11" s="1929" t="s">
        <v>305</v>
      </c>
      <c r="AG11" s="1929" t="s">
        <v>305</v>
      </c>
      <c r="AH11" s="1929" t="s">
        <v>305</v>
      </c>
      <c r="AI11" s="1929" t="s">
        <v>305</v>
      </c>
      <c r="AJ11" s="1931">
        <v>1950</v>
      </c>
    </row>
    <row r="12" spans="2:36" s="646" customFormat="1" ht="22.5" customHeight="1">
      <c r="B12" s="1932" t="s">
        <v>844</v>
      </c>
      <c r="C12" s="1933"/>
      <c r="D12" s="1934">
        <v>46.3</v>
      </c>
      <c r="E12" s="1935"/>
      <c r="F12" s="1934">
        <v>46.7</v>
      </c>
      <c r="G12" s="1935"/>
      <c r="H12" s="1934">
        <v>45.8</v>
      </c>
      <c r="I12" s="1936" t="s">
        <v>305</v>
      </c>
      <c r="J12" s="1936" t="s">
        <v>305</v>
      </c>
      <c r="K12" s="1936" t="s">
        <v>305</v>
      </c>
      <c r="L12" s="1935"/>
      <c r="M12" s="1934">
        <v>46.3</v>
      </c>
      <c r="N12" s="1935"/>
      <c r="O12" s="1934">
        <v>51.7</v>
      </c>
      <c r="P12" s="1935"/>
      <c r="Q12" s="1934">
        <v>37.5</v>
      </c>
      <c r="R12" s="1936" t="s">
        <v>305</v>
      </c>
      <c r="S12" s="1936" t="s">
        <v>305</v>
      </c>
      <c r="T12" s="1936" t="s">
        <v>305</v>
      </c>
      <c r="U12" s="1937">
        <v>59.3</v>
      </c>
      <c r="V12" s="1937">
        <v>66.3</v>
      </c>
      <c r="W12" s="1937">
        <v>48.3</v>
      </c>
      <c r="X12" s="1937">
        <v>76.2</v>
      </c>
      <c r="Y12" s="1937">
        <v>74.7</v>
      </c>
      <c r="Z12" s="1937">
        <v>85.6</v>
      </c>
      <c r="AA12" s="1936" t="s">
        <v>305</v>
      </c>
      <c r="AB12" s="1936" t="s">
        <v>305</v>
      </c>
      <c r="AC12" s="1936" t="s">
        <v>305</v>
      </c>
      <c r="AD12" s="1936" t="s">
        <v>305</v>
      </c>
      <c r="AE12" s="1936" t="s">
        <v>305</v>
      </c>
      <c r="AF12" s="1936" t="s">
        <v>305</v>
      </c>
      <c r="AG12" s="1936" t="s">
        <v>305</v>
      </c>
      <c r="AH12" s="1936" t="s">
        <v>305</v>
      </c>
      <c r="AI12" s="1936" t="s">
        <v>305</v>
      </c>
      <c r="AJ12" s="1938">
        <v>51</v>
      </c>
    </row>
    <row r="13" spans="2:36" s="646" customFormat="1" ht="22.5" customHeight="1">
      <c r="B13" s="1932" t="s">
        <v>657</v>
      </c>
      <c r="C13" s="1933"/>
      <c r="D13" s="1939">
        <v>47.5</v>
      </c>
      <c r="E13" s="1940"/>
      <c r="F13" s="1939">
        <v>47.9</v>
      </c>
      <c r="G13" s="1940"/>
      <c r="H13" s="1939">
        <v>47</v>
      </c>
      <c r="I13" s="1941" t="s">
        <v>305</v>
      </c>
      <c r="J13" s="1941" t="s">
        <v>305</v>
      </c>
      <c r="K13" s="1941" t="s">
        <v>305</v>
      </c>
      <c r="L13" s="1940"/>
      <c r="M13" s="1939">
        <v>49.6</v>
      </c>
      <c r="N13" s="1940"/>
      <c r="O13" s="1939">
        <v>54.9</v>
      </c>
      <c r="P13" s="1940"/>
      <c r="Q13" s="1939">
        <v>41.1</v>
      </c>
      <c r="R13" s="1941" t="s">
        <v>305</v>
      </c>
      <c r="S13" s="1941" t="s">
        <v>305</v>
      </c>
      <c r="T13" s="1941" t="s">
        <v>305</v>
      </c>
      <c r="U13" s="1942">
        <v>56.7</v>
      </c>
      <c r="V13" s="1942">
        <v>68.099999999999994</v>
      </c>
      <c r="W13" s="1942">
        <v>42.4</v>
      </c>
      <c r="X13" s="1942">
        <v>81</v>
      </c>
      <c r="Y13" s="1942">
        <v>81</v>
      </c>
      <c r="Z13" s="1942">
        <v>81.2</v>
      </c>
      <c r="AA13" s="1941" t="s">
        <v>305</v>
      </c>
      <c r="AB13" s="1941" t="s">
        <v>305</v>
      </c>
      <c r="AC13" s="1941" t="s">
        <v>305</v>
      </c>
      <c r="AD13" s="1941" t="s">
        <v>305</v>
      </c>
      <c r="AE13" s="1941" t="s">
        <v>305</v>
      </c>
      <c r="AF13" s="1941" t="s">
        <v>305</v>
      </c>
      <c r="AG13" s="1941" t="s">
        <v>305</v>
      </c>
      <c r="AH13" s="1941" t="s">
        <v>305</v>
      </c>
      <c r="AI13" s="1941" t="s">
        <v>305</v>
      </c>
      <c r="AJ13" s="1943">
        <v>52</v>
      </c>
    </row>
    <row r="14" spans="2:36" s="646" customFormat="1" ht="22.5" customHeight="1">
      <c r="B14" s="1932" t="s">
        <v>659</v>
      </c>
      <c r="C14" s="1933"/>
      <c r="D14" s="1939">
        <v>41.7</v>
      </c>
      <c r="E14" s="1940"/>
      <c r="F14" s="1939">
        <v>43.8</v>
      </c>
      <c r="G14" s="1940"/>
      <c r="H14" s="1939">
        <v>39.6</v>
      </c>
      <c r="I14" s="1941" t="s">
        <v>305</v>
      </c>
      <c r="J14" s="1941" t="s">
        <v>305</v>
      </c>
      <c r="K14" s="1941" t="s">
        <v>305</v>
      </c>
      <c r="L14" s="1940"/>
      <c r="M14" s="1939">
        <v>49</v>
      </c>
      <c r="N14" s="1940"/>
      <c r="O14" s="1939">
        <v>55.3</v>
      </c>
      <c r="P14" s="1940"/>
      <c r="Q14" s="1939">
        <v>39.6</v>
      </c>
      <c r="R14" s="1941" t="s">
        <v>305</v>
      </c>
      <c r="S14" s="1941" t="s">
        <v>305</v>
      </c>
      <c r="T14" s="1941" t="s">
        <v>305</v>
      </c>
      <c r="U14" s="1942">
        <v>60.8</v>
      </c>
      <c r="V14" s="1942">
        <v>73.400000000000006</v>
      </c>
      <c r="W14" s="1942">
        <v>48.5</v>
      </c>
      <c r="X14" s="1942">
        <v>79.8</v>
      </c>
      <c r="Y14" s="1942">
        <v>80.2</v>
      </c>
      <c r="Z14" s="1942">
        <v>76.2</v>
      </c>
      <c r="AA14" s="1941" t="s">
        <v>305</v>
      </c>
      <c r="AB14" s="1941" t="s">
        <v>305</v>
      </c>
      <c r="AC14" s="1941" t="s">
        <v>305</v>
      </c>
      <c r="AD14" s="1941" t="s">
        <v>305</v>
      </c>
      <c r="AE14" s="1941" t="s">
        <v>305</v>
      </c>
      <c r="AF14" s="1941" t="s">
        <v>305</v>
      </c>
      <c r="AG14" s="1941" t="s">
        <v>305</v>
      </c>
      <c r="AH14" s="1941" t="s">
        <v>305</v>
      </c>
      <c r="AI14" s="1941" t="s">
        <v>305</v>
      </c>
      <c r="AJ14" s="1943">
        <v>53</v>
      </c>
    </row>
    <row r="15" spans="2:36" s="646" customFormat="1" ht="22.5" customHeight="1">
      <c r="B15" s="1932" t="s">
        <v>661</v>
      </c>
      <c r="C15" s="1933"/>
      <c r="D15" s="1939">
        <v>40</v>
      </c>
      <c r="E15" s="1940"/>
      <c r="F15" s="1939">
        <v>41.9</v>
      </c>
      <c r="G15" s="1940"/>
      <c r="H15" s="1939">
        <v>38.1</v>
      </c>
      <c r="I15" s="1941" t="s">
        <v>305</v>
      </c>
      <c r="J15" s="1941" t="s">
        <v>305</v>
      </c>
      <c r="K15" s="1941" t="s">
        <v>305</v>
      </c>
      <c r="L15" s="1940"/>
      <c r="M15" s="1939">
        <v>48.5</v>
      </c>
      <c r="N15" s="1940"/>
      <c r="O15" s="1939">
        <v>54.8</v>
      </c>
      <c r="P15" s="1940"/>
      <c r="Q15" s="1939">
        <v>39.6</v>
      </c>
      <c r="R15" s="1941" t="s">
        <v>305</v>
      </c>
      <c r="S15" s="1941" t="s">
        <v>305</v>
      </c>
      <c r="T15" s="1941" t="s">
        <v>305</v>
      </c>
      <c r="U15" s="1942">
        <v>60.4</v>
      </c>
      <c r="V15" s="1942">
        <v>72.3</v>
      </c>
      <c r="W15" s="1942">
        <v>49.2</v>
      </c>
      <c r="X15" s="1942">
        <v>80.3</v>
      </c>
      <c r="Y15" s="1942">
        <v>81.400000000000006</v>
      </c>
      <c r="Z15" s="1942">
        <v>72.8</v>
      </c>
      <c r="AA15" s="1941" t="s">
        <v>305</v>
      </c>
      <c r="AB15" s="1941" t="s">
        <v>305</v>
      </c>
      <c r="AC15" s="1941" t="s">
        <v>305</v>
      </c>
      <c r="AD15" s="1941" t="s">
        <v>305</v>
      </c>
      <c r="AE15" s="1941" t="s">
        <v>305</v>
      </c>
      <c r="AF15" s="1941" t="s">
        <v>305</v>
      </c>
      <c r="AG15" s="1941" t="s">
        <v>305</v>
      </c>
      <c r="AH15" s="1941" t="s">
        <v>305</v>
      </c>
      <c r="AI15" s="1941" t="s">
        <v>305</v>
      </c>
      <c r="AJ15" s="1943">
        <v>54</v>
      </c>
    </row>
    <row r="16" spans="2:36" s="646" customFormat="1" ht="22.5" customHeight="1">
      <c r="B16" s="1932" t="s">
        <v>663</v>
      </c>
      <c r="C16" s="1933"/>
      <c r="D16" s="1939">
        <v>42</v>
      </c>
      <c r="E16" s="1940"/>
      <c r="F16" s="1939">
        <v>43</v>
      </c>
      <c r="G16" s="1940"/>
      <c r="H16" s="1939">
        <v>40.9</v>
      </c>
      <c r="I16" s="1941" t="s">
        <v>305</v>
      </c>
      <c r="J16" s="1941" t="s">
        <v>305</v>
      </c>
      <c r="K16" s="1941" t="s">
        <v>305</v>
      </c>
      <c r="L16" s="1940"/>
      <c r="M16" s="1939">
        <v>47.6</v>
      </c>
      <c r="N16" s="1940"/>
      <c r="O16" s="1939">
        <v>54.1</v>
      </c>
      <c r="P16" s="1940"/>
      <c r="Q16" s="1939">
        <v>38.6</v>
      </c>
      <c r="R16" s="1941" t="s">
        <v>305</v>
      </c>
      <c r="S16" s="1941" t="s">
        <v>305</v>
      </c>
      <c r="T16" s="1941" t="s">
        <v>305</v>
      </c>
      <c r="U16" s="1942">
        <v>53.5</v>
      </c>
      <c r="V16" s="1942">
        <v>66.7</v>
      </c>
      <c r="W16" s="1942">
        <v>42.5</v>
      </c>
      <c r="X16" s="1942">
        <v>73.900000000000006</v>
      </c>
      <c r="Y16" s="1942">
        <v>75</v>
      </c>
      <c r="Z16" s="1942">
        <v>67.5</v>
      </c>
      <c r="AA16" s="1942">
        <v>40</v>
      </c>
      <c r="AB16" s="1942">
        <v>39.9</v>
      </c>
      <c r="AC16" s="1942">
        <v>41.8</v>
      </c>
      <c r="AD16" s="1944"/>
      <c r="AE16" s="1944"/>
      <c r="AF16" s="1944"/>
      <c r="AG16" s="1929" t="s">
        <v>305</v>
      </c>
      <c r="AH16" s="1929" t="s">
        <v>305</v>
      </c>
      <c r="AI16" s="1945" t="s">
        <v>305</v>
      </c>
      <c r="AJ16" s="1943">
        <v>55</v>
      </c>
    </row>
    <row r="17" spans="2:36" s="646" customFormat="1" ht="22.5" customHeight="1">
      <c r="B17" s="1946" t="s">
        <v>665</v>
      </c>
      <c r="C17" s="1947"/>
      <c r="D17" s="1934">
        <v>42.6</v>
      </c>
      <c r="E17" s="1935"/>
      <c r="F17" s="1934">
        <v>44</v>
      </c>
      <c r="G17" s="1935"/>
      <c r="H17" s="1934">
        <v>41.1</v>
      </c>
      <c r="I17" s="1936" t="s">
        <v>305</v>
      </c>
      <c r="J17" s="1936" t="s">
        <v>305</v>
      </c>
      <c r="K17" s="1936" t="s">
        <v>305</v>
      </c>
      <c r="L17" s="1935"/>
      <c r="M17" s="1934">
        <v>51.7</v>
      </c>
      <c r="N17" s="1935"/>
      <c r="O17" s="1934">
        <v>57.7</v>
      </c>
      <c r="P17" s="1935"/>
      <c r="Q17" s="1934">
        <v>43.6</v>
      </c>
      <c r="R17" s="1936" t="s">
        <v>305</v>
      </c>
      <c r="S17" s="1936" t="s">
        <v>305</v>
      </c>
      <c r="T17" s="1936" t="s">
        <v>305</v>
      </c>
      <c r="U17" s="1937">
        <v>52.3</v>
      </c>
      <c r="V17" s="1937">
        <v>64.400000000000006</v>
      </c>
      <c r="W17" s="1937">
        <v>43.6</v>
      </c>
      <c r="X17" s="1937">
        <v>73.2</v>
      </c>
      <c r="Y17" s="1937">
        <v>76</v>
      </c>
      <c r="Z17" s="1937">
        <v>56.7</v>
      </c>
      <c r="AA17" s="1937">
        <v>45.5</v>
      </c>
      <c r="AB17" s="1937">
        <v>45.9</v>
      </c>
      <c r="AC17" s="1937">
        <v>38.5</v>
      </c>
      <c r="AD17" s="1948" t="s">
        <v>845</v>
      </c>
      <c r="AE17" s="1949"/>
      <c r="AF17" s="1949"/>
      <c r="AG17" s="1941" t="s">
        <v>305</v>
      </c>
      <c r="AH17" s="1941" t="s">
        <v>305</v>
      </c>
      <c r="AI17" s="1941" t="s">
        <v>305</v>
      </c>
      <c r="AJ17" s="1938">
        <v>56</v>
      </c>
    </row>
    <row r="18" spans="2:36" s="646" customFormat="1" ht="22.5" customHeight="1">
      <c r="B18" s="1932" t="s">
        <v>667</v>
      </c>
      <c r="C18" s="1933"/>
      <c r="D18" s="1939">
        <v>43.3</v>
      </c>
      <c r="E18" s="1940"/>
      <c r="F18" s="1939">
        <v>45</v>
      </c>
      <c r="G18" s="1940"/>
      <c r="H18" s="1939">
        <v>41.5</v>
      </c>
      <c r="I18" s="1941" t="s">
        <v>305</v>
      </c>
      <c r="J18" s="1941" t="s">
        <v>305</v>
      </c>
      <c r="K18" s="1941" t="s">
        <v>305</v>
      </c>
      <c r="L18" s="1940"/>
      <c r="M18" s="1939">
        <v>58.4</v>
      </c>
      <c r="N18" s="1940"/>
      <c r="O18" s="1939">
        <v>63.6</v>
      </c>
      <c r="P18" s="1940"/>
      <c r="Q18" s="1939">
        <v>51.5</v>
      </c>
      <c r="R18" s="1941" t="s">
        <v>305</v>
      </c>
      <c r="S18" s="1941" t="s">
        <v>305</v>
      </c>
      <c r="T18" s="1941" t="s">
        <v>305</v>
      </c>
      <c r="U18" s="1942">
        <v>54</v>
      </c>
      <c r="V18" s="1942">
        <v>67.7</v>
      </c>
      <c r="W18" s="1942">
        <v>45.5</v>
      </c>
      <c r="X18" s="1942">
        <v>76.900000000000006</v>
      </c>
      <c r="Y18" s="1942">
        <v>80.099999999999994</v>
      </c>
      <c r="Z18" s="1942">
        <v>57.2</v>
      </c>
      <c r="AA18" s="1942">
        <v>49.8</v>
      </c>
      <c r="AB18" s="1942">
        <v>50.4</v>
      </c>
      <c r="AC18" s="1942">
        <v>40.5</v>
      </c>
      <c r="AD18" s="1948" t="s">
        <v>846</v>
      </c>
      <c r="AE18" s="1944"/>
      <c r="AF18" s="1944"/>
      <c r="AG18" s="1941" t="s">
        <v>305</v>
      </c>
      <c r="AH18" s="1941" t="s">
        <v>305</v>
      </c>
      <c r="AI18" s="1941" t="s">
        <v>305</v>
      </c>
      <c r="AJ18" s="1943">
        <v>57</v>
      </c>
    </row>
    <row r="19" spans="2:36" s="646" customFormat="1" ht="22.5" customHeight="1">
      <c r="B19" s="1932" t="s">
        <v>669</v>
      </c>
      <c r="C19" s="1933"/>
      <c r="D19" s="1939">
        <v>40.9</v>
      </c>
      <c r="E19" s="1940"/>
      <c r="F19" s="1939">
        <v>42.7</v>
      </c>
      <c r="G19" s="1940"/>
      <c r="H19" s="1939">
        <v>39</v>
      </c>
      <c r="I19" s="1941" t="s">
        <v>305</v>
      </c>
      <c r="J19" s="1941" t="s">
        <v>305</v>
      </c>
      <c r="K19" s="1941" t="s">
        <v>305</v>
      </c>
      <c r="L19" s="1940"/>
      <c r="M19" s="1939">
        <v>57.6</v>
      </c>
      <c r="N19" s="1940"/>
      <c r="O19" s="1939">
        <v>62</v>
      </c>
      <c r="P19" s="1940"/>
      <c r="Q19" s="1939">
        <v>52.1</v>
      </c>
      <c r="R19" s="1941" t="s">
        <v>305</v>
      </c>
      <c r="S19" s="1941" t="s">
        <v>305</v>
      </c>
      <c r="T19" s="1941" t="s">
        <v>305</v>
      </c>
      <c r="U19" s="1942">
        <v>53.5</v>
      </c>
      <c r="V19" s="1942">
        <v>72.5</v>
      </c>
      <c r="W19" s="1942">
        <v>43.9</v>
      </c>
      <c r="X19" s="1942">
        <v>77.400000000000006</v>
      </c>
      <c r="Y19" s="1942">
        <v>80.400000000000006</v>
      </c>
      <c r="Z19" s="1942">
        <v>59.1</v>
      </c>
      <c r="AA19" s="1942">
        <v>50.1</v>
      </c>
      <c r="AB19" s="1942">
        <v>51.2</v>
      </c>
      <c r="AC19" s="1942">
        <v>35.200000000000003</v>
      </c>
      <c r="AD19" s="1948" t="s">
        <v>847</v>
      </c>
      <c r="AE19" s="1944"/>
      <c r="AF19" s="1944"/>
      <c r="AG19" s="1941" t="s">
        <v>305</v>
      </c>
      <c r="AH19" s="1941" t="s">
        <v>305</v>
      </c>
      <c r="AI19" s="1941" t="s">
        <v>305</v>
      </c>
      <c r="AJ19" s="1943">
        <v>58</v>
      </c>
    </row>
    <row r="20" spans="2:36" s="646" customFormat="1" ht="22.5" customHeight="1">
      <c r="B20" s="1932" t="s">
        <v>671</v>
      </c>
      <c r="C20" s="1933"/>
      <c r="D20" s="1939">
        <v>39.799999999999997</v>
      </c>
      <c r="E20" s="1940"/>
      <c r="F20" s="1939">
        <v>41.3</v>
      </c>
      <c r="G20" s="1940"/>
      <c r="H20" s="1939">
        <v>38.200000000000003</v>
      </c>
      <c r="I20" s="1941" t="s">
        <v>305</v>
      </c>
      <c r="J20" s="1941" t="s">
        <v>305</v>
      </c>
      <c r="K20" s="1941" t="s">
        <v>305</v>
      </c>
      <c r="L20" s="1940"/>
      <c r="M20" s="1939">
        <v>58.1</v>
      </c>
      <c r="N20" s="1940"/>
      <c r="O20" s="1939">
        <v>61.7</v>
      </c>
      <c r="P20" s="1940"/>
      <c r="Q20" s="1939">
        <v>53.7</v>
      </c>
      <c r="R20" s="1941" t="s">
        <v>305</v>
      </c>
      <c r="S20" s="1941" t="s">
        <v>305</v>
      </c>
      <c r="T20" s="1941" t="s">
        <v>305</v>
      </c>
      <c r="U20" s="1942">
        <v>55.1</v>
      </c>
      <c r="V20" s="1942">
        <v>75</v>
      </c>
      <c r="W20" s="1942">
        <v>45.6</v>
      </c>
      <c r="X20" s="1942">
        <v>79</v>
      </c>
      <c r="Y20" s="1942">
        <v>82.3</v>
      </c>
      <c r="Z20" s="1942">
        <v>57.1</v>
      </c>
      <c r="AA20" s="1942">
        <v>46.8</v>
      </c>
      <c r="AB20" s="1942">
        <v>47.8</v>
      </c>
      <c r="AC20" s="1942">
        <v>32.5</v>
      </c>
      <c r="AD20" s="1950" t="s">
        <v>848</v>
      </c>
      <c r="AE20" s="1944"/>
      <c r="AF20" s="1944"/>
      <c r="AG20" s="1941" t="s">
        <v>305</v>
      </c>
      <c r="AH20" s="1941" t="s">
        <v>305</v>
      </c>
      <c r="AI20" s="1941" t="s">
        <v>305</v>
      </c>
      <c r="AJ20" s="1943">
        <v>59</v>
      </c>
    </row>
    <row r="21" spans="2:36" s="646" customFormat="1" ht="22.5" customHeight="1">
      <c r="B21" s="1932" t="s">
        <v>673</v>
      </c>
      <c r="C21" s="1933"/>
      <c r="D21" s="1939">
        <v>38.6</v>
      </c>
      <c r="E21" s="1940"/>
      <c r="F21" s="1939">
        <v>39.700000000000003</v>
      </c>
      <c r="G21" s="1940"/>
      <c r="H21" s="1939">
        <v>37.5</v>
      </c>
      <c r="I21" s="1941" t="s">
        <v>305</v>
      </c>
      <c r="J21" s="1941" t="s">
        <v>305</v>
      </c>
      <c r="K21" s="1941" t="s">
        <v>305</v>
      </c>
      <c r="L21" s="1940"/>
      <c r="M21" s="1939">
        <v>61.3</v>
      </c>
      <c r="N21" s="1940"/>
      <c r="O21" s="1939">
        <v>63.7</v>
      </c>
      <c r="P21" s="1940"/>
      <c r="Q21" s="1939">
        <v>58.6</v>
      </c>
      <c r="R21" s="1941" t="s">
        <v>305</v>
      </c>
      <c r="S21" s="1941" t="s">
        <v>305</v>
      </c>
      <c r="T21" s="1941" t="s">
        <v>305</v>
      </c>
      <c r="U21" s="1942">
        <v>58.9</v>
      </c>
      <c r="V21" s="1942">
        <v>79.5</v>
      </c>
      <c r="W21" s="1942">
        <v>49.8</v>
      </c>
      <c r="X21" s="1942">
        <v>83.2</v>
      </c>
      <c r="Y21" s="1942">
        <v>86.3</v>
      </c>
      <c r="Z21" s="1942">
        <v>64.099999999999994</v>
      </c>
      <c r="AA21" s="1942">
        <v>51.4</v>
      </c>
      <c r="AB21" s="1942">
        <v>52.7</v>
      </c>
      <c r="AC21" s="1942">
        <v>32.9</v>
      </c>
      <c r="AD21" s="1951" t="s">
        <v>849</v>
      </c>
      <c r="AE21" s="1944"/>
      <c r="AF21" s="1944"/>
      <c r="AG21" s="1929" t="s">
        <v>305</v>
      </c>
      <c r="AH21" s="1929" t="s">
        <v>305</v>
      </c>
      <c r="AI21" s="1945" t="s">
        <v>305</v>
      </c>
      <c r="AJ21" s="1943">
        <v>60</v>
      </c>
    </row>
    <row r="22" spans="2:36" s="646" customFormat="1" ht="22.5" customHeight="1">
      <c r="B22" s="1946" t="s">
        <v>675</v>
      </c>
      <c r="C22" s="1947"/>
      <c r="D22" s="1934">
        <v>35.700000000000003</v>
      </c>
      <c r="E22" s="1935"/>
      <c r="F22" s="1934">
        <v>36.6</v>
      </c>
      <c r="G22" s="1935"/>
      <c r="H22" s="1934">
        <v>34.799999999999997</v>
      </c>
      <c r="I22" s="1936" t="s">
        <v>305</v>
      </c>
      <c r="J22" s="1936" t="s">
        <v>305</v>
      </c>
      <c r="K22" s="1936" t="s">
        <v>305</v>
      </c>
      <c r="L22" s="1935"/>
      <c r="M22" s="1934">
        <v>64</v>
      </c>
      <c r="N22" s="1935"/>
      <c r="O22" s="1934">
        <v>65</v>
      </c>
      <c r="P22" s="1935"/>
      <c r="Q22" s="1934">
        <v>62.9</v>
      </c>
      <c r="R22" s="1936" t="s">
        <v>305</v>
      </c>
      <c r="S22" s="1936" t="s">
        <v>305</v>
      </c>
      <c r="T22" s="1936" t="s">
        <v>305</v>
      </c>
      <c r="U22" s="1937">
        <v>62.5</v>
      </c>
      <c r="V22" s="1937">
        <v>84.6</v>
      </c>
      <c r="W22" s="1937">
        <v>54</v>
      </c>
      <c r="X22" s="1937">
        <v>85.6</v>
      </c>
      <c r="Y22" s="1937">
        <v>88.4</v>
      </c>
      <c r="Z22" s="1937">
        <v>69.099999999999994</v>
      </c>
      <c r="AA22" s="1937">
        <v>51.5</v>
      </c>
      <c r="AB22" s="1937">
        <v>52.7</v>
      </c>
      <c r="AC22" s="1937">
        <v>35.200000000000003</v>
      </c>
      <c r="AD22" s="1949"/>
      <c r="AE22" s="1949"/>
      <c r="AF22" s="1949"/>
      <c r="AG22" s="1941" t="s">
        <v>305</v>
      </c>
      <c r="AH22" s="1941" t="s">
        <v>305</v>
      </c>
      <c r="AI22" s="1941" t="s">
        <v>305</v>
      </c>
      <c r="AJ22" s="1938">
        <v>61</v>
      </c>
    </row>
    <row r="23" spans="2:36" s="646" customFormat="1" ht="22.5" customHeight="1">
      <c r="B23" s="1932" t="s">
        <v>677</v>
      </c>
      <c r="C23" s="1933"/>
      <c r="D23" s="1939">
        <v>33.5</v>
      </c>
      <c r="E23" s="1940"/>
      <c r="F23" s="1939">
        <v>34.299999999999997</v>
      </c>
      <c r="G23" s="1940"/>
      <c r="H23" s="1939">
        <v>32.6</v>
      </c>
      <c r="I23" s="1941" t="s">
        <v>305</v>
      </c>
      <c r="J23" s="1941" t="s">
        <v>305</v>
      </c>
      <c r="K23" s="1941" t="s">
        <v>305</v>
      </c>
      <c r="L23" s="1940"/>
      <c r="M23" s="1939">
        <v>63.9</v>
      </c>
      <c r="N23" s="1940"/>
      <c r="O23" s="1939">
        <v>63.9</v>
      </c>
      <c r="P23" s="1940"/>
      <c r="Q23" s="1939">
        <v>63.9</v>
      </c>
      <c r="R23" s="1941" t="s">
        <v>305</v>
      </c>
      <c r="S23" s="1941" t="s">
        <v>305</v>
      </c>
      <c r="T23" s="1941" t="s">
        <v>305</v>
      </c>
      <c r="U23" s="1942">
        <v>59.8</v>
      </c>
      <c r="V23" s="1942">
        <v>82.3</v>
      </c>
      <c r="W23" s="1942">
        <v>52.2</v>
      </c>
      <c r="X23" s="1942">
        <v>86.6</v>
      </c>
      <c r="Y23" s="1942">
        <v>89.4</v>
      </c>
      <c r="Z23" s="1942">
        <v>70</v>
      </c>
      <c r="AA23" s="1942">
        <v>50.5</v>
      </c>
      <c r="AB23" s="1942">
        <v>51.2</v>
      </c>
      <c r="AC23" s="1942">
        <v>41</v>
      </c>
      <c r="AD23" s="1944"/>
      <c r="AE23" s="1944"/>
      <c r="AF23" s="1944"/>
      <c r="AG23" s="1941" t="s">
        <v>305</v>
      </c>
      <c r="AH23" s="1941" t="s">
        <v>305</v>
      </c>
      <c r="AI23" s="1941" t="s">
        <v>305</v>
      </c>
      <c r="AJ23" s="1943">
        <v>62</v>
      </c>
    </row>
    <row r="24" spans="2:36" s="646" customFormat="1" ht="22.5" customHeight="1">
      <c r="B24" s="1932" t="s">
        <v>679</v>
      </c>
      <c r="C24" s="1933"/>
      <c r="D24" s="1939">
        <v>30.7</v>
      </c>
      <c r="E24" s="1940"/>
      <c r="F24" s="1939">
        <v>31.2</v>
      </c>
      <c r="G24" s="1940"/>
      <c r="H24" s="1939">
        <v>30.1</v>
      </c>
      <c r="I24" s="1941" t="s">
        <v>305</v>
      </c>
      <c r="J24" s="1941" t="s">
        <v>305</v>
      </c>
      <c r="K24" s="1941" t="s">
        <v>305</v>
      </c>
      <c r="L24" s="1940"/>
      <c r="M24" s="1939">
        <v>63.4</v>
      </c>
      <c r="N24" s="1940"/>
      <c r="O24" s="1939">
        <v>62.5</v>
      </c>
      <c r="P24" s="1940"/>
      <c r="Q24" s="1939">
        <v>64.5</v>
      </c>
      <c r="R24" s="1941" t="s">
        <v>305</v>
      </c>
      <c r="S24" s="1941" t="s">
        <v>305</v>
      </c>
      <c r="T24" s="1941" t="s">
        <v>305</v>
      </c>
      <c r="U24" s="1942">
        <v>62.1</v>
      </c>
      <c r="V24" s="1942">
        <v>82.1</v>
      </c>
      <c r="W24" s="1942">
        <v>55.2</v>
      </c>
      <c r="X24" s="1942">
        <v>86.2</v>
      </c>
      <c r="Y24" s="1942">
        <v>88.9</v>
      </c>
      <c r="Z24" s="1942">
        <v>70.599999999999994</v>
      </c>
      <c r="AA24" s="1942">
        <v>43.3</v>
      </c>
      <c r="AB24" s="1942">
        <v>43.9</v>
      </c>
      <c r="AC24" s="1942">
        <v>36.700000000000003</v>
      </c>
      <c r="AD24" s="1952">
        <v>63.4</v>
      </c>
      <c r="AE24" s="1952">
        <v>63.6</v>
      </c>
      <c r="AF24" s="1952">
        <v>60.3</v>
      </c>
      <c r="AG24" s="1941" t="s">
        <v>305</v>
      </c>
      <c r="AH24" s="1941" t="s">
        <v>305</v>
      </c>
      <c r="AI24" s="1941" t="s">
        <v>305</v>
      </c>
      <c r="AJ24" s="1943">
        <v>63</v>
      </c>
    </row>
    <row r="25" spans="2:36" s="646" customFormat="1" ht="22.5" customHeight="1">
      <c r="B25" s="1932" t="s">
        <v>681</v>
      </c>
      <c r="C25" s="1933"/>
      <c r="D25" s="1939">
        <v>28.7</v>
      </c>
      <c r="E25" s="1940"/>
      <c r="F25" s="1939">
        <v>29.1</v>
      </c>
      <c r="G25" s="1940"/>
      <c r="H25" s="1939">
        <v>28.4</v>
      </c>
      <c r="I25" s="1941" t="s">
        <v>305</v>
      </c>
      <c r="J25" s="1941" t="s">
        <v>305</v>
      </c>
      <c r="K25" s="1941" t="s">
        <v>305</v>
      </c>
      <c r="L25" s="1940"/>
      <c r="M25" s="1939">
        <v>63.9</v>
      </c>
      <c r="N25" s="1940"/>
      <c r="O25" s="1939">
        <v>61.4</v>
      </c>
      <c r="P25" s="1940"/>
      <c r="Q25" s="1939">
        <v>66.7</v>
      </c>
      <c r="R25" s="1942">
        <v>99.4</v>
      </c>
      <c r="S25" s="1942">
        <v>99.4</v>
      </c>
      <c r="T25" s="1941" t="s">
        <v>850</v>
      </c>
      <c r="U25" s="1942">
        <v>64.5</v>
      </c>
      <c r="V25" s="1942">
        <v>81.400000000000006</v>
      </c>
      <c r="W25" s="1942">
        <v>58.9</v>
      </c>
      <c r="X25" s="1942">
        <v>85.6</v>
      </c>
      <c r="Y25" s="1942">
        <v>88.3</v>
      </c>
      <c r="Z25" s="1942">
        <v>71</v>
      </c>
      <c r="AA25" s="1942">
        <v>46.4</v>
      </c>
      <c r="AB25" s="1942">
        <v>47.8</v>
      </c>
      <c r="AC25" s="1942">
        <v>30.9</v>
      </c>
      <c r="AD25" s="1952">
        <v>55.3</v>
      </c>
      <c r="AE25" s="1952">
        <v>55.3</v>
      </c>
      <c r="AF25" s="1952">
        <v>54.9</v>
      </c>
      <c r="AG25" s="1941" t="s">
        <v>305</v>
      </c>
      <c r="AH25" s="1941" t="s">
        <v>305</v>
      </c>
      <c r="AI25" s="1941" t="s">
        <v>305</v>
      </c>
      <c r="AJ25" s="1943">
        <v>64</v>
      </c>
    </row>
    <row r="26" spans="2:36" s="646" customFormat="1" ht="22.5" customHeight="1">
      <c r="B26" s="1932" t="s">
        <v>683</v>
      </c>
      <c r="C26" s="1933"/>
      <c r="D26" s="1939">
        <v>26.5</v>
      </c>
      <c r="E26" s="1940"/>
      <c r="F26" s="1939">
        <v>26.9</v>
      </c>
      <c r="G26" s="1940"/>
      <c r="H26" s="1939">
        <v>26</v>
      </c>
      <c r="I26" s="1941" t="s">
        <v>305</v>
      </c>
      <c r="J26" s="1941" t="s">
        <v>305</v>
      </c>
      <c r="K26" s="1941" t="s">
        <v>305</v>
      </c>
      <c r="L26" s="1940"/>
      <c r="M26" s="1939">
        <v>60.4</v>
      </c>
      <c r="N26" s="1940"/>
      <c r="O26" s="1939">
        <v>57.9</v>
      </c>
      <c r="P26" s="1940"/>
      <c r="Q26" s="1939">
        <v>62.9</v>
      </c>
      <c r="R26" s="1942">
        <v>96.1</v>
      </c>
      <c r="S26" s="1942">
        <v>96.1</v>
      </c>
      <c r="T26" s="1941" t="s">
        <v>850</v>
      </c>
      <c r="U26" s="1942">
        <v>63.8</v>
      </c>
      <c r="V26" s="1942">
        <v>84.1</v>
      </c>
      <c r="W26" s="1942">
        <v>57.4</v>
      </c>
      <c r="X26" s="1942">
        <v>83.4</v>
      </c>
      <c r="Y26" s="1942">
        <v>86.6</v>
      </c>
      <c r="Z26" s="1942">
        <v>66.7</v>
      </c>
      <c r="AA26" s="1942">
        <v>47.6</v>
      </c>
      <c r="AB26" s="1942">
        <v>48.9</v>
      </c>
      <c r="AC26" s="1942">
        <v>32.4</v>
      </c>
      <c r="AD26" s="1952">
        <v>61.5</v>
      </c>
      <c r="AE26" s="1952">
        <v>62.7</v>
      </c>
      <c r="AF26" s="1952">
        <v>41.4</v>
      </c>
      <c r="AG26" s="1929" t="s">
        <v>305</v>
      </c>
      <c r="AH26" s="1929" t="s">
        <v>305</v>
      </c>
      <c r="AI26" s="1945" t="s">
        <v>305</v>
      </c>
      <c r="AJ26" s="1943">
        <v>65</v>
      </c>
    </row>
    <row r="27" spans="2:36" s="646" customFormat="1" ht="22.5" customHeight="1">
      <c r="B27" s="1946" t="s">
        <v>685</v>
      </c>
      <c r="C27" s="1947"/>
      <c r="D27" s="1934">
        <v>24.5</v>
      </c>
      <c r="E27" s="1935"/>
      <c r="F27" s="1934">
        <v>24.6</v>
      </c>
      <c r="G27" s="1935"/>
      <c r="H27" s="1934">
        <v>24.4</v>
      </c>
      <c r="I27" s="1936" t="s">
        <v>305</v>
      </c>
      <c r="J27" s="1936" t="s">
        <v>305</v>
      </c>
      <c r="K27" s="1936" t="s">
        <v>305</v>
      </c>
      <c r="L27" s="1935"/>
      <c r="M27" s="1934">
        <v>58</v>
      </c>
      <c r="N27" s="1935"/>
      <c r="O27" s="1934">
        <v>56.3</v>
      </c>
      <c r="P27" s="1935"/>
      <c r="Q27" s="1934">
        <v>59.7</v>
      </c>
      <c r="R27" s="1937">
        <v>99.3</v>
      </c>
      <c r="S27" s="1937">
        <v>99.3</v>
      </c>
      <c r="T27" s="1936" t="s">
        <v>850</v>
      </c>
      <c r="U27" s="1937">
        <v>61.3</v>
      </c>
      <c r="V27" s="1937">
        <v>85.1</v>
      </c>
      <c r="W27" s="1937">
        <v>54</v>
      </c>
      <c r="X27" s="1937">
        <v>79.900000000000006</v>
      </c>
      <c r="Y27" s="1937">
        <v>83.5</v>
      </c>
      <c r="Z27" s="1937">
        <v>61.9</v>
      </c>
      <c r="AA27" s="1937">
        <v>51</v>
      </c>
      <c r="AB27" s="1937">
        <v>52.4</v>
      </c>
      <c r="AC27" s="1937">
        <v>35.700000000000003</v>
      </c>
      <c r="AD27" s="1953">
        <v>63.7</v>
      </c>
      <c r="AE27" s="1953">
        <v>64.3</v>
      </c>
      <c r="AF27" s="1953">
        <v>52.1</v>
      </c>
      <c r="AG27" s="1941" t="s">
        <v>305</v>
      </c>
      <c r="AH27" s="1941" t="s">
        <v>305</v>
      </c>
      <c r="AI27" s="1941" t="s">
        <v>305</v>
      </c>
      <c r="AJ27" s="1938">
        <v>66</v>
      </c>
    </row>
    <row r="28" spans="2:36" s="646" customFormat="1" ht="22.5" customHeight="1">
      <c r="B28" s="1932" t="s">
        <v>687</v>
      </c>
      <c r="C28" s="1933"/>
      <c r="D28" s="1939">
        <v>22.9</v>
      </c>
      <c r="E28" s="1940"/>
      <c r="F28" s="1939">
        <v>23.1</v>
      </c>
      <c r="G28" s="1940"/>
      <c r="H28" s="1939">
        <v>22.7</v>
      </c>
      <c r="I28" s="1941" t="s">
        <v>305</v>
      </c>
      <c r="J28" s="1941" t="s">
        <v>305</v>
      </c>
      <c r="K28" s="1941" t="s">
        <v>305</v>
      </c>
      <c r="L28" s="1940"/>
      <c r="M28" s="1939">
        <v>58.7</v>
      </c>
      <c r="N28" s="1940"/>
      <c r="O28" s="1939">
        <v>56.8</v>
      </c>
      <c r="P28" s="1940"/>
      <c r="Q28" s="1939">
        <v>60.8</v>
      </c>
      <c r="R28" s="1942">
        <v>93.5</v>
      </c>
      <c r="S28" s="1942">
        <v>93.4</v>
      </c>
      <c r="T28" s="1942">
        <v>100</v>
      </c>
      <c r="U28" s="1942">
        <v>60.8</v>
      </c>
      <c r="V28" s="1942">
        <v>82.6</v>
      </c>
      <c r="W28" s="1942">
        <v>55.9</v>
      </c>
      <c r="X28" s="1942">
        <v>80.5</v>
      </c>
      <c r="Y28" s="1942">
        <v>84.3</v>
      </c>
      <c r="Z28" s="1942">
        <v>62.1</v>
      </c>
      <c r="AA28" s="1942">
        <v>53.7</v>
      </c>
      <c r="AB28" s="1942">
        <v>54.7</v>
      </c>
      <c r="AC28" s="1942">
        <v>40.200000000000003</v>
      </c>
      <c r="AD28" s="1952">
        <v>57.5</v>
      </c>
      <c r="AE28" s="1952">
        <v>57.8</v>
      </c>
      <c r="AF28" s="1952">
        <v>50.4</v>
      </c>
      <c r="AG28" s="1941" t="s">
        <v>305</v>
      </c>
      <c r="AH28" s="1941" t="s">
        <v>305</v>
      </c>
      <c r="AI28" s="1941" t="s">
        <v>305</v>
      </c>
      <c r="AJ28" s="1943">
        <v>67</v>
      </c>
    </row>
    <row r="29" spans="2:36" s="646" customFormat="1" ht="22.5" customHeight="1">
      <c r="B29" s="1932" t="s">
        <v>689</v>
      </c>
      <c r="C29" s="1933"/>
      <c r="D29" s="1939">
        <v>20.9</v>
      </c>
      <c r="E29" s="1940"/>
      <c r="F29" s="1939">
        <v>21.1</v>
      </c>
      <c r="G29" s="1940"/>
      <c r="H29" s="1939">
        <v>20.6</v>
      </c>
      <c r="I29" s="1941" t="s">
        <v>305</v>
      </c>
      <c r="J29" s="1941" t="s">
        <v>305</v>
      </c>
      <c r="K29" s="1941" t="s">
        <v>305</v>
      </c>
      <c r="L29" s="1940"/>
      <c r="M29" s="1939">
        <v>58.9</v>
      </c>
      <c r="N29" s="1940"/>
      <c r="O29" s="1939">
        <v>56.8</v>
      </c>
      <c r="P29" s="1940"/>
      <c r="Q29" s="1939">
        <v>61.1</v>
      </c>
      <c r="R29" s="1942">
        <v>95.4</v>
      </c>
      <c r="S29" s="1942">
        <v>95.4</v>
      </c>
      <c r="T29" s="1942">
        <v>96.1</v>
      </c>
      <c r="U29" s="1942">
        <v>63.5</v>
      </c>
      <c r="V29" s="1942">
        <v>82.9</v>
      </c>
      <c r="W29" s="1942">
        <v>59.9</v>
      </c>
      <c r="X29" s="1942">
        <v>81.7</v>
      </c>
      <c r="Y29" s="1942">
        <v>85.3</v>
      </c>
      <c r="Z29" s="1942">
        <v>64</v>
      </c>
      <c r="AA29" s="1942">
        <v>56.6</v>
      </c>
      <c r="AB29" s="1942">
        <v>58</v>
      </c>
      <c r="AC29" s="1942">
        <v>38.200000000000003</v>
      </c>
      <c r="AD29" s="1952">
        <v>63.5</v>
      </c>
      <c r="AE29" s="1952">
        <v>63.8</v>
      </c>
      <c r="AF29" s="1952">
        <v>58.5</v>
      </c>
      <c r="AG29" s="1941" t="s">
        <v>305</v>
      </c>
      <c r="AH29" s="1941" t="s">
        <v>305</v>
      </c>
      <c r="AI29" s="1941" t="s">
        <v>305</v>
      </c>
      <c r="AJ29" s="1943">
        <v>68</v>
      </c>
    </row>
    <row r="30" spans="2:36" s="646" customFormat="1" ht="22.5" customHeight="1">
      <c r="B30" s="1932" t="s">
        <v>691</v>
      </c>
      <c r="C30" s="1933"/>
      <c r="D30" s="1939">
        <v>18.7</v>
      </c>
      <c r="E30" s="1940"/>
      <c r="F30" s="1939">
        <v>18.899999999999999</v>
      </c>
      <c r="G30" s="1940"/>
      <c r="H30" s="1939">
        <v>18.399999999999999</v>
      </c>
      <c r="I30" s="1941" t="s">
        <v>305</v>
      </c>
      <c r="J30" s="1941" t="s">
        <v>305</v>
      </c>
      <c r="K30" s="1941" t="s">
        <v>305</v>
      </c>
      <c r="L30" s="1940"/>
      <c r="M30" s="1939">
        <v>58.9</v>
      </c>
      <c r="N30" s="1940"/>
      <c r="O30" s="1939">
        <v>56.6</v>
      </c>
      <c r="P30" s="1940"/>
      <c r="Q30" s="1939">
        <v>61.4</v>
      </c>
      <c r="R30" s="1942">
        <v>96.1</v>
      </c>
      <c r="S30" s="1942">
        <v>96.1</v>
      </c>
      <c r="T30" s="1942">
        <v>97.8</v>
      </c>
      <c r="U30" s="1942">
        <v>68</v>
      </c>
      <c r="V30" s="1942">
        <v>82.4</v>
      </c>
      <c r="W30" s="1942">
        <v>65.599999999999994</v>
      </c>
      <c r="X30" s="1942">
        <v>79</v>
      </c>
      <c r="Y30" s="1942">
        <v>83.1</v>
      </c>
      <c r="Z30" s="1942">
        <v>61.5</v>
      </c>
      <c r="AA30" s="1942">
        <v>56.5</v>
      </c>
      <c r="AB30" s="1942">
        <v>57.8</v>
      </c>
      <c r="AC30" s="1942">
        <v>38.9</v>
      </c>
      <c r="AD30" s="1952">
        <v>58.8</v>
      </c>
      <c r="AE30" s="1952">
        <v>59.2</v>
      </c>
      <c r="AF30" s="1952">
        <v>53</v>
      </c>
      <c r="AG30" s="1941" t="s">
        <v>305</v>
      </c>
      <c r="AH30" s="1941" t="s">
        <v>305</v>
      </c>
      <c r="AI30" s="1941" t="s">
        <v>305</v>
      </c>
      <c r="AJ30" s="1943">
        <v>69</v>
      </c>
    </row>
    <row r="31" spans="2:36" s="646" customFormat="1" ht="22.5" customHeight="1">
      <c r="B31" s="1932" t="s">
        <v>693</v>
      </c>
      <c r="C31" s="1933"/>
      <c r="D31" s="1939">
        <v>16.3</v>
      </c>
      <c r="E31" s="1940"/>
      <c r="F31" s="1939">
        <v>16.5</v>
      </c>
      <c r="G31" s="1940"/>
      <c r="H31" s="1939">
        <v>16.100000000000001</v>
      </c>
      <c r="I31" s="1941" t="s">
        <v>305</v>
      </c>
      <c r="J31" s="1941" t="s">
        <v>305</v>
      </c>
      <c r="K31" s="1941" t="s">
        <v>305</v>
      </c>
      <c r="L31" s="1940"/>
      <c r="M31" s="1939">
        <v>58.2</v>
      </c>
      <c r="N31" s="1940"/>
      <c r="O31" s="1939">
        <v>55.4</v>
      </c>
      <c r="P31" s="1940"/>
      <c r="Q31" s="1939">
        <v>61.2</v>
      </c>
      <c r="R31" s="1942">
        <v>96.7</v>
      </c>
      <c r="S31" s="1942">
        <v>96.8</v>
      </c>
      <c r="T31" s="1942">
        <v>94.4</v>
      </c>
      <c r="U31" s="1942">
        <v>70.3</v>
      </c>
      <c r="V31" s="1942">
        <v>80.5</v>
      </c>
      <c r="W31" s="1942">
        <v>68.8</v>
      </c>
      <c r="X31" s="1942">
        <v>78.099999999999994</v>
      </c>
      <c r="Y31" s="1942">
        <v>82.8</v>
      </c>
      <c r="Z31" s="1942">
        <v>59.9</v>
      </c>
      <c r="AA31" s="1942">
        <v>56.4</v>
      </c>
      <c r="AB31" s="1942">
        <v>58.1</v>
      </c>
      <c r="AC31" s="1942">
        <v>37.1</v>
      </c>
      <c r="AD31" s="1952">
        <v>62.9</v>
      </c>
      <c r="AE31" s="1952">
        <v>63.6</v>
      </c>
      <c r="AF31" s="1952">
        <v>51.7</v>
      </c>
      <c r="AG31" s="1929" t="s">
        <v>305</v>
      </c>
      <c r="AH31" s="1929" t="s">
        <v>305</v>
      </c>
      <c r="AI31" s="1945" t="s">
        <v>305</v>
      </c>
      <c r="AJ31" s="1943">
        <v>70</v>
      </c>
    </row>
    <row r="32" spans="2:36" s="646" customFormat="1" ht="22.5" customHeight="1">
      <c r="B32" s="1946" t="s">
        <v>695</v>
      </c>
      <c r="C32" s="1947"/>
      <c r="D32" s="1934">
        <v>13.7</v>
      </c>
      <c r="E32" s="1935"/>
      <c r="F32" s="1934">
        <v>13.8</v>
      </c>
      <c r="G32" s="1935"/>
      <c r="H32" s="1934">
        <v>13.5</v>
      </c>
      <c r="I32" s="1936" t="s">
        <v>305</v>
      </c>
      <c r="J32" s="1936" t="s">
        <v>305</v>
      </c>
      <c r="K32" s="1936" t="s">
        <v>305</v>
      </c>
      <c r="L32" s="1935"/>
      <c r="M32" s="1934">
        <v>55.9</v>
      </c>
      <c r="N32" s="1935"/>
      <c r="O32" s="1934">
        <v>52.7</v>
      </c>
      <c r="P32" s="1935"/>
      <c r="Q32" s="1934">
        <v>59.2</v>
      </c>
      <c r="R32" s="1937">
        <v>96.2</v>
      </c>
      <c r="S32" s="1937">
        <v>96.1</v>
      </c>
      <c r="T32" s="1937">
        <v>98.4</v>
      </c>
      <c r="U32" s="1937">
        <v>70.3</v>
      </c>
      <c r="V32" s="1937">
        <v>76.8</v>
      </c>
      <c r="W32" s="1937">
        <v>69.2</v>
      </c>
      <c r="X32" s="1937">
        <v>79</v>
      </c>
      <c r="Y32" s="1937">
        <v>83.4</v>
      </c>
      <c r="Z32" s="1937">
        <v>60.8</v>
      </c>
      <c r="AA32" s="1937">
        <v>59.3</v>
      </c>
      <c r="AB32" s="1937">
        <v>61</v>
      </c>
      <c r="AC32" s="1937">
        <v>39.4</v>
      </c>
      <c r="AD32" s="1953">
        <v>66</v>
      </c>
      <c r="AE32" s="1953">
        <v>66.8</v>
      </c>
      <c r="AF32" s="1953">
        <v>54.8</v>
      </c>
      <c r="AG32" s="1941" t="s">
        <v>305</v>
      </c>
      <c r="AH32" s="1941" t="s">
        <v>305</v>
      </c>
      <c r="AI32" s="1941" t="s">
        <v>305</v>
      </c>
      <c r="AJ32" s="1938">
        <v>71</v>
      </c>
    </row>
    <row r="33" spans="2:36" s="646" customFormat="1" ht="22.5" customHeight="1">
      <c r="B33" s="1932" t="s">
        <v>697</v>
      </c>
      <c r="C33" s="1933"/>
      <c r="D33" s="1939">
        <v>11.5</v>
      </c>
      <c r="E33" s="1940"/>
      <c r="F33" s="1939">
        <v>11.4</v>
      </c>
      <c r="G33" s="1940"/>
      <c r="H33" s="1939">
        <v>11.5</v>
      </c>
      <c r="I33" s="1941" t="s">
        <v>305</v>
      </c>
      <c r="J33" s="1941" t="s">
        <v>305</v>
      </c>
      <c r="K33" s="1941" t="s">
        <v>305</v>
      </c>
      <c r="L33" s="1940"/>
      <c r="M33" s="1939">
        <v>53</v>
      </c>
      <c r="N33" s="1940"/>
      <c r="O33" s="1939">
        <v>49.5</v>
      </c>
      <c r="P33" s="1940"/>
      <c r="Q33" s="1939">
        <v>56.5</v>
      </c>
      <c r="R33" s="1942">
        <v>94.8</v>
      </c>
      <c r="S33" s="1942">
        <v>94.7</v>
      </c>
      <c r="T33" s="1942">
        <v>99.1</v>
      </c>
      <c r="U33" s="1942">
        <v>69.8</v>
      </c>
      <c r="V33" s="1942">
        <v>72.8</v>
      </c>
      <c r="W33" s="1942">
        <v>69.3</v>
      </c>
      <c r="X33" s="1942">
        <v>75.7</v>
      </c>
      <c r="Y33" s="1942">
        <v>80</v>
      </c>
      <c r="Z33" s="1942">
        <v>57.9</v>
      </c>
      <c r="AA33" s="1942">
        <v>59.1</v>
      </c>
      <c r="AB33" s="1942">
        <v>61.3</v>
      </c>
      <c r="AC33" s="1942">
        <v>34.5</v>
      </c>
      <c r="AD33" s="1952">
        <v>61.2</v>
      </c>
      <c r="AE33" s="1952">
        <v>61.6</v>
      </c>
      <c r="AF33" s="1952">
        <v>54.2</v>
      </c>
      <c r="AG33" s="1941" t="s">
        <v>305</v>
      </c>
      <c r="AH33" s="1941" t="s">
        <v>305</v>
      </c>
      <c r="AI33" s="1941" t="s">
        <v>305</v>
      </c>
      <c r="AJ33" s="1943">
        <v>72</v>
      </c>
    </row>
    <row r="34" spans="2:36" s="646" customFormat="1" ht="22.5" customHeight="1">
      <c r="B34" s="1932" t="s">
        <v>699</v>
      </c>
      <c r="C34" s="1933"/>
      <c r="D34" s="1939">
        <v>9.4</v>
      </c>
      <c r="E34" s="1940"/>
      <c r="F34" s="1939">
        <v>9.4</v>
      </c>
      <c r="G34" s="1940"/>
      <c r="H34" s="1939">
        <v>9.4</v>
      </c>
      <c r="I34" s="1941" t="s">
        <v>305</v>
      </c>
      <c r="J34" s="1941" t="s">
        <v>305</v>
      </c>
      <c r="K34" s="1941" t="s">
        <v>305</v>
      </c>
      <c r="L34" s="1940"/>
      <c r="M34" s="1939">
        <v>50.4</v>
      </c>
      <c r="N34" s="1940"/>
      <c r="O34" s="1939">
        <v>46.8</v>
      </c>
      <c r="P34" s="1940"/>
      <c r="Q34" s="1939">
        <v>54</v>
      </c>
      <c r="R34" s="1942">
        <v>93.2</v>
      </c>
      <c r="S34" s="1942">
        <v>93.2</v>
      </c>
      <c r="T34" s="1942">
        <v>92.1</v>
      </c>
      <c r="U34" s="1942">
        <v>73</v>
      </c>
      <c r="V34" s="1942">
        <v>71.5</v>
      </c>
      <c r="W34" s="1942">
        <v>73.2</v>
      </c>
      <c r="X34" s="1942">
        <v>75.3</v>
      </c>
      <c r="Y34" s="1942">
        <v>78.900000000000006</v>
      </c>
      <c r="Z34" s="1942">
        <v>60.3</v>
      </c>
      <c r="AA34" s="1942">
        <v>57.4</v>
      </c>
      <c r="AB34" s="1942">
        <v>59.6</v>
      </c>
      <c r="AC34" s="1942">
        <v>31.5</v>
      </c>
      <c r="AD34" s="1952">
        <v>60.2</v>
      </c>
      <c r="AE34" s="1952">
        <v>60.6</v>
      </c>
      <c r="AF34" s="1952">
        <v>53.5</v>
      </c>
      <c r="AG34" s="1941" t="s">
        <v>305</v>
      </c>
      <c r="AH34" s="1941" t="s">
        <v>305</v>
      </c>
      <c r="AI34" s="1941" t="s">
        <v>305</v>
      </c>
      <c r="AJ34" s="1943">
        <v>73</v>
      </c>
    </row>
    <row r="35" spans="2:36" s="646" customFormat="1" ht="22.5" customHeight="1">
      <c r="B35" s="1932" t="s">
        <v>701</v>
      </c>
      <c r="C35" s="1933"/>
      <c r="D35" s="1939">
        <v>7.7</v>
      </c>
      <c r="E35" s="1940"/>
      <c r="F35" s="1939">
        <v>7.7</v>
      </c>
      <c r="G35" s="1940"/>
      <c r="H35" s="1939">
        <v>7.7</v>
      </c>
      <c r="I35" s="1941" t="s">
        <v>305</v>
      </c>
      <c r="J35" s="1941" t="s">
        <v>305</v>
      </c>
      <c r="K35" s="1941" t="s">
        <v>305</v>
      </c>
      <c r="L35" s="1940"/>
      <c r="M35" s="1939">
        <v>48</v>
      </c>
      <c r="N35" s="1940"/>
      <c r="O35" s="1939">
        <v>44.5</v>
      </c>
      <c r="P35" s="1940"/>
      <c r="Q35" s="1939">
        <v>51.6</v>
      </c>
      <c r="R35" s="1942">
        <v>93</v>
      </c>
      <c r="S35" s="1942">
        <v>92.9</v>
      </c>
      <c r="T35" s="1942">
        <v>96.2</v>
      </c>
      <c r="U35" s="1942">
        <v>75.599999999999994</v>
      </c>
      <c r="V35" s="1942">
        <v>75.3</v>
      </c>
      <c r="W35" s="1942">
        <v>75.599999999999994</v>
      </c>
      <c r="X35" s="1942">
        <v>76.900000000000006</v>
      </c>
      <c r="Y35" s="1942">
        <v>80.099999999999994</v>
      </c>
      <c r="Z35" s="1942">
        <v>63.9</v>
      </c>
      <c r="AA35" s="1942">
        <v>61.6</v>
      </c>
      <c r="AB35" s="1942">
        <v>63.6</v>
      </c>
      <c r="AC35" s="1942">
        <v>37.9</v>
      </c>
      <c r="AD35" s="1952">
        <v>66.099999999999994</v>
      </c>
      <c r="AE35" s="1952">
        <v>67.099999999999994</v>
      </c>
      <c r="AF35" s="1952">
        <v>51.9</v>
      </c>
      <c r="AG35" s="1941" t="s">
        <v>305</v>
      </c>
      <c r="AH35" s="1941" t="s">
        <v>305</v>
      </c>
      <c r="AI35" s="1941" t="s">
        <v>305</v>
      </c>
      <c r="AJ35" s="1943">
        <v>74</v>
      </c>
    </row>
    <row r="36" spans="2:36" s="646" customFormat="1" ht="22.5" customHeight="1">
      <c r="B36" s="1932" t="s">
        <v>703</v>
      </c>
      <c r="C36" s="1933"/>
      <c r="D36" s="1939">
        <v>5.9</v>
      </c>
      <c r="E36" s="1940"/>
      <c r="F36" s="1939">
        <v>5.9</v>
      </c>
      <c r="G36" s="1940"/>
      <c r="H36" s="1939">
        <v>5.9</v>
      </c>
      <c r="I36" s="1941" t="s">
        <v>305</v>
      </c>
      <c r="J36" s="1941" t="s">
        <v>305</v>
      </c>
      <c r="K36" s="1941" t="s">
        <v>305</v>
      </c>
      <c r="L36" s="1940"/>
      <c r="M36" s="1939">
        <v>44.6</v>
      </c>
      <c r="N36" s="1940"/>
      <c r="O36" s="1939">
        <v>41.1</v>
      </c>
      <c r="P36" s="1940"/>
      <c r="Q36" s="1939">
        <v>48</v>
      </c>
      <c r="R36" s="1942">
        <v>90.4</v>
      </c>
      <c r="S36" s="1942">
        <v>90.3</v>
      </c>
      <c r="T36" s="1942">
        <v>93.2</v>
      </c>
      <c r="U36" s="1942">
        <v>73.3</v>
      </c>
      <c r="V36" s="1942">
        <v>75.599999999999994</v>
      </c>
      <c r="W36" s="1942">
        <v>73</v>
      </c>
      <c r="X36" s="1942">
        <v>74.3</v>
      </c>
      <c r="Y36" s="1942">
        <v>77.5</v>
      </c>
      <c r="Z36" s="1942">
        <v>62.8</v>
      </c>
      <c r="AA36" s="1942">
        <v>60.4</v>
      </c>
      <c r="AB36" s="1942">
        <v>62.6</v>
      </c>
      <c r="AC36" s="1942">
        <v>36</v>
      </c>
      <c r="AD36" s="1952">
        <v>64.5</v>
      </c>
      <c r="AE36" s="1952">
        <v>65.2</v>
      </c>
      <c r="AF36" s="1952">
        <v>53.6</v>
      </c>
      <c r="AG36" s="1929" t="s">
        <v>305</v>
      </c>
      <c r="AH36" s="1929" t="s">
        <v>305</v>
      </c>
      <c r="AI36" s="1945" t="s">
        <v>305</v>
      </c>
      <c r="AJ36" s="1943">
        <v>75</v>
      </c>
    </row>
    <row r="37" spans="2:36" s="646" customFormat="1" ht="22.5" customHeight="1">
      <c r="B37" s="1946" t="s">
        <v>705</v>
      </c>
      <c r="C37" s="1947"/>
      <c r="D37" s="1934">
        <v>5.2</v>
      </c>
      <c r="E37" s="1935"/>
      <c r="F37" s="1934">
        <v>5.2</v>
      </c>
      <c r="G37" s="1935"/>
      <c r="H37" s="1934">
        <v>5.2</v>
      </c>
      <c r="I37" s="1936" t="s">
        <v>305</v>
      </c>
      <c r="J37" s="1936" t="s">
        <v>305</v>
      </c>
      <c r="K37" s="1936" t="s">
        <v>305</v>
      </c>
      <c r="L37" s="1935"/>
      <c r="M37" s="1934">
        <v>42.2</v>
      </c>
      <c r="N37" s="1935"/>
      <c r="O37" s="1934">
        <v>39.1</v>
      </c>
      <c r="P37" s="1935"/>
      <c r="Q37" s="1934">
        <v>45.2</v>
      </c>
      <c r="R37" s="1937">
        <v>88.1</v>
      </c>
      <c r="S37" s="1937">
        <v>88.1</v>
      </c>
      <c r="T37" s="1937">
        <v>93.3</v>
      </c>
      <c r="U37" s="1937">
        <v>69</v>
      </c>
      <c r="V37" s="1937">
        <v>70.5</v>
      </c>
      <c r="W37" s="1937">
        <v>68.900000000000006</v>
      </c>
      <c r="X37" s="1937">
        <v>70.7</v>
      </c>
      <c r="Y37" s="1937">
        <v>74.5</v>
      </c>
      <c r="Z37" s="1937">
        <v>57.6</v>
      </c>
      <c r="AA37" s="1937">
        <v>55.1</v>
      </c>
      <c r="AB37" s="1937">
        <v>57.3</v>
      </c>
      <c r="AC37" s="1937">
        <v>32.4</v>
      </c>
      <c r="AD37" s="1953">
        <v>60.6</v>
      </c>
      <c r="AE37" s="1953">
        <v>61.4</v>
      </c>
      <c r="AF37" s="1953">
        <v>48.3</v>
      </c>
      <c r="AG37" s="1941" t="s">
        <v>305</v>
      </c>
      <c r="AH37" s="1941" t="s">
        <v>305</v>
      </c>
      <c r="AI37" s="1941" t="s">
        <v>305</v>
      </c>
      <c r="AJ37" s="1938">
        <v>76</v>
      </c>
    </row>
    <row r="38" spans="2:36" s="646" customFormat="1" ht="22.5" customHeight="1">
      <c r="B38" s="1932" t="s">
        <v>707</v>
      </c>
      <c r="C38" s="1933"/>
      <c r="D38" s="1939">
        <v>4.8</v>
      </c>
      <c r="E38" s="1940"/>
      <c r="F38" s="1939">
        <v>5</v>
      </c>
      <c r="G38" s="1940"/>
      <c r="H38" s="1939">
        <v>4.7</v>
      </c>
      <c r="I38" s="1941" t="s">
        <v>305</v>
      </c>
      <c r="J38" s="1941" t="s">
        <v>305</v>
      </c>
      <c r="K38" s="1941" t="s">
        <v>305</v>
      </c>
      <c r="L38" s="1940"/>
      <c r="M38" s="1939">
        <v>42.5</v>
      </c>
      <c r="N38" s="1940"/>
      <c r="O38" s="1939">
        <v>39.4</v>
      </c>
      <c r="P38" s="1940"/>
      <c r="Q38" s="1939">
        <v>45.6</v>
      </c>
      <c r="R38" s="1942">
        <v>89.8</v>
      </c>
      <c r="S38" s="1942">
        <v>89.7</v>
      </c>
      <c r="T38" s="1942">
        <v>95.9</v>
      </c>
      <c r="U38" s="1942">
        <v>71.400000000000006</v>
      </c>
      <c r="V38" s="1942">
        <v>73.099999999999994</v>
      </c>
      <c r="W38" s="1942">
        <v>71.3</v>
      </c>
      <c r="X38" s="1942">
        <v>72</v>
      </c>
      <c r="Y38" s="1942">
        <v>75.900000000000006</v>
      </c>
      <c r="Z38" s="1942">
        <v>59.4</v>
      </c>
      <c r="AA38" s="1942">
        <v>59.2</v>
      </c>
      <c r="AB38" s="1942">
        <v>61.5</v>
      </c>
      <c r="AC38" s="1942">
        <v>36.1</v>
      </c>
      <c r="AD38" s="1952">
        <v>59.3</v>
      </c>
      <c r="AE38" s="1952">
        <v>60.1</v>
      </c>
      <c r="AF38" s="1952">
        <v>45</v>
      </c>
      <c r="AG38" s="1941" t="s">
        <v>305</v>
      </c>
      <c r="AH38" s="1941" t="s">
        <v>305</v>
      </c>
      <c r="AI38" s="1941" t="s">
        <v>305</v>
      </c>
      <c r="AJ38" s="1943">
        <v>77</v>
      </c>
    </row>
    <row r="39" spans="2:36" s="646" customFormat="1" ht="22.5" customHeight="1">
      <c r="B39" s="1932" t="s">
        <v>709</v>
      </c>
      <c r="C39" s="1933"/>
      <c r="D39" s="1939">
        <v>4.4000000000000004</v>
      </c>
      <c r="E39" s="1940"/>
      <c r="F39" s="1939">
        <v>4.5999999999999996</v>
      </c>
      <c r="G39" s="1940"/>
      <c r="H39" s="1939">
        <v>4.2</v>
      </c>
      <c r="I39" s="1941" t="s">
        <v>305</v>
      </c>
      <c r="J39" s="1941" t="s">
        <v>305</v>
      </c>
      <c r="K39" s="1941" t="s">
        <v>305</v>
      </c>
      <c r="L39" s="1940"/>
      <c r="M39" s="1939">
        <v>42.8</v>
      </c>
      <c r="N39" s="1940"/>
      <c r="O39" s="1939">
        <v>39.9</v>
      </c>
      <c r="P39" s="1940"/>
      <c r="Q39" s="1939">
        <v>45.8</v>
      </c>
      <c r="R39" s="1942">
        <v>87.6</v>
      </c>
      <c r="S39" s="1942">
        <v>87.6</v>
      </c>
      <c r="T39" s="1942">
        <v>90.8</v>
      </c>
      <c r="U39" s="1942">
        <v>71</v>
      </c>
      <c r="V39" s="1942">
        <v>71.400000000000006</v>
      </c>
      <c r="W39" s="1942">
        <v>70.900000000000006</v>
      </c>
      <c r="X39" s="1942">
        <v>71.900000000000006</v>
      </c>
      <c r="Y39" s="1942">
        <v>75.7</v>
      </c>
      <c r="Z39" s="1942">
        <v>60.2</v>
      </c>
      <c r="AA39" s="1942">
        <v>61.8</v>
      </c>
      <c r="AB39" s="1942">
        <v>64.400000000000006</v>
      </c>
      <c r="AC39" s="1942">
        <v>33.4</v>
      </c>
      <c r="AD39" s="1952">
        <v>57.1</v>
      </c>
      <c r="AE39" s="1952">
        <v>58.2</v>
      </c>
      <c r="AF39" s="1952">
        <v>40.799999999999997</v>
      </c>
      <c r="AG39" s="1941" t="s">
        <v>305</v>
      </c>
      <c r="AH39" s="1941" t="s">
        <v>305</v>
      </c>
      <c r="AI39" s="1941" t="s">
        <v>305</v>
      </c>
      <c r="AJ39" s="1943">
        <v>78</v>
      </c>
    </row>
    <row r="40" spans="2:36" s="646" customFormat="1" ht="22.5" customHeight="1">
      <c r="B40" s="1932" t="s">
        <v>711</v>
      </c>
      <c r="C40" s="1933"/>
      <c r="D40" s="1939">
        <v>4</v>
      </c>
      <c r="E40" s="1940"/>
      <c r="F40" s="1939">
        <v>4.3</v>
      </c>
      <c r="G40" s="1940"/>
      <c r="H40" s="1939">
        <v>3.6</v>
      </c>
      <c r="I40" s="1941" t="s">
        <v>305</v>
      </c>
      <c r="J40" s="1941" t="s">
        <v>305</v>
      </c>
      <c r="K40" s="1941" t="s">
        <v>305</v>
      </c>
      <c r="L40" s="1940"/>
      <c r="M40" s="1939">
        <v>42.7</v>
      </c>
      <c r="N40" s="1940"/>
      <c r="O40" s="1939">
        <v>39.9</v>
      </c>
      <c r="P40" s="1940"/>
      <c r="Q40" s="1939">
        <v>45.6</v>
      </c>
      <c r="R40" s="1942">
        <v>88.4</v>
      </c>
      <c r="S40" s="1942">
        <v>88.4</v>
      </c>
      <c r="T40" s="1942">
        <v>88.3</v>
      </c>
      <c r="U40" s="1942">
        <v>72.3</v>
      </c>
      <c r="V40" s="1942">
        <v>71.400000000000006</v>
      </c>
      <c r="W40" s="1942">
        <v>72.3</v>
      </c>
      <c r="X40" s="1942">
        <v>73.599999999999994</v>
      </c>
      <c r="Y40" s="1942">
        <v>77</v>
      </c>
      <c r="Z40" s="1942">
        <v>62.9</v>
      </c>
      <c r="AA40" s="1942">
        <v>64.2</v>
      </c>
      <c r="AB40" s="1942">
        <v>67</v>
      </c>
      <c r="AC40" s="1942">
        <v>38.4</v>
      </c>
      <c r="AD40" s="1952">
        <v>60.2</v>
      </c>
      <c r="AE40" s="1952">
        <v>61.4</v>
      </c>
      <c r="AF40" s="1952">
        <v>43.4</v>
      </c>
      <c r="AG40" s="1941" t="s">
        <v>305</v>
      </c>
      <c r="AH40" s="1941" t="s">
        <v>305</v>
      </c>
      <c r="AI40" s="1941" t="s">
        <v>305</v>
      </c>
      <c r="AJ40" s="1943">
        <v>79</v>
      </c>
    </row>
    <row r="41" spans="2:36" s="646" customFormat="1" ht="22.5" customHeight="1">
      <c r="B41" s="1932" t="s">
        <v>713</v>
      </c>
      <c r="C41" s="1933"/>
      <c r="D41" s="1939">
        <v>3.9</v>
      </c>
      <c r="E41" s="1940"/>
      <c r="F41" s="1939">
        <v>4.5</v>
      </c>
      <c r="G41" s="1940"/>
      <c r="H41" s="1939">
        <v>3.2</v>
      </c>
      <c r="I41" s="1941" t="s">
        <v>305</v>
      </c>
      <c r="J41" s="1941" t="s">
        <v>305</v>
      </c>
      <c r="K41" s="1941" t="s">
        <v>305</v>
      </c>
      <c r="L41" s="1940"/>
      <c r="M41" s="1939">
        <v>42.9</v>
      </c>
      <c r="N41" s="1940"/>
      <c r="O41" s="1939">
        <v>40.200000000000003</v>
      </c>
      <c r="P41" s="1940"/>
      <c r="Q41" s="1939">
        <v>45.6</v>
      </c>
      <c r="R41" s="1942">
        <v>89.1</v>
      </c>
      <c r="S41" s="1942">
        <v>89</v>
      </c>
      <c r="T41" s="1942">
        <v>92.6</v>
      </c>
      <c r="U41" s="1942">
        <v>76</v>
      </c>
      <c r="V41" s="1942">
        <v>71.8</v>
      </c>
      <c r="W41" s="1942">
        <v>76.400000000000006</v>
      </c>
      <c r="X41" s="1942">
        <v>75.3</v>
      </c>
      <c r="Y41" s="1942">
        <v>78.5</v>
      </c>
      <c r="Z41" s="1942">
        <v>65.7</v>
      </c>
      <c r="AA41" s="1942">
        <v>63.8</v>
      </c>
      <c r="AB41" s="1942">
        <v>67.2</v>
      </c>
      <c r="AC41" s="1942">
        <v>36.200000000000003</v>
      </c>
      <c r="AD41" s="1952">
        <v>62.1</v>
      </c>
      <c r="AE41" s="1952">
        <v>63.9</v>
      </c>
      <c r="AF41" s="1952">
        <v>40</v>
      </c>
      <c r="AG41" s="1929" t="s">
        <v>305</v>
      </c>
      <c r="AH41" s="1929" t="s">
        <v>305</v>
      </c>
      <c r="AI41" s="1945" t="s">
        <v>305</v>
      </c>
      <c r="AJ41" s="1943">
        <v>80</v>
      </c>
    </row>
    <row r="42" spans="2:36" s="646" customFormat="1" ht="22.5" customHeight="1">
      <c r="B42" s="1946" t="s">
        <v>715</v>
      </c>
      <c r="C42" s="1947"/>
      <c r="D42" s="1934">
        <v>3.9</v>
      </c>
      <c r="E42" s="1935"/>
      <c r="F42" s="1934">
        <v>4.7</v>
      </c>
      <c r="G42" s="1935"/>
      <c r="H42" s="1934">
        <v>3.2</v>
      </c>
      <c r="I42" s="1936" t="s">
        <v>305</v>
      </c>
      <c r="J42" s="1936" t="s">
        <v>305</v>
      </c>
      <c r="K42" s="1936" t="s">
        <v>305</v>
      </c>
      <c r="L42" s="1935"/>
      <c r="M42" s="1934">
        <v>43.1</v>
      </c>
      <c r="N42" s="1935"/>
      <c r="O42" s="1934">
        <v>40.4</v>
      </c>
      <c r="P42" s="1935"/>
      <c r="Q42" s="1934">
        <v>45.7</v>
      </c>
      <c r="R42" s="1937">
        <v>89.5</v>
      </c>
      <c r="S42" s="1937">
        <v>89.5</v>
      </c>
      <c r="T42" s="1937">
        <v>90.7</v>
      </c>
      <c r="U42" s="1937">
        <v>78</v>
      </c>
      <c r="V42" s="1937">
        <v>73.5</v>
      </c>
      <c r="W42" s="1937">
        <v>78.400000000000006</v>
      </c>
      <c r="X42" s="1937">
        <v>76.2</v>
      </c>
      <c r="Y42" s="1937">
        <v>79</v>
      </c>
      <c r="Z42" s="1937">
        <v>67.599999999999994</v>
      </c>
      <c r="AA42" s="1937">
        <v>64.8</v>
      </c>
      <c r="AB42" s="1937">
        <v>68.2</v>
      </c>
      <c r="AC42" s="1937">
        <v>37.6</v>
      </c>
      <c r="AD42" s="1953">
        <v>59.2</v>
      </c>
      <c r="AE42" s="1953">
        <v>60.4</v>
      </c>
      <c r="AF42" s="1953">
        <v>44.7</v>
      </c>
      <c r="AG42" s="1941" t="s">
        <v>305</v>
      </c>
      <c r="AH42" s="1941" t="s">
        <v>305</v>
      </c>
      <c r="AI42" s="1941" t="s">
        <v>305</v>
      </c>
      <c r="AJ42" s="1938">
        <v>81</v>
      </c>
    </row>
    <row r="43" spans="2:36" s="646" customFormat="1" ht="22.5" customHeight="1">
      <c r="B43" s="1932" t="s">
        <v>717</v>
      </c>
      <c r="C43" s="1933"/>
      <c r="D43" s="1939">
        <v>4</v>
      </c>
      <c r="E43" s="1940"/>
      <c r="F43" s="1939">
        <v>4.7</v>
      </c>
      <c r="G43" s="1940"/>
      <c r="H43" s="1939">
        <v>3.2</v>
      </c>
      <c r="I43" s="1941" t="s">
        <v>305</v>
      </c>
      <c r="J43" s="1941" t="s">
        <v>305</v>
      </c>
      <c r="K43" s="1941" t="s">
        <v>305</v>
      </c>
      <c r="L43" s="1940"/>
      <c r="M43" s="1939">
        <v>42.9</v>
      </c>
      <c r="N43" s="1940"/>
      <c r="O43" s="1939">
        <v>40.1</v>
      </c>
      <c r="P43" s="1940"/>
      <c r="Q43" s="1939">
        <v>45.6</v>
      </c>
      <c r="R43" s="1942">
        <v>90.3</v>
      </c>
      <c r="S43" s="1942">
        <v>90.2</v>
      </c>
      <c r="T43" s="1942">
        <v>95</v>
      </c>
      <c r="U43" s="1942">
        <v>77.8</v>
      </c>
      <c r="V43" s="1942">
        <v>74.2</v>
      </c>
      <c r="W43" s="1942">
        <v>78.099999999999994</v>
      </c>
      <c r="X43" s="1942">
        <v>76.7</v>
      </c>
      <c r="Y43" s="1942">
        <v>79.099999999999994</v>
      </c>
      <c r="Z43" s="1942">
        <v>69.2</v>
      </c>
      <c r="AA43" s="1942">
        <v>66.099999999999994</v>
      </c>
      <c r="AB43" s="1942">
        <v>69.8</v>
      </c>
      <c r="AC43" s="1942">
        <v>37.700000000000003</v>
      </c>
      <c r="AD43" s="1952">
        <v>61.1</v>
      </c>
      <c r="AE43" s="1952">
        <v>62.6</v>
      </c>
      <c r="AF43" s="1952">
        <v>42.1</v>
      </c>
      <c r="AG43" s="1941" t="s">
        <v>305</v>
      </c>
      <c r="AH43" s="1941" t="s">
        <v>305</v>
      </c>
      <c r="AI43" s="1941" t="s">
        <v>305</v>
      </c>
      <c r="AJ43" s="1943">
        <v>82</v>
      </c>
    </row>
    <row r="44" spans="2:36" s="646" customFormat="1" ht="22.5" customHeight="1">
      <c r="B44" s="1932" t="s">
        <v>719</v>
      </c>
      <c r="C44" s="1933"/>
      <c r="D44" s="1939">
        <v>3.9</v>
      </c>
      <c r="E44" s="1940"/>
      <c r="F44" s="1939">
        <v>4.8</v>
      </c>
      <c r="G44" s="1940"/>
      <c r="H44" s="1939">
        <v>3</v>
      </c>
      <c r="I44" s="1941" t="s">
        <v>305</v>
      </c>
      <c r="J44" s="1941" t="s">
        <v>305</v>
      </c>
      <c r="K44" s="1941" t="s">
        <v>305</v>
      </c>
      <c r="L44" s="1940"/>
      <c r="M44" s="1939">
        <v>41.5</v>
      </c>
      <c r="N44" s="1940"/>
      <c r="O44" s="1939">
        <v>38.6</v>
      </c>
      <c r="P44" s="1940"/>
      <c r="Q44" s="1939">
        <v>44.3</v>
      </c>
      <c r="R44" s="1942">
        <v>89.6</v>
      </c>
      <c r="S44" s="1942">
        <v>89.5</v>
      </c>
      <c r="T44" s="1942">
        <v>93.5</v>
      </c>
      <c r="U44" s="1942">
        <v>78.099999999999994</v>
      </c>
      <c r="V44" s="1942">
        <v>73.900000000000006</v>
      </c>
      <c r="W44" s="1942">
        <v>78.400000000000006</v>
      </c>
      <c r="X44" s="1942">
        <v>76.400000000000006</v>
      </c>
      <c r="Y44" s="1942">
        <v>78.7</v>
      </c>
      <c r="Z44" s="1942">
        <v>69.400000000000006</v>
      </c>
      <c r="AA44" s="1942">
        <v>67.099999999999994</v>
      </c>
      <c r="AB44" s="1942">
        <v>71</v>
      </c>
      <c r="AC44" s="1942">
        <v>38.4</v>
      </c>
      <c r="AD44" s="1952">
        <v>62.5</v>
      </c>
      <c r="AE44" s="1952">
        <v>64.3</v>
      </c>
      <c r="AF44" s="1952">
        <v>41.9</v>
      </c>
      <c r="AG44" s="1941" t="s">
        <v>305</v>
      </c>
      <c r="AH44" s="1941" t="s">
        <v>305</v>
      </c>
      <c r="AI44" s="1941" t="s">
        <v>305</v>
      </c>
      <c r="AJ44" s="1943">
        <v>83</v>
      </c>
    </row>
    <row r="45" spans="2:36" s="646" customFormat="1" ht="22.5" customHeight="1">
      <c r="B45" s="1932" t="s">
        <v>721</v>
      </c>
      <c r="C45" s="1933"/>
      <c r="D45" s="1939">
        <v>3.8</v>
      </c>
      <c r="E45" s="1940"/>
      <c r="F45" s="1939">
        <v>4.5999999999999996</v>
      </c>
      <c r="G45" s="1940"/>
      <c r="H45" s="1939">
        <v>3</v>
      </c>
      <c r="I45" s="1941" t="s">
        <v>305</v>
      </c>
      <c r="J45" s="1941" t="s">
        <v>305</v>
      </c>
      <c r="K45" s="1941" t="s">
        <v>305</v>
      </c>
      <c r="L45" s="1940"/>
      <c r="M45" s="1939">
        <v>41</v>
      </c>
      <c r="N45" s="1940"/>
      <c r="O45" s="1939">
        <v>38.200000000000003</v>
      </c>
      <c r="P45" s="1940"/>
      <c r="Q45" s="1939">
        <v>43.7</v>
      </c>
      <c r="R45" s="1942">
        <v>89</v>
      </c>
      <c r="S45" s="1942">
        <v>88.9</v>
      </c>
      <c r="T45" s="1942">
        <v>94.3</v>
      </c>
      <c r="U45" s="1942">
        <v>79.099999999999994</v>
      </c>
      <c r="V45" s="1942">
        <v>73</v>
      </c>
      <c r="W45" s="1942">
        <v>79.599999999999994</v>
      </c>
      <c r="X45" s="1942">
        <v>76.7</v>
      </c>
      <c r="Y45" s="1942">
        <v>78.599999999999994</v>
      </c>
      <c r="Z45" s="1942">
        <v>70.7</v>
      </c>
      <c r="AA45" s="1942">
        <v>69.400000000000006</v>
      </c>
      <c r="AB45" s="1942">
        <v>73.099999999999994</v>
      </c>
      <c r="AC45" s="1942">
        <v>43</v>
      </c>
      <c r="AD45" s="1952">
        <v>61.6</v>
      </c>
      <c r="AE45" s="1952">
        <v>63.9</v>
      </c>
      <c r="AF45" s="1952">
        <v>41.4</v>
      </c>
      <c r="AG45" s="1941" t="s">
        <v>305</v>
      </c>
      <c r="AH45" s="1941" t="s">
        <v>305</v>
      </c>
      <c r="AI45" s="1941" t="s">
        <v>305</v>
      </c>
      <c r="AJ45" s="1943">
        <v>84</v>
      </c>
    </row>
    <row r="46" spans="2:36" s="646" customFormat="1" ht="22.5" customHeight="1">
      <c r="B46" s="1932" t="s">
        <v>723</v>
      </c>
      <c r="C46" s="1933"/>
      <c r="D46" s="1939">
        <v>3.7</v>
      </c>
      <c r="E46" s="1940"/>
      <c r="F46" s="1939">
        <v>4.5</v>
      </c>
      <c r="G46" s="1940"/>
      <c r="H46" s="1939">
        <v>2.9</v>
      </c>
      <c r="I46" s="1941" t="s">
        <v>305</v>
      </c>
      <c r="J46" s="1941" t="s">
        <v>305</v>
      </c>
      <c r="K46" s="1941" t="s">
        <v>305</v>
      </c>
      <c r="L46" s="1940"/>
      <c r="M46" s="1939">
        <v>41.1</v>
      </c>
      <c r="N46" s="1940"/>
      <c r="O46" s="1939">
        <v>38.700000000000003</v>
      </c>
      <c r="P46" s="1940"/>
      <c r="Q46" s="1939">
        <v>43.4</v>
      </c>
      <c r="R46" s="1942">
        <v>89</v>
      </c>
      <c r="S46" s="1942">
        <v>89</v>
      </c>
      <c r="T46" s="1942">
        <v>89.1</v>
      </c>
      <c r="U46" s="1942">
        <v>80.7</v>
      </c>
      <c r="V46" s="1942">
        <v>72.599999999999994</v>
      </c>
      <c r="W46" s="1942">
        <v>81.3</v>
      </c>
      <c r="X46" s="1942">
        <v>77.2</v>
      </c>
      <c r="Y46" s="1942">
        <v>78.8</v>
      </c>
      <c r="Z46" s="1942">
        <v>72.400000000000006</v>
      </c>
      <c r="AA46" s="1942">
        <v>69.5</v>
      </c>
      <c r="AB46" s="1942">
        <v>73.099999999999994</v>
      </c>
      <c r="AC46" s="1942">
        <v>44.3</v>
      </c>
      <c r="AD46" s="1952">
        <v>64.2</v>
      </c>
      <c r="AE46" s="1952">
        <v>65.7</v>
      </c>
      <c r="AF46" s="1952">
        <v>50.8</v>
      </c>
      <c r="AG46" s="1929" t="s">
        <v>305</v>
      </c>
      <c r="AH46" s="1929" t="s">
        <v>305</v>
      </c>
      <c r="AI46" s="1945" t="s">
        <v>305</v>
      </c>
      <c r="AJ46" s="1943">
        <v>85</v>
      </c>
    </row>
    <row r="47" spans="2:36" s="646" customFormat="1" ht="22.5" customHeight="1">
      <c r="B47" s="1946" t="s">
        <v>725</v>
      </c>
      <c r="C47" s="1947"/>
      <c r="D47" s="1934">
        <v>3.6</v>
      </c>
      <c r="E47" s="1935"/>
      <c r="F47" s="1934">
        <v>4.4000000000000004</v>
      </c>
      <c r="G47" s="1935"/>
      <c r="H47" s="1934">
        <v>2.7</v>
      </c>
      <c r="I47" s="1937" t="s">
        <v>402</v>
      </c>
      <c r="J47" s="1937" t="s">
        <v>402</v>
      </c>
      <c r="K47" s="1937" t="s">
        <v>402</v>
      </c>
      <c r="L47" s="1935"/>
      <c r="M47" s="1934">
        <v>39.5</v>
      </c>
      <c r="N47" s="1935"/>
      <c r="O47" s="1934">
        <v>37.4</v>
      </c>
      <c r="P47" s="1935"/>
      <c r="Q47" s="1934">
        <v>41.5</v>
      </c>
      <c r="R47" s="1937">
        <v>88.9</v>
      </c>
      <c r="S47" s="1937">
        <v>88.8</v>
      </c>
      <c r="T47" s="1937">
        <v>94.3</v>
      </c>
      <c r="U47" s="1937">
        <v>81.3</v>
      </c>
      <c r="V47" s="1937">
        <v>69.900000000000006</v>
      </c>
      <c r="W47" s="1937">
        <v>82.2</v>
      </c>
      <c r="X47" s="1937">
        <v>77.5</v>
      </c>
      <c r="Y47" s="1937">
        <v>78.900000000000006</v>
      </c>
      <c r="Z47" s="1937">
        <v>73.400000000000006</v>
      </c>
      <c r="AA47" s="1937">
        <v>69.8</v>
      </c>
      <c r="AB47" s="1937">
        <v>73.2</v>
      </c>
      <c r="AC47" s="1937">
        <v>45</v>
      </c>
      <c r="AD47" s="1953">
        <v>64.5</v>
      </c>
      <c r="AE47" s="1953">
        <v>66.8</v>
      </c>
      <c r="AF47" s="1953">
        <v>43.2</v>
      </c>
      <c r="AG47" s="1941" t="s">
        <v>305</v>
      </c>
      <c r="AH47" s="1941" t="s">
        <v>305</v>
      </c>
      <c r="AI47" s="1941" t="s">
        <v>305</v>
      </c>
      <c r="AJ47" s="1938">
        <v>86</v>
      </c>
    </row>
    <row r="48" spans="2:36" s="646" customFormat="1" ht="22.5" customHeight="1">
      <c r="B48" s="1932" t="s">
        <v>727</v>
      </c>
      <c r="C48" s="1933"/>
      <c r="D48" s="1939">
        <v>3.1</v>
      </c>
      <c r="E48" s="1940"/>
      <c r="F48" s="1939">
        <v>3.9</v>
      </c>
      <c r="G48" s="1940"/>
      <c r="H48" s="1939">
        <v>2.2999999999999998</v>
      </c>
      <c r="I48" s="1942" t="s">
        <v>402</v>
      </c>
      <c r="J48" s="1942" t="s">
        <v>402</v>
      </c>
      <c r="K48" s="1942" t="s">
        <v>402</v>
      </c>
      <c r="L48" s="1940"/>
      <c r="M48" s="1939">
        <v>36.6</v>
      </c>
      <c r="N48" s="1940"/>
      <c r="O48" s="1939">
        <v>34.6</v>
      </c>
      <c r="P48" s="1940"/>
      <c r="Q48" s="1939">
        <v>38.6</v>
      </c>
      <c r="R48" s="1942">
        <v>88.6</v>
      </c>
      <c r="S48" s="1942">
        <v>88.5</v>
      </c>
      <c r="T48" s="1942">
        <v>90.3</v>
      </c>
      <c r="U48" s="1942">
        <v>81</v>
      </c>
      <c r="V48" s="1942">
        <v>66.7</v>
      </c>
      <c r="W48" s="1942">
        <v>82.2</v>
      </c>
      <c r="X48" s="1942">
        <v>77.099999999999994</v>
      </c>
      <c r="Y48" s="1942">
        <v>78.3</v>
      </c>
      <c r="Z48" s="1942">
        <v>73.599999999999994</v>
      </c>
      <c r="AA48" s="1942">
        <v>70.099999999999994</v>
      </c>
      <c r="AB48" s="1942">
        <v>73.7</v>
      </c>
      <c r="AC48" s="1942">
        <v>44.7</v>
      </c>
      <c r="AD48" s="1952">
        <v>63.2</v>
      </c>
      <c r="AE48" s="1952">
        <v>65.900000000000006</v>
      </c>
      <c r="AF48" s="1952">
        <v>42.3</v>
      </c>
      <c r="AG48" s="1941" t="s">
        <v>305</v>
      </c>
      <c r="AH48" s="1941" t="s">
        <v>305</v>
      </c>
      <c r="AI48" s="1941" t="s">
        <v>305</v>
      </c>
      <c r="AJ48" s="1943">
        <v>87</v>
      </c>
    </row>
    <row r="49" spans="2:36" s="646" customFormat="1" ht="22.5" customHeight="1" thickBot="1">
      <c r="B49" s="1954" t="s">
        <v>729</v>
      </c>
      <c r="C49" s="1955"/>
      <c r="D49" s="1956">
        <v>3</v>
      </c>
      <c r="E49" s="1957"/>
      <c r="F49" s="1956">
        <v>3.9</v>
      </c>
      <c r="G49" s="1957"/>
      <c r="H49" s="1956">
        <v>2</v>
      </c>
      <c r="I49" s="1958" t="s">
        <v>402</v>
      </c>
      <c r="J49" s="1958" t="s">
        <v>402</v>
      </c>
      <c r="K49" s="1958" t="s">
        <v>402</v>
      </c>
      <c r="L49" s="1957"/>
      <c r="M49" s="1956">
        <v>35.9</v>
      </c>
      <c r="N49" s="1957"/>
      <c r="O49" s="1956">
        <v>34.200000000000003</v>
      </c>
      <c r="P49" s="1957"/>
      <c r="Q49" s="1956">
        <v>37.700000000000003</v>
      </c>
      <c r="R49" s="1958">
        <v>88.1</v>
      </c>
      <c r="S49" s="1958">
        <v>87.9</v>
      </c>
      <c r="T49" s="1958">
        <v>93.1</v>
      </c>
      <c r="U49" s="1958">
        <v>82</v>
      </c>
      <c r="V49" s="1958">
        <v>68.7</v>
      </c>
      <c r="W49" s="1958">
        <v>83</v>
      </c>
      <c r="X49" s="1958">
        <v>77.8</v>
      </c>
      <c r="Y49" s="1958">
        <v>78.8</v>
      </c>
      <c r="Z49" s="1958">
        <v>75.2</v>
      </c>
      <c r="AA49" s="1958">
        <v>70.599999999999994</v>
      </c>
      <c r="AB49" s="1958">
        <v>74.2</v>
      </c>
      <c r="AC49" s="1958">
        <v>48.3</v>
      </c>
      <c r="AD49" s="1959">
        <v>65</v>
      </c>
      <c r="AE49" s="1959">
        <v>66.900000000000006</v>
      </c>
      <c r="AF49" s="1959">
        <v>50.4</v>
      </c>
      <c r="AG49" s="1960" t="s">
        <v>305</v>
      </c>
      <c r="AH49" s="1960" t="s">
        <v>305</v>
      </c>
      <c r="AI49" s="1960" t="s">
        <v>305</v>
      </c>
      <c r="AJ49" s="1961">
        <v>88</v>
      </c>
    </row>
    <row r="50" spans="2:36" s="646" customFormat="1" ht="14.25">
      <c r="B50" s="645" t="s">
        <v>851</v>
      </c>
      <c r="C50" s="645"/>
      <c r="AJ50" s="647" t="s">
        <v>852</v>
      </c>
    </row>
    <row r="51" spans="2:36" s="649" customFormat="1" ht="16.5" customHeight="1">
      <c r="B51" s="2336" t="s">
        <v>853</v>
      </c>
      <c r="C51" s="2336"/>
      <c r="D51" s="2336"/>
      <c r="E51" s="2336"/>
      <c r="F51" s="2336"/>
      <c r="G51" s="2336"/>
      <c r="H51" s="2336"/>
      <c r="I51" s="2336"/>
      <c r="J51" s="2336"/>
      <c r="K51" s="2336"/>
      <c r="L51" s="2336"/>
      <c r="M51" s="2336"/>
      <c r="N51" s="2336"/>
      <c r="O51" s="2336"/>
      <c r="P51" s="2336"/>
      <c r="Q51" s="2336"/>
      <c r="R51" s="2336"/>
      <c r="S51" s="2336"/>
      <c r="T51" s="2336"/>
      <c r="U51" s="2336"/>
      <c r="V51" s="2336"/>
      <c r="W51" s="2336"/>
      <c r="X51" s="2336"/>
      <c r="Y51" s="2336"/>
      <c r="Z51" s="2336"/>
      <c r="AA51" s="2336"/>
      <c r="AB51" s="2336"/>
      <c r="AC51" s="2336"/>
      <c r="AD51" s="2336"/>
      <c r="AE51" s="2336"/>
      <c r="AF51" s="2336"/>
      <c r="AG51" s="2336"/>
      <c r="AH51" s="2336"/>
      <c r="AI51" s="2336"/>
      <c r="AJ51" s="2336"/>
    </row>
    <row r="52" spans="2:36" s="649" customFormat="1" ht="16.5" customHeight="1">
      <c r="C52" s="1920"/>
      <c r="D52" s="648"/>
      <c r="E52" s="648"/>
      <c r="F52" s="648"/>
      <c r="G52" s="648"/>
      <c r="H52" s="648"/>
      <c r="I52" s="648"/>
      <c r="J52" s="648"/>
      <c r="K52" s="648"/>
      <c r="L52" s="648"/>
      <c r="M52" s="648"/>
      <c r="N52" s="648"/>
      <c r="O52" s="648"/>
      <c r="P52" s="649" t="s">
        <v>829</v>
      </c>
      <c r="Q52" s="649" t="s">
        <v>829</v>
      </c>
      <c r="S52" s="648"/>
      <c r="T52" s="648"/>
      <c r="U52" s="649" t="s">
        <v>1247</v>
      </c>
      <c r="V52" s="1358"/>
      <c r="W52" s="1358"/>
      <c r="X52" s="1358"/>
      <c r="Y52" s="1358"/>
      <c r="Z52" s="1358"/>
      <c r="AA52" s="648"/>
      <c r="AB52" s="648"/>
      <c r="AC52" s="648"/>
      <c r="AD52" s="648"/>
      <c r="AE52" s="648"/>
      <c r="AF52" s="648"/>
      <c r="AG52" s="648"/>
      <c r="AH52" s="648"/>
      <c r="AI52" s="648"/>
      <c r="AJ52" s="648"/>
    </row>
    <row r="53" spans="2:36" s="646" customFormat="1" ht="15" thickBot="1">
      <c r="B53" s="650"/>
      <c r="C53" s="1920"/>
      <c r="D53" s="651"/>
      <c r="E53" s="651"/>
      <c r="F53" s="651"/>
      <c r="G53" s="651"/>
      <c r="H53" s="651"/>
      <c r="I53" s="651"/>
      <c r="J53" s="651"/>
      <c r="K53" s="651"/>
      <c r="L53" s="651"/>
      <c r="M53" s="651"/>
      <c r="N53" s="651"/>
      <c r="O53" s="651"/>
      <c r="P53" s="651"/>
      <c r="Q53" s="651"/>
      <c r="R53" s="651"/>
      <c r="S53" s="651"/>
      <c r="T53" s="651"/>
      <c r="U53" s="651"/>
      <c r="V53" s="651"/>
      <c r="W53" s="651"/>
      <c r="X53" s="651"/>
      <c r="Y53" s="651"/>
      <c r="Z53" s="651"/>
      <c r="AA53" s="651"/>
      <c r="AB53" s="651"/>
      <c r="AC53" s="651"/>
      <c r="AD53" s="651"/>
      <c r="AE53" s="651"/>
      <c r="AG53" s="651"/>
      <c r="AH53" s="651"/>
      <c r="AI53" s="651"/>
      <c r="AJ53" s="652" t="s">
        <v>616</v>
      </c>
    </row>
    <row r="54" spans="2:36" s="649" customFormat="1" ht="21" customHeight="1">
      <c r="B54" s="2357" t="s">
        <v>133</v>
      </c>
      <c r="C54" s="2363" t="s">
        <v>830</v>
      </c>
      <c r="D54" s="2338"/>
      <c r="E54" s="2338"/>
      <c r="F54" s="2338"/>
      <c r="G54" s="2338"/>
      <c r="H54" s="2364"/>
      <c r="I54" s="2360" t="s">
        <v>831</v>
      </c>
      <c r="J54" s="2338"/>
      <c r="K54" s="2353"/>
      <c r="L54" s="2337" t="s">
        <v>832</v>
      </c>
      <c r="M54" s="2338"/>
      <c r="N54" s="2338"/>
      <c r="O54" s="2338"/>
      <c r="P54" s="2338"/>
      <c r="Q54" s="2353"/>
      <c r="R54" s="2337" t="s">
        <v>854</v>
      </c>
      <c r="S54" s="2338"/>
      <c r="T54" s="2353"/>
      <c r="U54" s="2337" t="s">
        <v>834</v>
      </c>
      <c r="V54" s="2338"/>
      <c r="W54" s="2353"/>
      <c r="X54" s="2337" t="s">
        <v>835</v>
      </c>
      <c r="Y54" s="2338"/>
      <c r="Z54" s="2353"/>
      <c r="AA54" s="2337" t="s">
        <v>836</v>
      </c>
      <c r="AB54" s="2338"/>
      <c r="AC54" s="2338"/>
      <c r="AD54" s="2338"/>
      <c r="AE54" s="2338"/>
      <c r="AF54" s="2338"/>
      <c r="AG54" s="2338"/>
      <c r="AH54" s="2338"/>
      <c r="AI54" s="2339"/>
      <c r="AJ54" s="2340" t="s">
        <v>133</v>
      </c>
    </row>
    <row r="55" spans="2:36" s="649" customFormat="1" ht="21" customHeight="1">
      <c r="B55" s="2358"/>
      <c r="C55" s="2365"/>
      <c r="D55" s="2355"/>
      <c r="E55" s="2355"/>
      <c r="F55" s="2355"/>
      <c r="G55" s="2355"/>
      <c r="H55" s="2366"/>
      <c r="I55" s="2361"/>
      <c r="J55" s="2355"/>
      <c r="K55" s="2356"/>
      <c r="L55" s="2354"/>
      <c r="M55" s="2355"/>
      <c r="N55" s="2355"/>
      <c r="O55" s="2355"/>
      <c r="P55" s="2355"/>
      <c r="Q55" s="2356"/>
      <c r="R55" s="2354"/>
      <c r="S55" s="2355"/>
      <c r="T55" s="2356"/>
      <c r="U55" s="2354"/>
      <c r="V55" s="2355"/>
      <c r="W55" s="2356"/>
      <c r="X55" s="2354"/>
      <c r="Y55" s="2355"/>
      <c r="Z55" s="2356"/>
      <c r="AA55" s="2343" t="s">
        <v>550</v>
      </c>
      <c r="AB55" s="2344"/>
      <c r="AC55" s="2344"/>
      <c r="AD55" s="2344"/>
      <c r="AE55" s="2344"/>
      <c r="AF55" s="2344"/>
      <c r="AG55" s="2344"/>
      <c r="AH55" s="2344"/>
      <c r="AI55" s="2345"/>
      <c r="AJ55" s="2341"/>
    </row>
    <row r="56" spans="2:36" s="649" customFormat="1" ht="18" customHeight="1">
      <c r="B56" s="2358"/>
      <c r="C56" s="2365"/>
      <c r="D56" s="2355"/>
      <c r="E56" s="2355"/>
      <c r="F56" s="2355"/>
      <c r="G56" s="2355"/>
      <c r="H56" s="2366"/>
      <c r="I56" s="2361"/>
      <c r="J56" s="2355"/>
      <c r="K56" s="2356"/>
      <c r="L56" s="2354"/>
      <c r="M56" s="2355"/>
      <c r="N56" s="2355"/>
      <c r="O56" s="2355"/>
      <c r="P56" s="2355"/>
      <c r="Q56" s="2356"/>
      <c r="R56" s="2354"/>
      <c r="S56" s="2355"/>
      <c r="T56" s="2356"/>
      <c r="U56" s="2354"/>
      <c r="V56" s="2355"/>
      <c r="W56" s="2356"/>
      <c r="X56" s="2354"/>
      <c r="Y56" s="2355"/>
      <c r="Z56" s="2356"/>
      <c r="AA56" s="653" t="s">
        <v>837</v>
      </c>
      <c r="AB56" s="654"/>
      <c r="AC56" s="655"/>
      <c r="AD56" s="653" t="s">
        <v>838</v>
      </c>
      <c r="AE56" s="654"/>
      <c r="AF56" s="655"/>
      <c r="AG56" s="653" t="s">
        <v>553</v>
      </c>
      <c r="AH56" s="654"/>
      <c r="AI56" s="655"/>
      <c r="AJ56" s="2341"/>
    </row>
    <row r="57" spans="2:36" s="649" customFormat="1" ht="27" customHeight="1">
      <c r="B57" s="2358"/>
      <c r="C57" s="2365" t="s">
        <v>839</v>
      </c>
      <c r="D57" s="2355"/>
      <c r="E57" s="2355"/>
      <c r="F57" s="2355"/>
      <c r="G57" s="2355"/>
      <c r="H57" s="2366"/>
      <c r="I57" s="2362" t="s">
        <v>840</v>
      </c>
      <c r="J57" s="2347"/>
      <c r="K57" s="2348"/>
      <c r="L57" s="2343" t="s">
        <v>841</v>
      </c>
      <c r="M57" s="2344"/>
      <c r="N57" s="2344"/>
      <c r="O57" s="2344"/>
      <c r="P57" s="2344"/>
      <c r="Q57" s="2352"/>
      <c r="R57" s="2346" t="s">
        <v>54</v>
      </c>
      <c r="S57" s="2347"/>
      <c r="T57" s="2348"/>
      <c r="U57" s="2343" t="s">
        <v>842</v>
      </c>
      <c r="V57" s="2344"/>
      <c r="W57" s="2352"/>
      <c r="X57" s="2343" t="s">
        <v>300</v>
      </c>
      <c r="Y57" s="2344"/>
      <c r="Z57" s="2352"/>
      <c r="AA57" s="2346" t="s">
        <v>554</v>
      </c>
      <c r="AB57" s="2347"/>
      <c r="AC57" s="2348"/>
      <c r="AD57" s="2346" t="s">
        <v>555</v>
      </c>
      <c r="AE57" s="2347"/>
      <c r="AF57" s="2348"/>
      <c r="AG57" s="2349" t="s">
        <v>556</v>
      </c>
      <c r="AH57" s="2350"/>
      <c r="AI57" s="2351"/>
      <c r="AJ57" s="2341"/>
    </row>
    <row r="58" spans="2:36" s="649" customFormat="1" ht="18" customHeight="1">
      <c r="B58" s="2358"/>
      <c r="C58" s="2369" t="s">
        <v>15</v>
      </c>
      <c r="D58" s="2370"/>
      <c r="E58" s="2372" t="s">
        <v>26</v>
      </c>
      <c r="F58" s="2370"/>
      <c r="G58" s="2372" t="s">
        <v>17</v>
      </c>
      <c r="H58" s="2375"/>
      <c r="I58" s="1921" t="s">
        <v>15</v>
      </c>
      <c r="J58" s="657" t="s">
        <v>26</v>
      </c>
      <c r="K58" s="657" t="s">
        <v>17</v>
      </c>
      <c r="L58" s="2372" t="s">
        <v>15</v>
      </c>
      <c r="M58" s="2370"/>
      <c r="N58" s="2372" t="s">
        <v>26</v>
      </c>
      <c r="O58" s="2370"/>
      <c r="P58" s="2372" t="s">
        <v>17</v>
      </c>
      <c r="Q58" s="2370"/>
      <c r="R58" s="657" t="s">
        <v>15</v>
      </c>
      <c r="S58" s="657" t="s">
        <v>26</v>
      </c>
      <c r="T58" s="657" t="s">
        <v>17</v>
      </c>
      <c r="U58" s="657" t="s">
        <v>15</v>
      </c>
      <c r="V58" s="657" t="s">
        <v>26</v>
      </c>
      <c r="W58" s="657" t="s">
        <v>17</v>
      </c>
      <c r="X58" s="657" t="s">
        <v>15</v>
      </c>
      <c r="Y58" s="657" t="s">
        <v>26</v>
      </c>
      <c r="Z58" s="657" t="s">
        <v>17</v>
      </c>
      <c r="AA58" s="657" t="s">
        <v>15</v>
      </c>
      <c r="AB58" s="657" t="s">
        <v>26</v>
      </c>
      <c r="AC58" s="657" t="s">
        <v>17</v>
      </c>
      <c r="AD58" s="657" t="s">
        <v>15</v>
      </c>
      <c r="AE58" s="657" t="s">
        <v>26</v>
      </c>
      <c r="AF58" s="657" t="s">
        <v>17</v>
      </c>
      <c r="AG58" s="657" t="s">
        <v>15</v>
      </c>
      <c r="AH58" s="657" t="s">
        <v>26</v>
      </c>
      <c r="AI58" s="658" t="s">
        <v>17</v>
      </c>
      <c r="AJ58" s="2341"/>
    </row>
    <row r="59" spans="2:36" s="649" customFormat="1" ht="18" customHeight="1">
      <c r="B59" s="2359"/>
      <c r="C59" s="2371" t="s">
        <v>31</v>
      </c>
      <c r="D59" s="2348"/>
      <c r="E59" s="2367" t="s">
        <v>32</v>
      </c>
      <c r="F59" s="2368"/>
      <c r="G59" s="2367" t="s">
        <v>33</v>
      </c>
      <c r="H59" s="2374"/>
      <c r="I59" s="661" t="s">
        <v>31</v>
      </c>
      <c r="J59" s="660" t="s">
        <v>32</v>
      </c>
      <c r="K59" s="1272" t="s">
        <v>33</v>
      </c>
      <c r="L59" s="2373" t="s">
        <v>31</v>
      </c>
      <c r="M59" s="2368"/>
      <c r="N59" s="2367" t="s">
        <v>32</v>
      </c>
      <c r="O59" s="2368"/>
      <c r="P59" s="2367" t="s">
        <v>33</v>
      </c>
      <c r="Q59" s="2374"/>
      <c r="R59" s="1273" t="s">
        <v>31</v>
      </c>
      <c r="S59" s="660" t="s">
        <v>32</v>
      </c>
      <c r="T59" s="660" t="s">
        <v>33</v>
      </c>
      <c r="U59" s="660" t="s">
        <v>31</v>
      </c>
      <c r="V59" s="660" t="s">
        <v>32</v>
      </c>
      <c r="W59" s="662" t="s">
        <v>33</v>
      </c>
      <c r="X59" s="1273" t="s">
        <v>31</v>
      </c>
      <c r="Y59" s="660" t="s">
        <v>32</v>
      </c>
      <c r="Z59" s="1272" t="s">
        <v>33</v>
      </c>
      <c r="AA59" s="661" t="s">
        <v>31</v>
      </c>
      <c r="AB59" s="660" t="s">
        <v>32</v>
      </c>
      <c r="AC59" s="662" t="s">
        <v>33</v>
      </c>
      <c r="AD59" s="1273" t="s">
        <v>31</v>
      </c>
      <c r="AE59" s="660" t="s">
        <v>32</v>
      </c>
      <c r="AF59" s="1272" t="s">
        <v>33</v>
      </c>
      <c r="AG59" s="661" t="s">
        <v>31</v>
      </c>
      <c r="AH59" s="660" t="s">
        <v>32</v>
      </c>
      <c r="AI59" s="663" t="s">
        <v>33</v>
      </c>
      <c r="AJ59" s="2342"/>
    </row>
    <row r="60" spans="2:36" s="646" customFormat="1" ht="22.5" customHeight="1">
      <c r="B60" s="1932" t="s">
        <v>360</v>
      </c>
      <c r="C60" s="1933"/>
      <c r="D60" s="1962">
        <v>2.9</v>
      </c>
      <c r="E60" s="1940"/>
      <c r="F60" s="1963">
        <v>3.8</v>
      </c>
      <c r="G60" s="1940"/>
      <c r="H60" s="1963">
        <v>1.9</v>
      </c>
      <c r="I60" s="1942" t="s">
        <v>402</v>
      </c>
      <c r="J60" s="1942" t="s">
        <v>402</v>
      </c>
      <c r="K60" s="1942" t="s">
        <v>402</v>
      </c>
      <c r="L60" s="1940"/>
      <c r="M60" s="1963">
        <v>35.6</v>
      </c>
      <c r="N60" s="1940"/>
      <c r="O60" s="1963">
        <v>34.200000000000003</v>
      </c>
      <c r="P60" s="1940"/>
      <c r="Q60" s="1963">
        <v>37</v>
      </c>
      <c r="R60" s="1942">
        <v>86.9</v>
      </c>
      <c r="S60" s="1942">
        <v>86.6</v>
      </c>
      <c r="T60" s="1942">
        <v>92</v>
      </c>
      <c r="U60" s="1942">
        <v>85.1</v>
      </c>
      <c r="V60" s="1942">
        <v>71.599999999999994</v>
      </c>
      <c r="W60" s="1942">
        <v>86.1</v>
      </c>
      <c r="X60" s="1942">
        <v>79.599999999999994</v>
      </c>
      <c r="Y60" s="1942">
        <v>80.099999999999994</v>
      </c>
      <c r="Z60" s="1942">
        <v>78.5</v>
      </c>
      <c r="AA60" s="1942">
        <v>72.2</v>
      </c>
      <c r="AB60" s="1942">
        <v>76</v>
      </c>
      <c r="AC60" s="1942">
        <v>48.7</v>
      </c>
      <c r="AD60" s="1952">
        <v>63.5</v>
      </c>
      <c r="AE60" s="1952">
        <v>65.3</v>
      </c>
      <c r="AF60" s="1952">
        <v>49.4</v>
      </c>
      <c r="AG60" s="1941" t="s">
        <v>305</v>
      </c>
      <c r="AH60" s="1941" t="s">
        <v>305</v>
      </c>
      <c r="AI60" s="1941" t="s">
        <v>305</v>
      </c>
      <c r="AJ60" s="1943">
        <v>89</v>
      </c>
    </row>
    <row r="61" spans="2:36" s="646" customFormat="1" ht="22.5" customHeight="1">
      <c r="B61" s="1964" t="s">
        <v>740</v>
      </c>
      <c r="C61" s="1933"/>
      <c r="D61" s="1939">
        <v>2.8</v>
      </c>
      <c r="E61" s="1940"/>
      <c r="F61" s="1939">
        <v>3.7</v>
      </c>
      <c r="G61" s="1940"/>
      <c r="H61" s="1939">
        <v>1.8</v>
      </c>
      <c r="I61" s="1942" t="s">
        <v>402</v>
      </c>
      <c r="J61" s="1942" t="s">
        <v>402</v>
      </c>
      <c r="K61" s="1942" t="s">
        <v>402</v>
      </c>
      <c r="L61" s="1940"/>
      <c r="M61" s="1939">
        <v>35.200000000000003</v>
      </c>
      <c r="N61" s="1940"/>
      <c r="O61" s="1939">
        <v>34.200000000000003</v>
      </c>
      <c r="P61" s="1940"/>
      <c r="Q61" s="1939">
        <v>36.200000000000003</v>
      </c>
      <c r="R61" s="1942">
        <v>85.9</v>
      </c>
      <c r="S61" s="1942">
        <v>85.6</v>
      </c>
      <c r="T61" s="1942">
        <v>92.3</v>
      </c>
      <c r="U61" s="1942">
        <v>87</v>
      </c>
      <c r="V61" s="1942">
        <v>72.900000000000006</v>
      </c>
      <c r="W61" s="1942">
        <v>88.1</v>
      </c>
      <c r="X61" s="1942">
        <v>81</v>
      </c>
      <c r="Y61" s="1942">
        <v>81</v>
      </c>
      <c r="Z61" s="1942">
        <v>81</v>
      </c>
      <c r="AA61" s="1942">
        <v>73</v>
      </c>
      <c r="AB61" s="1942">
        <v>76.8</v>
      </c>
      <c r="AC61" s="1942">
        <v>49.6</v>
      </c>
      <c r="AD61" s="1952">
        <v>65.099999999999994</v>
      </c>
      <c r="AE61" s="1952">
        <v>67.400000000000006</v>
      </c>
      <c r="AF61" s="1952">
        <v>48.4</v>
      </c>
      <c r="AG61" s="1929" t="s">
        <v>305</v>
      </c>
      <c r="AH61" s="1929" t="s">
        <v>305</v>
      </c>
      <c r="AI61" s="1945" t="s">
        <v>305</v>
      </c>
      <c r="AJ61" s="1943">
        <v>90</v>
      </c>
    </row>
    <row r="62" spans="2:36" s="646" customFormat="1" ht="22.5" customHeight="1">
      <c r="B62" s="1932" t="s">
        <v>742</v>
      </c>
      <c r="C62" s="1965"/>
      <c r="D62" s="1934">
        <v>2.6</v>
      </c>
      <c r="E62" s="1935"/>
      <c r="F62" s="1934">
        <v>3.4</v>
      </c>
      <c r="G62" s="1935"/>
      <c r="H62" s="1934">
        <v>1.7</v>
      </c>
      <c r="I62" s="1936" t="s">
        <v>305</v>
      </c>
      <c r="J62" s="1936" t="s">
        <v>305</v>
      </c>
      <c r="K62" s="1936" t="s">
        <v>305</v>
      </c>
      <c r="L62" s="1935"/>
      <c r="M62" s="1934">
        <v>34.4</v>
      </c>
      <c r="N62" s="1935"/>
      <c r="O62" s="1934">
        <v>34</v>
      </c>
      <c r="P62" s="1935"/>
      <c r="Q62" s="1934">
        <v>34.799999999999997</v>
      </c>
      <c r="R62" s="1937">
        <v>84.2</v>
      </c>
      <c r="S62" s="1937">
        <v>84</v>
      </c>
      <c r="T62" s="1937">
        <v>86.8</v>
      </c>
      <c r="U62" s="1937">
        <v>87</v>
      </c>
      <c r="V62" s="1937">
        <v>73</v>
      </c>
      <c r="W62" s="1937">
        <v>88</v>
      </c>
      <c r="X62" s="1937">
        <v>81.3</v>
      </c>
      <c r="Y62" s="1937">
        <v>81.099999999999994</v>
      </c>
      <c r="Z62" s="1937">
        <v>81.8</v>
      </c>
      <c r="AA62" s="1937">
        <v>72.7</v>
      </c>
      <c r="AB62" s="1937">
        <v>76.7</v>
      </c>
      <c r="AC62" s="1937">
        <v>50.3</v>
      </c>
      <c r="AD62" s="1953">
        <v>66.3</v>
      </c>
      <c r="AE62" s="1953">
        <v>68.7</v>
      </c>
      <c r="AF62" s="1953">
        <v>49.7</v>
      </c>
      <c r="AG62" s="1941" t="s">
        <v>305</v>
      </c>
      <c r="AH62" s="1941" t="s">
        <v>305</v>
      </c>
      <c r="AI62" s="1941" t="s">
        <v>305</v>
      </c>
      <c r="AJ62" s="1938">
        <v>91</v>
      </c>
    </row>
    <row r="63" spans="2:36" s="646" customFormat="1" ht="22.5" customHeight="1">
      <c r="B63" s="1932" t="s">
        <v>744</v>
      </c>
      <c r="C63" s="1933"/>
      <c r="D63" s="1939">
        <v>2.2999999999999998</v>
      </c>
      <c r="E63" s="1940"/>
      <c r="F63" s="1939">
        <v>3.1</v>
      </c>
      <c r="G63" s="1940"/>
      <c r="H63" s="1939">
        <v>1.5</v>
      </c>
      <c r="I63" s="1941" t="s">
        <v>305</v>
      </c>
      <c r="J63" s="1941" t="s">
        <v>305</v>
      </c>
      <c r="K63" s="1941" t="s">
        <v>305</v>
      </c>
      <c r="L63" s="1940"/>
      <c r="M63" s="1939">
        <v>33.1</v>
      </c>
      <c r="N63" s="1940"/>
      <c r="O63" s="1939">
        <v>33.299999999999997</v>
      </c>
      <c r="P63" s="1940"/>
      <c r="Q63" s="1939">
        <v>32.9</v>
      </c>
      <c r="R63" s="1942">
        <v>82.9</v>
      </c>
      <c r="S63" s="1942">
        <v>82.6</v>
      </c>
      <c r="T63" s="1942">
        <v>87.9</v>
      </c>
      <c r="U63" s="1942">
        <v>85.7</v>
      </c>
      <c r="V63" s="1942">
        <v>70.599999999999994</v>
      </c>
      <c r="W63" s="1942">
        <v>86.8</v>
      </c>
      <c r="X63" s="1942">
        <v>79.900000000000006</v>
      </c>
      <c r="Y63" s="1942">
        <v>79.7</v>
      </c>
      <c r="Z63" s="1942">
        <v>80.400000000000006</v>
      </c>
      <c r="AA63" s="1942">
        <v>71.2</v>
      </c>
      <c r="AB63" s="1942">
        <v>75.3</v>
      </c>
      <c r="AC63" s="1942">
        <v>49.1</v>
      </c>
      <c r="AD63" s="1952">
        <v>66.599999999999994</v>
      </c>
      <c r="AE63" s="1952">
        <v>69</v>
      </c>
      <c r="AF63" s="1952">
        <v>51.4</v>
      </c>
      <c r="AG63" s="1941" t="s">
        <v>305</v>
      </c>
      <c r="AH63" s="1941" t="s">
        <v>305</v>
      </c>
      <c r="AI63" s="1941" t="s">
        <v>305</v>
      </c>
      <c r="AJ63" s="1943">
        <v>92</v>
      </c>
    </row>
    <row r="64" spans="2:36" s="646" customFormat="1" ht="22.5" customHeight="1">
      <c r="B64" s="1932" t="s">
        <v>746</v>
      </c>
      <c r="C64" s="1933"/>
      <c r="D64" s="1939">
        <v>2</v>
      </c>
      <c r="E64" s="1940"/>
      <c r="F64" s="1939">
        <v>2.7</v>
      </c>
      <c r="G64" s="1940"/>
      <c r="H64" s="1939">
        <v>1.3</v>
      </c>
      <c r="I64" s="1941" t="s">
        <v>305</v>
      </c>
      <c r="J64" s="1941" t="s">
        <v>305</v>
      </c>
      <c r="K64" s="1941" t="s">
        <v>305</v>
      </c>
      <c r="L64" s="1940"/>
      <c r="M64" s="1939">
        <v>30.5</v>
      </c>
      <c r="N64" s="1940"/>
      <c r="O64" s="1939">
        <v>31.4</v>
      </c>
      <c r="P64" s="1940"/>
      <c r="Q64" s="1939">
        <v>29.6</v>
      </c>
      <c r="R64" s="1942">
        <v>80.3</v>
      </c>
      <c r="S64" s="1942">
        <v>79.7</v>
      </c>
      <c r="T64" s="1942">
        <v>86.5</v>
      </c>
      <c r="U64" s="1942">
        <v>79.8</v>
      </c>
      <c r="V64" s="1942">
        <v>66.3</v>
      </c>
      <c r="W64" s="1942">
        <v>80.8</v>
      </c>
      <c r="X64" s="1942">
        <v>76.2</v>
      </c>
      <c r="Y64" s="1942">
        <v>76.5</v>
      </c>
      <c r="Z64" s="1942">
        <v>75.599999999999994</v>
      </c>
      <c r="AA64" s="1942">
        <v>69.400000000000006</v>
      </c>
      <c r="AB64" s="1942">
        <v>74.099999999999994</v>
      </c>
      <c r="AC64" s="1942">
        <v>46.1</v>
      </c>
      <c r="AD64" s="1952">
        <v>66.099999999999994</v>
      </c>
      <c r="AE64" s="1952">
        <v>68.599999999999994</v>
      </c>
      <c r="AF64" s="1952">
        <v>50.1</v>
      </c>
      <c r="AG64" s="1941" t="s">
        <v>305</v>
      </c>
      <c r="AH64" s="1941" t="s">
        <v>305</v>
      </c>
      <c r="AI64" s="1941" t="s">
        <v>305</v>
      </c>
      <c r="AJ64" s="1943">
        <v>93</v>
      </c>
    </row>
    <row r="65" spans="2:36" s="646" customFormat="1" ht="22.5" customHeight="1">
      <c r="B65" s="1932" t="s">
        <v>748</v>
      </c>
      <c r="C65" s="1933"/>
      <c r="D65" s="1939">
        <v>1.7</v>
      </c>
      <c r="E65" s="1940"/>
      <c r="F65" s="1939">
        <v>2.4</v>
      </c>
      <c r="G65" s="1940"/>
      <c r="H65" s="1939">
        <v>1</v>
      </c>
      <c r="I65" s="1941" t="s">
        <v>305</v>
      </c>
      <c r="J65" s="1941" t="s">
        <v>305</v>
      </c>
      <c r="K65" s="1941" t="s">
        <v>305</v>
      </c>
      <c r="L65" s="1940"/>
      <c r="M65" s="1939">
        <v>27.7</v>
      </c>
      <c r="N65" s="1940"/>
      <c r="O65" s="1939">
        <v>29.4</v>
      </c>
      <c r="P65" s="1940"/>
      <c r="Q65" s="1939">
        <v>26</v>
      </c>
      <c r="R65" s="1942">
        <v>76.099999999999994</v>
      </c>
      <c r="S65" s="1942">
        <v>75.599999999999994</v>
      </c>
      <c r="T65" s="1942">
        <v>80.3</v>
      </c>
      <c r="U65" s="1942">
        <v>70.099999999999994</v>
      </c>
      <c r="V65" s="1942">
        <v>61.7</v>
      </c>
      <c r="W65" s="1942">
        <v>70.7</v>
      </c>
      <c r="X65" s="1942">
        <v>70.5</v>
      </c>
      <c r="Y65" s="1942">
        <v>71.8</v>
      </c>
      <c r="Z65" s="1942">
        <v>67.599999999999994</v>
      </c>
      <c r="AA65" s="1942">
        <v>68.3</v>
      </c>
      <c r="AB65" s="1942">
        <v>73.099999999999994</v>
      </c>
      <c r="AC65" s="1942">
        <v>45.9</v>
      </c>
      <c r="AD65" s="1952">
        <v>65.7</v>
      </c>
      <c r="AE65" s="1952">
        <v>67.599999999999994</v>
      </c>
      <c r="AF65" s="1952">
        <v>54.5</v>
      </c>
      <c r="AG65" s="1941" t="s">
        <v>305</v>
      </c>
      <c r="AH65" s="1941" t="s">
        <v>305</v>
      </c>
      <c r="AI65" s="1941" t="s">
        <v>305</v>
      </c>
      <c r="AJ65" s="1943">
        <v>94</v>
      </c>
    </row>
    <row r="66" spans="2:36" s="646" customFormat="1" ht="22.5" customHeight="1">
      <c r="B66" s="1964" t="s">
        <v>750</v>
      </c>
      <c r="C66" s="1966"/>
      <c r="D66" s="1939">
        <v>1.5</v>
      </c>
      <c r="E66" s="1940"/>
      <c r="F66" s="1939">
        <v>2.2000000000000002</v>
      </c>
      <c r="G66" s="1940"/>
      <c r="H66" s="1939">
        <v>0.9</v>
      </c>
      <c r="I66" s="1941" t="s">
        <v>305</v>
      </c>
      <c r="J66" s="1941" t="s">
        <v>305</v>
      </c>
      <c r="K66" s="1941" t="s">
        <v>305</v>
      </c>
      <c r="L66" s="1940"/>
      <c r="M66" s="1939">
        <v>25.6</v>
      </c>
      <c r="N66" s="1940"/>
      <c r="O66" s="1939">
        <v>27.9</v>
      </c>
      <c r="P66" s="1940"/>
      <c r="Q66" s="1939">
        <v>23.4</v>
      </c>
      <c r="R66" s="1942">
        <v>74.2</v>
      </c>
      <c r="S66" s="1942">
        <v>73.599999999999994</v>
      </c>
      <c r="T66" s="1942">
        <v>78.5</v>
      </c>
      <c r="U66" s="1942">
        <v>65.400000000000006</v>
      </c>
      <c r="V66" s="1942">
        <v>57.3</v>
      </c>
      <c r="W66" s="1942">
        <v>66</v>
      </c>
      <c r="X66" s="1942">
        <v>67.099999999999994</v>
      </c>
      <c r="Y66" s="1942">
        <v>68.7</v>
      </c>
      <c r="Z66" s="1942">
        <v>63.7</v>
      </c>
      <c r="AA66" s="1942">
        <v>67.3</v>
      </c>
      <c r="AB66" s="1942">
        <v>72.099999999999994</v>
      </c>
      <c r="AC66" s="1942">
        <v>46.6</v>
      </c>
      <c r="AD66" s="1952">
        <v>62.6</v>
      </c>
      <c r="AE66" s="1952">
        <v>64.900000000000006</v>
      </c>
      <c r="AF66" s="1952">
        <v>50</v>
      </c>
      <c r="AG66" s="1929" t="s">
        <v>305</v>
      </c>
      <c r="AH66" s="1929" t="s">
        <v>305</v>
      </c>
      <c r="AI66" s="1945" t="s">
        <v>305</v>
      </c>
      <c r="AJ66" s="1943">
        <v>95</v>
      </c>
    </row>
    <row r="67" spans="2:36" s="646" customFormat="1" ht="22.5" customHeight="1">
      <c r="B67" s="1932" t="s">
        <v>752</v>
      </c>
      <c r="C67" s="1933"/>
      <c r="D67" s="1934">
        <v>1.4</v>
      </c>
      <c r="E67" s="1935"/>
      <c r="F67" s="1934">
        <v>2</v>
      </c>
      <c r="G67" s="1935"/>
      <c r="H67" s="1934">
        <v>0.8</v>
      </c>
      <c r="I67" s="1936" t="s">
        <v>305</v>
      </c>
      <c r="J67" s="1936" t="s">
        <v>305</v>
      </c>
      <c r="K67" s="1936" t="s">
        <v>305</v>
      </c>
      <c r="L67" s="1935"/>
      <c r="M67" s="1934">
        <v>24.3</v>
      </c>
      <c r="N67" s="1935"/>
      <c r="O67" s="1934">
        <v>26.7</v>
      </c>
      <c r="P67" s="1935"/>
      <c r="Q67" s="1934">
        <v>21.9</v>
      </c>
      <c r="R67" s="1937">
        <v>71.8</v>
      </c>
      <c r="S67" s="1937">
        <v>71</v>
      </c>
      <c r="T67" s="1937">
        <v>75.900000000000006</v>
      </c>
      <c r="U67" s="1937">
        <v>65.7</v>
      </c>
      <c r="V67" s="1937">
        <v>56.1</v>
      </c>
      <c r="W67" s="1937">
        <v>66.5</v>
      </c>
      <c r="X67" s="1937">
        <v>65.900000000000006</v>
      </c>
      <c r="Y67" s="1937">
        <v>67.099999999999994</v>
      </c>
      <c r="Z67" s="1937">
        <v>63.5</v>
      </c>
      <c r="AA67" s="1937">
        <v>66.7</v>
      </c>
      <c r="AB67" s="1937">
        <v>72</v>
      </c>
      <c r="AC67" s="1937">
        <v>46</v>
      </c>
      <c r="AD67" s="1953">
        <v>62.8</v>
      </c>
      <c r="AE67" s="1953">
        <v>65.5</v>
      </c>
      <c r="AF67" s="1953">
        <v>49.6</v>
      </c>
      <c r="AG67" s="1941" t="s">
        <v>305</v>
      </c>
      <c r="AH67" s="1941" t="s">
        <v>305</v>
      </c>
      <c r="AI67" s="1941" t="s">
        <v>305</v>
      </c>
      <c r="AJ67" s="1938">
        <v>96</v>
      </c>
    </row>
    <row r="68" spans="2:36" s="646" customFormat="1" ht="22.5" customHeight="1">
      <c r="B68" s="1932" t="s">
        <v>754</v>
      </c>
      <c r="C68" s="1933"/>
      <c r="D68" s="1939">
        <v>1.4</v>
      </c>
      <c r="E68" s="1940"/>
      <c r="F68" s="1939">
        <v>2.1</v>
      </c>
      <c r="G68" s="1940"/>
      <c r="H68" s="1939">
        <v>0.7</v>
      </c>
      <c r="I68" s="1941" t="s">
        <v>305</v>
      </c>
      <c r="J68" s="1941" t="s">
        <v>305</v>
      </c>
      <c r="K68" s="1941" t="s">
        <v>305</v>
      </c>
      <c r="L68" s="1940"/>
      <c r="M68" s="1939">
        <v>23.5</v>
      </c>
      <c r="N68" s="1940"/>
      <c r="O68" s="1939">
        <v>25.7</v>
      </c>
      <c r="P68" s="1940"/>
      <c r="Q68" s="1939">
        <v>21.3</v>
      </c>
      <c r="R68" s="1942">
        <v>69.599999999999994</v>
      </c>
      <c r="S68" s="1942">
        <v>68.7</v>
      </c>
      <c r="T68" s="1942">
        <v>74</v>
      </c>
      <c r="U68" s="1942">
        <v>67.900000000000006</v>
      </c>
      <c r="V68" s="1942">
        <v>56.9</v>
      </c>
      <c r="W68" s="1942">
        <v>68.900000000000006</v>
      </c>
      <c r="X68" s="1942">
        <v>66.599999999999994</v>
      </c>
      <c r="Y68" s="1942">
        <v>67.5</v>
      </c>
      <c r="Z68" s="1942">
        <v>64.8</v>
      </c>
      <c r="AA68" s="1942">
        <v>67.900000000000006</v>
      </c>
      <c r="AB68" s="1942">
        <v>73.099999999999994</v>
      </c>
      <c r="AC68" s="1942">
        <v>49.1</v>
      </c>
      <c r="AD68" s="1952">
        <v>62.9</v>
      </c>
      <c r="AE68" s="1952">
        <v>65.3</v>
      </c>
      <c r="AF68" s="1952">
        <v>50.7</v>
      </c>
      <c r="AG68" s="1941" t="s">
        <v>305</v>
      </c>
      <c r="AH68" s="1941" t="s">
        <v>305</v>
      </c>
      <c r="AI68" s="1941" t="s">
        <v>305</v>
      </c>
      <c r="AJ68" s="1943">
        <v>97</v>
      </c>
    </row>
    <row r="69" spans="2:36" s="646" customFormat="1" ht="22.5" customHeight="1">
      <c r="B69" s="1967" t="s">
        <v>855</v>
      </c>
      <c r="C69" s="1933"/>
      <c r="D69" s="1939">
        <v>1.3</v>
      </c>
      <c r="E69" s="1940"/>
      <c r="F69" s="1939">
        <v>1.9</v>
      </c>
      <c r="G69" s="1940"/>
      <c r="H69" s="1939">
        <v>0.7</v>
      </c>
      <c r="I69" s="1941" t="s">
        <v>305</v>
      </c>
      <c r="J69" s="1941" t="s">
        <v>305</v>
      </c>
      <c r="K69" s="1941" t="s">
        <v>305</v>
      </c>
      <c r="L69" s="1940"/>
      <c r="M69" s="1939">
        <v>22.7</v>
      </c>
      <c r="N69" s="1940"/>
      <c r="O69" s="1939">
        <v>25</v>
      </c>
      <c r="P69" s="1940"/>
      <c r="Q69" s="1939">
        <v>20.5</v>
      </c>
      <c r="R69" s="1942">
        <v>66.2</v>
      </c>
      <c r="S69" s="1942">
        <v>64.900000000000006</v>
      </c>
      <c r="T69" s="1942">
        <v>72.400000000000006</v>
      </c>
      <c r="U69" s="1942">
        <v>65.7</v>
      </c>
      <c r="V69" s="1942">
        <v>51.7</v>
      </c>
      <c r="W69" s="1942">
        <v>67</v>
      </c>
      <c r="X69" s="1942">
        <v>65.599999999999994</v>
      </c>
      <c r="Y69" s="1942">
        <v>66.2</v>
      </c>
      <c r="Z69" s="1942">
        <v>64.5</v>
      </c>
      <c r="AA69" s="1942">
        <v>67.2</v>
      </c>
      <c r="AB69" s="1942">
        <v>72.8</v>
      </c>
      <c r="AC69" s="1942">
        <v>48.6</v>
      </c>
      <c r="AD69" s="1952">
        <v>60.9</v>
      </c>
      <c r="AE69" s="1952">
        <v>63.7</v>
      </c>
      <c r="AF69" s="1952">
        <v>48.9</v>
      </c>
      <c r="AG69" s="1941" t="s">
        <v>305</v>
      </c>
      <c r="AH69" s="1941" t="s">
        <v>305</v>
      </c>
      <c r="AI69" s="1941" t="s">
        <v>305</v>
      </c>
      <c r="AJ69" s="1943">
        <v>98</v>
      </c>
    </row>
    <row r="70" spans="2:36" s="646" customFormat="1" ht="22.5" customHeight="1">
      <c r="B70" s="1967" t="s">
        <v>856</v>
      </c>
      <c r="C70" s="1933"/>
      <c r="D70" s="1939">
        <v>1.1000000000000001</v>
      </c>
      <c r="E70" s="1940"/>
      <c r="F70" s="1939">
        <v>1.6</v>
      </c>
      <c r="G70" s="1940"/>
      <c r="H70" s="1939">
        <v>0.6</v>
      </c>
      <c r="I70" s="1941" t="s">
        <v>305</v>
      </c>
      <c r="J70" s="1941" t="s">
        <v>305</v>
      </c>
      <c r="K70" s="1941" t="s">
        <v>305</v>
      </c>
      <c r="L70" s="1940"/>
      <c r="M70" s="1939">
        <v>20.2</v>
      </c>
      <c r="N70" s="1940"/>
      <c r="O70" s="1939">
        <v>22.4</v>
      </c>
      <c r="P70" s="1940"/>
      <c r="Q70" s="1939">
        <v>18.100000000000001</v>
      </c>
      <c r="R70" s="1942">
        <v>63</v>
      </c>
      <c r="S70" s="1942">
        <v>61.4</v>
      </c>
      <c r="T70" s="1942">
        <v>69.599999999999994</v>
      </c>
      <c r="U70" s="1942">
        <v>59.1</v>
      </c>
      <c r="V70" s="1942">
        <v>44.4</v>
      </c>
      <c r="W70" s="1942">
        <v>60.5</v>
      </c>
      <c r="X70" s="1942">
        <v>60.1</v>
      </c>
      <c r="Y70" s="1942">
        <v>60.3</v>
      </c>
      <c r="Z70" s="1942">
        <v>59.8</v>
      </c>
      <c r="AA70" s="1942">
        <v>64.900000000000006</v>
      </c>
      <c r="AB70" s="1942">
        <v>70.3</v>
      </c>
      <c r="AC70" s="1942">
        <v>47.1</v>
      </c>
      <c r="AD70" s="1952">
        <v>58.4</v>
      </c>
      <c r="AE70" s="1952">
        <v>60.9</v>
      </c>
      <c r="AF70" s="1952">
        <v>48</v>
      </c>
      <c r="AG70" s="1941" t="s">
        <v>305</v>
      </c>
      <c r="AH70" s="1941" t="s">
        <v>305</v>
      </c>
      <c r="AI70" s="1941" t="s">
        <v>305</v>
      </c>
      <c r="AJ70" s="1943">
        <v>99</v>
      </c>
    </row>
    <row r="71" spans="2:36" s="646" customFormat="1" ht="22.5" customHeight="1">
      <c r="B71" s="1967" t="s">
        <v>857</v>
      </c>
      <c r="C71" s="1968">
        <v>-1</v>
      </c>
      <c r="D71" s="1939">
        <v>1</v>
      </c>
      <c r="E71" s="1969">
        <v>-1.5</v>
      </c>
      <c r="F71" s="1939">
        <v>1.5</v>
      </c>
      <c r="G71" s="1969">
        <v>-0.5</v>
      </c>
      <c r="H71" s="1939">
        <v>0.5</v>
      </c>
      <c r="I71" s="1941" t="s">
        <v>305</v>
      </c>
      <c r="J71" s="1941" t="s">
        <v>305</v>
      </c>
      <c r="K71" s="1941" t="s">
        <v>305</v>
      </c>
      <c r="L71" s="1969">
        <v>-18.600000000000001</v>
      </c>
      <c r="M71" s="1939">
        <v>18.600000000000001</v>
      </c>
      <c r="N71" s="1969">
        <v>-20.7</v>
      </c>
      <c r="O71" s="1939">
        <v>20.7</v>
      </c>
      <c r="P71" s="1969">
        <v>-16.5</v>
      </c>
      <c r="Q71" s="1939">
        <v>16.5</v>
      </c>
      <c r="R71" s="1942">
        <v>59.7</v>
      </c>
      <c r="S71" s="1942">
        <v>58.4</v>
      </c>
      <c r="T71" s="1942">
        <v>65.099999999999994</v>
      </c>
      <c r="U71" s="1942">
        <v>56</v>
      </c>
      <c r="V71" s="1942">
        <v>41.3</v>
      </c>
      <c r="W71" s="1942">
        <v>57.4</v>
      </c>
      <c r="X71" s="1942">
        <v>55.8</v>
      </c>
      <c r="Y71" s="1942">
        <v>55</v>
      </c>
      <c r="Z71" s="1942">
        <v>57.1</v>
      </c>
      <c r="AA71" s="1942">
        <v>62.9</v>
      </c>
      <c r="AB71" s="1942">
        <v>68.3</v>
      </c>
      <c r="AC71" s="1942">
        <v>46.6</v>
      </c>
      <c r="AD71" s="1952">
        <v>55.9</v>
      </c>
      <c r="AE71" s="1952">
        <v>58.6</v>
      </c>
      <c r="AF71" s="1952">
        <v>45.2</v>
      </c>
      <c r="AG71" s="1929" t="s">
        <v>305</v>
      </c>
      <c r="AH71" s="1929" t="s">
        <v>305</v>
      </c>
      <c r="AI71" s="1970" t="s">
        <v>305</v>
      </c>
      <c r="AJ71" s="689">
        <v>2000</v>
      </c>
    </row>
    <row r="72" spans="2:36" s="646" customFormat="1" ht="22.5" customHeight="1">
      <c r="B72" s="1971" t="s">
        <v>858</v>
      </c>
      <c r="C72" s="1972">
        <v>-1</v>
      </c>
      <c r="D72" s="1934">
        <v>1</v>
      </c>
      <c r="E72" s="1973">
        <v>-1.5</v>
      </c>
      <c r="F72" s="1934">
        <v>1.5</v>
      </c>
      <c r="G72" s="1973">
        <v>-0.5</v>
      </c>
      <c r="H72" s="1934">
        <v>0.5</v>
      </c>
      <c r="I72" s="1936" t="s">
        <v>305</v>
      </c>
      <c r="J72" s="1936" t="s">
        <v>305</v>
      </c>
      <c r="K72" s="1936" t="s">
        <v>305</v>
      </c>
      <c r="L72" s="1973">
        <v>-18.399999999999999</v>
      </c>
      <c r="M72" s="1934">
        <v>18.399999999999999</v>
      </c>
      <c r="N72" s="1973">
        <v>-20.5</v>
      </c>
      <c r="O72" s="1934">
        <v>20.5</v>
      </c>
      <c r="P72" s="1973">
        <v>-16.399999999999999</v>
      </c>
      <c r="Q72" s="1934">
        <v>16.399999999999999</v>
      </c>
      <c r="R72" s="1937">
        <v>59.2</v>
      </c>
      <c r="S72" s="1937">
        <v>57.5</v>
      </c>
      <c r="T72" s="1937">
        <v>66</v>
      </c>
      <c r="U72" s="1937">
        <v>59.1</v>
      </c>
      <c r="V72" s="1937">
        <v>44.4</v>
      </c>
      <c r="W72" s="1937">
        <v>60.5</v>
      </c>
      <c r="X72" s="1937">
        <v>57.3</v>
      </c>
      <c r="Y72" s="1937">
        <v>55.9</v>
      </c>
      <c r="Z72" s="1937">
        <v>59.6</v>
      </c>
      <c r="AA72" s="1937">
        <v>65.400000000000006</v>
      </c>
      <c r="AB72" s="1937">
        <v>70.7</v>
      </c>
      <c r="AC72" s="1937">
        <v>49.7</v>
      </c>
      <c r="AD72" s="1953">
        <v>56.6</v>
      </c>
      <c r="AE72" s="1953">
        <v>59.2</v>
      </c>
      <c r="AF72" s="1953">
        <v>47.9</v>
      </c>
      <c r="AG72" s="1941" t="s">
        <v>305</v>
      </c>
      <c r="AH72" s="1941" t="s">
        <v>305</v>
      </c>
      <c r="AI72" s="1941" t="s">
        <v>305</v>
      </c>
      <c r="AJ72" s="691" t="s">
        <v>373</v>
      </c>
    </row>
    <row r="73" spans="2:36" s="646" customFormat="1" ht="22.5" customHeight="1">
      <c r="B73" s="1967" t="s">
        <v>859</v>
      </c>
      <c r="C73" s="1968">
        <v>-0.9</v>
      </c>
      <c r="D73" s="1939">
        <v>0.9</v>
      </c>
      <c r="E73" s="1969">
        <v>-1.3</v>
      </c>
      <c r="F73" s="1939">
        <v>1.3</v>
      </c>
      <c r="G73" s="1969">
        <v>-0.5</v>
      </c>
      <c r="H73" s="1939">
        <v>0.5</v>
      </c>
      <c r="I73" s="1941" t="s">
        <v>305</v>
      </c>
      <c r="J73" s="1941" t="s">
        <v>305</v>
      </c>
      <c r="K73" s="1941" t="s">
        <v>305</v>
      </c>
      <c r="L73" s="1969">
        <v>-17.100000000000001</v>
      </c>
      <c r="M73" s="1939">
        <v>17.100000000000001</v>
      </c>
      <c r="N73" s="1969">
        <v>-19.100000000000001</v>
      </c>
      <c r="O73" s="1939">
        <v>19.100000000000001</v>
      </c>
      <c r="P73" s="1969">
        <v>-15.1</v>
      </c>
      <c r="Q73" s="1939">
        <v>15.1</v>
      </c>
      <c r="R73" s="1942">
        <v>56</v>
      </c>
      <c r="S73" s="1942">
        <v>54.4</v>
      </c>
      <c r="T73" s="1942">
        <v>63.2</v>
      </c>
      <c r="U73" s="1942">
        <v>60.3</v>
      </c>
      <c r="V73" s="1942">
        <v>47.2</v>
      </c>
      <c r="W73" s="1942">
        <v>61.6</v>
      </c>
      <c r="X73" s="1942">
        <v>56.9</v>
      </c>
      <c r="Y73" s="1942">
        <v>54.9</v>
      </c>
      <c r="Z73" s="1942">
        <v>60</v>
      </c>
      <c r="AA73" s="1942">
        <v>66.400000000000006</v>
      </c>
      <c r="AB73" s="1942">
        <v>71.2</v>
      </c>
      <c r="AC73" s="1942">
        <v>52.5</v>
      </c>
      <c r="AD73" s="1952">
        <v>56.4</v>
      </c>
      <c r="AE73" s="1952">
        <v>59.2</v>
      </c>
      <c r="AF73" s="1952">
        <v>47.2</v>
      </c>
      <c r="AG73" s="1941" t="s">
        <v>305</v>
      </c>
      <c r="AH73" s="1941" t="s">
        <v>305</v>
      </c>
      <c r="AI73" s="1941" t="s">
        <v>305</v>
      </c>
      <c r="AJ73" s="689" t="s">
        <v>376</v>
      </c>
    </row>
    <row r="74" spans="2:36" s="646" customFormat="1" ht="22.5" customHeight="1">
      <c r="B74" s="1967" t="s">
        <v>860</v>
      </c>
      <c r="C74" s="1968">
        <v>-0.8</v>
      </c>
      <c r="D74" s="1939">
        <v>0.8</v>
      </c>
      <c r="E74" s="1969">
        <v>-1.1000000000000001</v>
      </c>
      <c r="F74" s="1939">
        <v>1.1000000000000001</v>
      </c>
      <c r="G74" s="1969">
        <v>-0.4</v>
      </c>
      <c r="H74" s="1939">
        <v>0.4</v>
      </c>
      <c r="I74" s="1941" t="s">
        <v>305</v>
      </c>
      <c r="J74" s="1941" t="s">
        <v>305</v>
      </c>
      <c r="K74" s="1941" t="s">
        <v>305</v>
      </c>
      <c r="L74" s="1969">
        <v>-16.600000000000001</v>
      </c>
      <c r="M74" s="1939">
        <v>16.600000000000001</v>
      </c>
      <c r="N74" s="1969">
        <v>-18.5</v>
      </c>
      <c r="O74" s="1939">
        <v>18.5</v>
      </c>
      <c r="P74" s="1969">
        <v>-14.7</v>
      </c>
      <c r="Q74" s="1939">
        <v>14.7</v>
      </c>
      <c r="R74" s="1942">
        <v>53.6</v>
      </c>
      <c r="S74" s="1942">
        <v>52.1</v>
      </c>
      <c r="T74" s="1942">
        <v>60.1</v>
      </c>
      <c r="U74" s="1942">
        <v>59.7</v>
      </c>
      <c r="V74" s="1942">
        <v>46.4</v>
      </c>
      <c r="W74" s="1942">
        <v>61.1</v>
      </c>
      <c r="X74" s="1942">
        <v>55.1</v>
      </c>
      <c r="Y74" s="1942">
        <v>52.6</v>
      </c>
      <c r="Z74" s="1942">
        <v>58.8</v>
      </c>
      <c r="AA74" s="1942">
        <v>64.5</v>
      </c>
      <c r="AB74" s="1942">
        <v>69.3</v>
      </c>
      <c r="AC74" s="1942">
        <v>51.4</v>
      </c>
      <c r="AD74" s="1952">
        <v>54.4</v>
      </c>
      <c r="AE74" s="1952">
        <v>57.4</v>
      </c>
      <c r="AF74" s="1952">
        <v>45.6</v>
      </c>
      <c r="AG74" s="1941" t="s">
        <v>305</v>
      </c>
      <c r="AH74" s="1941" t="s">
        <v>305</v>
      </c>
      <c r="AI74" s="1941" t="s">
        <v>305</v>
      </c>
      <c r="AJ74" s="689" t="s">
        <v>378</v>
      </c>
    </row>
    <row r="75" spans="2:36" s="646" customFormat="1" ht="22.5" customHeight="1">
      <c r="B75" s="1967" t="s">
        <v>861</v>
      </c>
      <c r="C75" s="1968">
        <v>-0.7</v>
      </c>
      <c r="D75" s="1939">
        <v>0.7</v>
      </c>
      <c r="E75" s="1969">
        <v>-1</v>
      </c>
      <c r="F75" s="1939">
        <v>1</v>
      </c>
      <c r="G75" s="1969">
        <v>-0.4</v>
      </c>
      <c r="H75" s="1939">
        <v>0.4</v>
      </c>
      <c r="I75" s="1941" t="s">
        <v>305</v>
      </c>
      <c r="J75" s="1941" t="s">
        <v>305</v>
      </c>
      <c r="K75" s="1941" t="s">
        <v>305</v>
      </c>
      <c r="L75" s="1969">
        <v>-16.899999999999999</v>
      </c>
      <c r="M75" s="1939">
        <v>16.899999999999999</v>
      </c>
      <c r="N75" s="1969">
        <v>-19</v>
      </c>
      <c r="O75" s="1939">
        <v>19.100000000000001</v>
      </c>
      <c r="P75" s="1969">
        <v>-14.7</v>
      </c>
      <c r="Q75" s="1939">
        <v>14.7</v>
      </c>
      <c r="R75" s="1942">
        <v>54.2</v>
      </c>
      <c r="S75" s="1942">
        <v>52.8</v>
      </c>
      <c r="T75" s="1942">
        <v>60.1</v>
      </c>
      <c r="U75" s="1942">
        <v>61.6</v>
      </c>
      <c r="V75" s="1942">
        <v>47.7</v>
      </c>
      <c r="W75" s="1942">
        <v>63.2</v>
      </c>
      <c r="X75" s="1942">
        <v>55.8</v>
      </c>
      <c r="Y75" s="1942">
        <v>53.1</v>
      </c>
      <c r="Z75" s="1942">
        <v>59.7</v>
      </c>
      <c r="AA75" s="1942">
        <v>65.8</v>
      </c>
      <c r="AB75" s="1942">
        <v>70.5</v>
      </c>
      <c r="AC75" s="1942">
        <v>53.6</v>
      </c>
      <c r="AD75" s="1952">
        <v>56.4</v>
      </c>
      <c r="AE75" s="1952">
        <v>59.3</v>
      </c>
      <c r="AF75" s="1952">
        <v>47.9</v>
      </c>
      <c r="AG75" s="1942">
        <v>70</v>
      </c>
      <c r="AH75" s="1942">
        <v>77.3</v>
      </c>
      <c r="AI75" s="1942">
        <v>33.299999999999997</v>
      </c>
      <c r="AJ75" s="689" t="s">
        <v>380</v>
      </c>
    </row>
    <row r="76" spans="2:36" s="646" customFormat="1" ht="22.5" customHeight="1">
      <c r="B76" s="1967" t="s">
        <v>862</v>
      </c>
      <c r="C76" s="1974">
        <v>-0.7</v>
      </c>
      <c r="D76" s="1928">
        <v>0.7</v>
      </c>
      <c r="E76" s="1975">
        <v>-1</v>
      </c>
      <c r="F76" s="1928">
        <v>1</v>
      </c>
      <c r="G76" s="1975">
        <v>-0.4</v>
      </c>
      <c r="H76" s="1928">
        <v>0.4</v>
      </c>
      <c r="I76" s="1941" t="s">
        <v>305</v>
      </c>
      <c r="J76" s="1941" t="s">
        <v>305</v>
      </c>
      <c r="K76" s="1941" t="s">
        <v>305</v>
      </c>
      <c r="L76" s="1975">
        <v>-17.3</v>
      </c>
      <c r="M76" s="1928">
        <v>17.399999999999999</v>
      </c>
      <c r="N76" s="1975">
        <v>-19.8</v>
      </c>
      <c r="O76" s="1928">
        <v>19.8</v>
      </c>
      <c r="P76" s="1975">
        <v>-14.9</v>
      </c>
      <c r="Q76" s="1928">
        <v>14.9</v>
      </c>
      <c r="R76" s="1930">
        <v>53.8</v>
      </c>
      <c r="S76" s="1930">
        <v>52.3</v>
      </c>
      <c r="T76" s="1930">
        <v>60.4</v>
      </c>
      <c r="U76" s="1930">
        <v>65</v>
      </c>
      <c r="V76" s="1930">
        <v>50.6</v>
      </c>
      <c r="W76" s="1930">
        <v>66.8</v>
      </c>
      <c r="X76" s="1930">
        <v>59.7</v>
      </c>
      <c r="Y76" s="1930">
        <v>56.6</v>
      </c>
      <c r="Z76" s="1930">
        <v>64.099999999999994</v>
      </c>
      <c r="AA76" s="1930">
        <v>67.688969764837623</v>
      </c>
      <c r="AB76" s="1930">
        <v>72.601456206445576</v>
      </c>
      <c r="AC76" s="1930">
        <v>55.2</v>
      </c>
      <c r="AD76" s="1976">
        <v>57.2</v>
      </c>
      <c r="AE76" s="1976">
        <v>59.9</v>
      </c>
      <c r="AF76" s="1976">
        <v>49.8</v>
      </c>
      <c r="AG76" s="1930">
        <v>76.900000000000006</v>
      </c>
      <c r="AH76" s="1930">
        <v>80</v>
      </c>
      <c r="AI76" s="1930">
        <v>67.5</v>
      </c>
      <c r="AJ76" s="695" t="s">
        <v>382</v>
      </c>
    </row>
    <row r="77" spans="2:36" s="646" customFormat="1" ht="22.5" customHeight="1">
      <c r="B77" s="1971" t="s">
        <v>863</v>
      </c>
      <c r="C77" s="1968">
        <v>-0.7</v>
      </c>
      <c r="D77" s="1939">
        <v>0.7</v>
      </c>
      <c r="E77" s="1969">
        <v>-1</v>
      </c>
      <c r="F77" s="1939">
        <v>1</v>
      </c>
      <c r="G77" s="1969">
        <v>-0.4</v>
      </c>
      <c r="H77" s="1939">
        <v>0.4</v>
      </c>
      <c r="I77" s="1936" t="s">
        <v>305</v>
      </c>
      <c r="J77" s="1936" t="s">
        <v>305</v>
      </c>
      <c r="K77" s="1936" t="s">
        <v>305</v>
      </c>
      <c r="L77" s="1969">
        <v>-18</v>
      </c>
      <c r="M77" s="1939">
        <v>18</v>
      </c>
      <c r="N77" s="1969">
        <v>-20.5</v>
      </c>
      <c r="O77" s="1939">
        <v>20.5</v>
      </c>
      <c r="P77" s="1969">
        <v>-15.4</v>
      </c>
      <c r="Q77" s="1939">
        <v>15.4</v>
      </c>
      <c r="R77" s="1942">
        <v>53.8</v>
      </c>
      <c r="S77" s="1942">
        <v>51.8</v>
      </c>
      <c r="T77" s="1942">
        <v>63.2</v>
      </c>
      <c r="U77" s="1942">
        <v>67.7</v>
      </c>
      <c r="V77" s="1942">
        <v>52.1</v>
      </c>
      <c r="W77" s="1942">
        <v>69.8</v>
      </c>
      <c r="X77" s="1942">
        <v>63.7</v>
      </c>
      <c r="Y77" s="1942">
        <v>60.5</v>
      </c>
      <c r="Z77" s="1942">
        <v>68.099999999999994</v>
      </c>
      <c r="AA77" s="1942">
        <v>70</v>
      </c>
      <c r="AB77" s="1942">
        <v>74.8</v>
      </c>
      <c r="AC77" s="1942">
        <v>58.2</v>
      </c>
      <c r="AD77" s="1952">
        <v>57.4</v>
      </c>
      <c r="AE77" s="1952">
        <v>60.3</v>
      </c>
      <c r="AF77" s="1952">
        <v>49.3</v>
      </c>
      <c r="AG77" s="1942">
        <v>33</v>
      </c>
      <c r="AH77" s="1942">
        <v>34.799999999999997</v>
      </c>
      <c r="AI77" s="1942">
        <v>27.2</v>
      </c>
      <c r="AJ77" s="689" t="s">
        <v>864</v>
      </c>
    </row>
    <row r="78" spans="2:36" s="696" customFormat="1" ht="22.5" customHeight="1">
      <c r="B78" s="1967" t="s">
        <v>865</v>
      </c>
      <c r="C78" s="1968">
        <v>-0.7</v>
      </c>
      <c r="D78" s="1939">
        <v>0.7</v>
      </c>
      <c r="E78" s="1969">
        <v>-1</v>
      </c>
      <c r="F78" s="1939">
        <v>1</v>
      </c>
      <c r="G78" s="1969">
        <v>-0.4</v>
      </c>
      <c r="H78" s="1939">
        <v>0.4</v>
      </c>
      <c r="I78" s="1941" t="s">
        <v>305</v>
      </c>
      <c r="J78" s="1941" t="s">
        <v>305</v>
      </c>
      <c r="K78" s="1941" t="s">
        <v>305</v>
      </c>
      <c r="L78" s="1969">
        <v>-18.5</v>
      </c>
      <c r="M78" s="1939">
        <v>18.5</v>
      </c>
      <c r="N78" s="1969">
        <v>-21.2</v>
      </c>
      <c r="O78" s="1939">
        <v>21.2</v>
      </c>
      <c r="P78" s="1969">
        <v>-15.8</v>
      </c>
      <c r="Q78" s="1939">
        <v>15.8</v>
      </c>
      <c r="R78" s="1942">
        <v>54.3</v>
      </c>
      <c r="S78" s="1942">
        <v>52.3</v>
      </c>
      <c r="T78" s="1942">
        <v>64.2</v>
      </c>
      <c r="U78" s="1942">
        <v>70.2</v>
      </c>
      <c r="V78" s="1942">
        <v>54</v>
      </c>
      <c r="W78" s="1942">
        <v>72.3</v>
      </c>
      <c r="X78" s="1942">
        <v>67.599999999999994</v>
      </c>
      <c r="Y78" s="1942">
        <v>64</v>
      </c>
      <c r="Z78" s="1942">
        <v>72.3</v>
      </c>
      <c r="AA78" s="1942">
        <v>72.5</v>
      </c>
      <c r="AB78" s="1942">
        <v>77</v>
      </c>
      <c r="AC78" s="1942">
        <v>61.7</v>
      </c>
      <c r="AD78" s="1952">
        <v>58.8</v>
      </c>
      <c r="AE78" s="1952">
        <v>61.7</v>
      </c>
      <c r="AF78" s="1952">
        <v>50.8</v>
      </c>
      <c r="AG78" s="1942">
        <v>26.6</v>
      </c>
      <c r="AH78" s="1942">
        <v>28.9</v>
      </c>
      <c r="AI78" s="1942">
        <v>20.3</v>
      </c>
      <c r="AJ78" s="689" t="s">
        <v>386</v>
      </c>
    </row>
    <row r="79" spans="2:36" s="646" customFormat="1" ht="22.5" customHeight="1">
      <c r="B79" s="1967" t="s">
        <v>866</v>
      </c>
      <c r="C79" s="1968">
        <v>-0.7</v>
      </c>
      <c r="D79" s="1939">
        <v>0.7</v>
      </c>
      <c r="E79" s="1969">
        <v>-0.9</v>
      </c>
      <c r="F79" s="1939">
        <v>0.9</v>
      </c>
      <c r="G79" s="1969">
        <v>-0.4</v>
      </c>
      <c r="H79" s="1939">
        <v>0.4</v>
      </c>
      <c r="I79" s="1941" t="s">
        <v>305</v>
      </c>
      <c r="J79" s="1941" t="s">
        <v>305</v>
      </c>
      <c r="K79" s="1941" t="s">
        <v>305</v>
      </c>
      <c r="L79" s="1969">
        <v>-19</v>
      </c>
      <c r="M79" s="1939">
        <v>19</v>
      </c>
      <c r="N79" s="1969">
        <v>-21.8</v>
      </c>
      <c r="O79" s="1939">
        <v>21.8</v>
      </c>
      <c r="P79" s="1969">
        <v>-16.100000000000001</v>
      </c>
      <c r="Q79" s="1939">
        <v>16.100000000000001</v>
      </c>
      <c r="R79" s="1942">
        <v>54.153543307086615</v>
      </c>
      <c r="S79" s="1942">
        <v>52.1</v>
      </c>
      <c r="T79" s="1942">
        <v>64.400000000000006</v>
      </c>
      <c r="U79" s="1942">
        <v>72.007151370679381</v>
      </c>
      <c r="V79" s="1942">
        <v>55.919834440692739</v>
      </c>
      <c r="W79" s="1942">
        <v>73.983859527027931</v>
      </c>
      <c r="X79" s="1942">
        <v>69.909481905378897</v>
      </c>
      <c r="Y79" s="1942">
        <v>66.409168559574979</v>
      </c>
      <c r="Z79" s="1942">
        <v>74.648418305969273</v>
      </c>
      <c r="AA79" s="1942">
        <v>75.093731811967885</v>
      </c>
      <c r="AB79" s="1942">
        <v>79.550492492145182</v>
      </c>
      <c r="AC79" s="1942">
        <v>64.585037723843286</v>
      </c>
      <c r="AD79" s="1952">
        <v>63.190221730851917</v>
      </c>
      <c r="AE79" s="1952">
        <v>66.296139159949092</v>
      </c>
      <c r="AF79" s="1952">
        <v>55.04893238434164</v>
      </c>
      <c r="AG79" s="1942">
        <v>30.5</v>
      </c>
      <c r="AH79" s="1942">
        <v>32.5</v>
      </c>
      <c r="AI79" s="1942">
        <v>25.2</v>
      </c>
      <c r="AJ79" s="689" t="s">
        <v>388</v>
      </c>
    </row>
    <row r="80" spans="2:36" s="646" customFormat="1" ht="22.5" customHeight="1">
      <c r="B80" s="1967" t="s">
        <v>867</v>
      </c>
      <c r="C80" s="1968">
        <v>-0.5</v>
      </c>
      <c r="D80" s="1939">
        <v>0.5</v>
      </c>
      <c r="E80" s="1969">
        <v>-0.7</v>
      </c>
      <c r="F80" s="1939">
        <v>0.7</v>
      </c>
      <c r="G80" s="1969">
        <v>-0.3</v>
      </c>
      <c r="H80" s="1939">
        <v>0.3</v>
      </c>
      <c r="I80" s="1941" t="s">
        <v>305</v>
      </c>
      <c r="J80" s="1941" t="s">
        <v>305</v>
      </c>
      <c r="K80" s="1941" t="s">
        <v>305</v>
      </c>
      <c r="L80" s="1969">
        <v>-18.2</v>
      </c>
      <c r="M80" s="1939">
        <v>18.2</v>
      </c>
      <c r="N80" s="1969">
        <v>-21.1</v>
      </c>
      <c r="O80" s="1939">
        <v>21.1</v>
      </c>
      <c r="P80" s="1969">
        <v>-15.2</v>
      </c>
      <c r="Q80" s="1939">
        <v>15.2</v>
      </c>
      <c r="R80" s="1942">
        <v>53.6</v>
      </c>
      <c r="S80" s="1942">
        <v>51.6</v>
      </c>
      <c r="T80" s="1942">
        <v>63.6</v>
      </c>
      <c r="U80" s="1942">
        <v>69.900000000000006</v>
      </c>
      <c r="V80" s="1942">
        <v>53.1</v>
      </c>
      <c r="W80" s="1942">
        <v>71.900000000000006</v>
      </c>
      <c r="X80" s="1942">
        <v>68.400000000000006</v>
      </c>
      <c r="Y80" s="1942">
        <v>64.599999999999994</v>
      </c>
      <c r="Z80" s="1942">
        <v>73.400000000000006</v>
      </c>
      <c r="AA80" s="1942">
        <v>74.8</v>
      </c>
      <c r="AB80" s="1942">
        <v>79.400000000000006</v>
      </c>
      <c r="AC80" s="1942">
        <v>63.9</v>
      </c>
      <c r="AD80" s="1952">
        <v>64.3</v>
      </c>
      <c r="AE80" s="1952">
        <v>67.8</v>
      </c>
      <c r="AF80" s="1952">
        <v>54.7</v>
      </c>
      <c r="AG80" s="1952">
        <v>30.5</v>
      </c>
      <c r="AH80" s="1952">
        <v>32.1</v>
      </c>
      <c r="AI80" s="1977">
        <v>26.5</v>
      </c>
      <c r="AJ80" s="689" t="s">
        <v>390</v>
      </c>
    </row>
    <row r="81" spans="2:39" s="646" customFormat="1" ht="22.5" customHeight="1">
      <c r="B81" s="1978" t="s">
        <v>868</v>
      </c>
      <c r="C81" s="1974">
        <v>-0.4</v>
      </c>
      <c r="D81" s="1928">
        <v>0.4</v>
      </c>
      <c r="E81" s="1975">
        <v>-0.6</v>
      </c>
      <c r="F81" s="1928">
        <v>0.6</v>
      </c>
      <c r="G81" s="1975">
        <v>-0.2</v>
      </c>
      <c r="H81" s="1928">
        <v>0.2</v>
      </c>
      <c r="I81" s="1941" t="s">
        <v>305</v>
      </c>
      <c r="J81" s="1941" t="s">
        <v>305</v>
      </c>
      <c r="K81" s="1941" t="s">
        <v>305</v>
      </c>
      <c r="L81" s="1975">
        <v>-15.7</v>
      </c>
      <c r="M81" s="1928">
        <v>15.8</v>
      </c>
      <c r="N81" s="1975">
        <v>-18.3</v>
      </c>
      <c r="O81" s="1928">
        <v>18.399999999999999</v>
      </c>
      <c r="P81" s="1975">
        <v>-13.1</v>
      </c>
      <c r="Q81" s="1928">
        <v>13.1</v>
      </c>
      <c r="R81" s="1930">
        <v>51.5</v>
      </c>
      <c r="S81" s="1930">
        <v>49.2</v>
      </c>
      <c r="T81" s="1930">
        <v>63.9</v>
      </c>
      <c r="U81" s="1930">
        <v>65.400000000000006</v>
      </c>
      <c r="V81" s="1930">
        <v>48</v>
      </c>
      <c r="W81" s="1930">
        <v>67.3</v>
      </c>
      <c r="X81" s="1930">
        <v>60.8</v>
      </c>
      <c r="Y81" s="1930">
        <v>56.4</v>
      </c>
      <c r="Z81" s="1930">
        <v>66.599999999999994</v>
      </c>
      <c r="AA81" s="1930">
        <v>71.400000000000006</v>
      </c>
      <c r="AB81" s="1930">
        <v>76</v>
      </c>
      <c r="AC81" s="1930">
        <v>60.7</v>
      </c>
      <c r="AD81" s="1976">
        <v>61.9</v>
      </c>
      <c r="AE81" s="1976">
        <v>65.400000000000006</v>
      </c>
      <c r="AF81" s="1976">
        <v>53.2</v>
      </c>
      <c r="AG81" s="1976">
        <v>34.799999999999997</v>
      </c>
      <c r="AH81" s="1976">
        <v>36.1</v>
      </c>
      <c r="AI81" s="1979">
        <v>31.2</v>
      </c>
      <c r="AJ81" s="1980" t="s">
        <v>532</v>
      </c>
    </row>
    <row r="82" spans="2:39" s="646" customFormat="1" ht="22.5" customHeight="1">
      <c r="B82" s="1967" t="s">
        <v>869</v>
      </c>
      <c r="C82" s="1972">
        <v>-0.4</v>
      </c>
      <c r="D82" s="1934">
        <v>0.4</v>
      </c>
      <c r="E82" s="1973">
        <v>-0.6</v>
      </c>
      <c r="F82" s="1934">
        <v>0.6</v>
      </c>
      <c r="G82" s="1973">
        <v>-0.2</v>
      </c>
      <c r="H82" s="1934">
        <v>0.2</v>
      </c>
      <c r="I82" s="1936" t="s">
        <v>305</v>
      </c>
      <c r="J82" s="1936" t="s">
        <v>305</v>
      </c>
      <c r="K82" s="1936" t="s">
        <v>305</v>
      </c>
      <c r="L82" s="1969">
        <v>-16.3</v>
      </c>
      <c r="M82" s="1939">
        <v>16.3</v>
      </c>
      <c r="N82" s="1969">
        <v>-19.3</v>
      </c>
      <c r="O82" s="1939">
        <v>19.399999999999999</v>
      </c>
      <c r="P82" s="1969">
        <v>-13.2</v>
      </c>
      <c r="Q82" s="1939">
        <v>13.3</v>
      </c>
      <c r="R82" s="1942">
        <v>54.3</v>
      </c>
      <c r="S82" s="1942">
        <v>52.9</v>
      </c>
      <c r="T82" s="1942">
        <v>61.8</v>
      </c>
      <c r="U82" s="1942">
        <v>68.2</v>
      </c>
      <c r="V82" s="1942">
        <v>49.5</v>
      </c>
      <c r="W82" s="1942">
        <v>70.099999999999994</v>
      </c>
      <c r="X82" s="1942">
        <v>61.6</v>
      </c>
      <c r="Y82" s="1942">
        <v>57</v>
      </c>
      <c r="Z82" s="1942">
        <v>67.599999999999994</v>
      </c>
      <c r="AA82" s="1942">
        <v>72.599999999999994</v>
      </c>
      <c r="AB82" s="1942">
        <v>77.099999999999994</v>
      </c>
      <c r="AC82" s="1942">
        <v>61.6</v>
      </c>
      <c r="AD82" s="1952">
        <v>63.9</v>
      </c>
      <c r="AE82" s="1952">
        <v>67.5</v>
      </c>
      <c r="AF82" s="1952">
        <v>55.5</v>
      </c>
      <c r="AG82" s="1952">
        <v>37.5</v>
      </c>
      <c r="AH82" s="1952">
        <v>38.5</v>
      </c>
      <c r="AI82" s="1981">
        <v>34.6</v>
      </c>
      <c r="AJ82" s="689" t="s">
        <v>479</v>
      </c>
    </row>
    <row r="83" spans="2:39" s="646" customFormat="1" ht="22.5" customHeight="1">
      <c r="B83" s="1967" t="s">
        <v>870</v>
      </c>
      <c r="C83" s="1968">
        <v>-0.4</v>
      </c>
      <c r="D83" s="1939">
        <v>0.4</v>
      </c>
      <c r="E83" s="1969">
        <v>-0.6</v>
      </c>
      <c r="F83" s="1939">
        <v>0.6</v>
      </c>
      <c r="G83" s="1969">
        <v>-0.2</v>
      </c>
      <c r="H83" s="1939">
        <v>0.2</v>
      </c>
      <c r="I83" s="1941" t="s">
        <v>305</v>
      </c>
      <c r="J83" s="1941" t="s">
        <v>305</v>
      </c>
      <c r="K83" s="1941" t="s">
        <v>305</v>
      </c>
      <c r="L83" s="1982">
        <v>-16.7</v>
      </c>
      <c r="M83" s="1939">
        <v>16.8</v>
      </c>
      <c r="N83" s="1969">
        <v>-19.899999999999999</v>
      </c>
      <c r="O83" s="1939">
        <v>20</v>
      </c>
      <c r="P83" s="1969">
        <v>-13.5</v>
      </c>
      <c r="Q83" s="1939">
        <v>13.6</v>
      </c>
      <c r="R83" s="1942">
        <v>57.6</v>
      </c>
      <c r="S83" s="1942">
        <v>56.1</v>
      </c>
      <c r="T83" s="1942">
        <v>65.5</v>
      </c>
      <c r="U83" s="1942">
        <v>70.8</v>
      </c>
      <c r="V83" s="1942">
        <v>52.1</v>
      </c>
      <c r="W83" s="1942">
        <v>72.900000000000006</v>
      </c>
      <c r="X83" s="1942">
        <v>63.9</v>
      </c>
      <c r="Y83" s="1942">
        <v>58.9</v>
      </c>
      <c r="Z83" s="1942">
        <v>70.2</v>
      </c>
      <c r="AA83" s="1942">
        <v>73.3</v>
      </c>
      <c r="AB83" s="1942">
        <v>77.900000000000006</v>
      </c>
      <c r="AC83" s="1942">
        <v>61.5</v>
      </c>
      <c r="AD83" s="1952">
        <v>67.3</v>
      </c>
      <c r="AE83" s="1952">
        <v>71.8</v>
      </c>
      <c r="AF83" s="1952">
        <v>56.5</v>
      </c>
      <c r="AG83" s="1952">
        <v>43.1</v>
      </c>
      <c r="AH83" s="1952">
        <v>43.6</v>
      </c>
      <c r="AI83" s="1981">
        <v>41.7</v>
      </c>
      <c r="AJ83" s="689" t="s">
        <v>480</v>
      </c>
    </row>
    <row r="84" spans="2:39" s="646" customFormat="1" ht="22.5" customHeight="1">
      <c r="B84" s="1967" t="s">
        <v>653</v>
      </c>
      <c r="C84" s="1968">
        <v>-0.4</v>
      </c>
      <c r="D84" s="1939">
        <v>0.4</v>
      </c>
      <c r="E84" s="1969">
        <v>-0.6</v>
      </c>
      <c r="F84" s="1939">
        <v>0.6</v>
      </c>
      <c r="G84" s="1969">
        <v>-0.2</v>
      </c>
      <c r="H84" s="1939">
        <v>0.2</v>
      </c>
      <c r="I84" s="1941" t="s">
        <v>305</v>
      </c>
      <c r="J84" s="1941" t="s">
        <v>305</v>
      </c>
      <c r="K84" s="1941" t="s">
        <v>305</v>
      </c>
      <c r="L84" s="1969">
        <v>-16.899999999999999</v>
      </c>
      <c r="M84" s="1939">
        <v>17</v>
      </c>
      <c r="N84" s="1969">
        <v>-20.2</v>
      </c>
      <c r="O84" s="1939">
        <v>20.3</v>
      </c>
      <c r="P84" s="1969">
        <v>-13.6</v>
      </c>
      <c r="Q84" s="1939">
        <v>13.6</v>
      </c>
      <c r="R84" s="1942">
        <v>58</v>
      </c>
      <c r="S84" s="1942">
        <v>56.2</v>
      </c>
      <c r="T84" s="1942">
        <v>67.5</v>
      </c>
      <c r="U84" s="1942">
        <v>73.5</v>
      </c>
      <c r="V84" s="1942">
        <v>54</v>
      </c>
      <c r="W84" s="1942">
        <v>75.7</v>
      </c>
      <c r="X84" s="1942">
        <v>67.3</v>
      </c>
      <c r="Y84" s="1942">
        <v>62.3</v>
      </c>
      <c r="Z84" s="1942">
        <v>73.400000000000006</v>
      </c>
      <c r="AA84" s="1942">
        <v>73.7</v>
      </c>
      <c r="AB84" s="1942">
        <v>78.599999999999994</v>
      </c>
      <c r="AC84" s="1942">
        <v>62</v>
      </c>
      <c r="AD84" s="1952">
        <v>65.8</v>
      </c>
      <c r="AE84" s="1952">
        <v>70.099999999999994</v>
      </c>
      <c r="AF84" s="1952">
        <v>55.8</v>
      </c>
      <c r="AG84" s="1952">
        <v>45.8</v>
      </c>
      <c r="AH84" s="1952">
        <v>46.2</v>
      </c>
      <c r="AI84" s="1981">
        <v>44.8</v>
      </c>
      <c r="AJ84" s="999">
        <v>13</v>
      </c>
    </row>
    <row r="85" spans="2:39" s="646" customFormat="1" ht="22.5" customHeight="1">
      <c r="B85" s="1967" t="s">
        <v>871</v>
      </c>
      <c r="C85" s="1968">
        <v>-0.4</v>
      </c>
      <c r="D85" s="1939">
        <v>0.4</v>
      </c>
      <c r="E85" s="1969">
        <v>-0.6</v>
      </c>
      <c r="F85" s="1939">
        <v>0.6</v>
      </c>
      <c r="G85" s="1969">
        <v>-0.2</v>
      </c>
      <c r="H85" s="1939">
        <v>0.2</v>
      </c>
      <c r="I85" s="1941" t="s">
        <v>305</v>
      </c>
      <c r="J85" s="1941" t="s">
        <v>305</v>
      </c>
      <c r="K85" s="1941" t="s">
        <v>305</v>
      </c>
      <c r="L85" s="1969">
        <v>-17.5</v>
      </c>
      <c r="M85" s="1939">
        <v>17.5</v>
      </c>
      <c r="N85" s="1969">
        <v>-21</v>
      </c>
      <c r="O85" s="1939">
        <v>21.1</v>
      </c>
      <c r="P85" s="1969">
        <v>-13.9</v>
      </c>
      <c r="Q85" s="1939">
        <v>13.9</v>
      </c>
      <c r="R85" s="1942">
        <v>57.6</v>
      </c>
      <c r="S85" s="1942">
        <v>56.4</v>
      </c>
      <c r="T85" s="1942">
        <v>64.099999999999994</v>
      </c>
      <c r="U85" s="1942">
        <v>75.2</v>
      </c>
      <c r="V85" s="1942">
        <v>56.3</v>
      </c>
      <c r="W85" s="1942">
        <v>77.400000000000006</v>
      </c>
      <c r="X85" s="1942">
        <v>69.8</v>
      </c>
      <c r="Y85" s="1942">
        <v>64.900000000000006</v>
      </c>
      <c r="Z85" s="1942">
        <v>75.8</v>
      </c>
      <c r="AA85" s="1942">
        <v>74.400000000000006</v>
      </c>
      <c r="AB85" s="1942">
        <v>79.2</v>
      </c>
      <c r="AC85" s="1942">
        <v>62.8</v>
      </c>
      <c r="AD85" s="1952">
        <v>66</v>
      </c>
      <c r="AE85" s="1952">
        <v>69.8</v>
      </c>
      <c r="AF85" s="1952">
        <v>57.4</v>
      </c>
      <c r="AG85" s="1952">
        <v>48.4</v>
      </c>
      <c r="AH85" s="1952">
        <v>49.7</v>
      </c>
      <c r="AI85" s="1983">
        <v>44.9</v>
      </c>
      <c r="AJ85" s="999">
        <v>14</v>
      </c>
    </row>
    <row r="86" spans="2:39" s="646" customFormat="1" ht="22.5" customHeight="1">
      <c r="B86" s="1967" t="s">
        <v>657</v>
      </c>
      <c r="C86" s="1968">
        <v>-0.4</v>
      </c>
      <c r="D86" s="1939">
        <v>0.4</v>
      </c>
      <c r="E86" s="1969">
        <v>-0.6</v>
      </c>
      <c r="F86" s="1939">
        <v>0.6</v>
      </c>
      <c r="G86" s="1969">
        <v>-0.1</v>
      </c>
      <c r="H86" s="1939">
        <v>0.1</v>
      </c>
      <c r="I86" s="1941" t="s">
        <v>305</v>
      </c>
      <c r="J86" s="1941" t="s">
        <v>305</v>
      </c>
      <c r="K86" s="1941" t="s">
        <v>305</v>
      </c>
      <c r="L86" s="1969">
        <v>-17.7</v>
      </c>
      <c r="M86" s="1939">
        <v>17.8</v>
      </c>
      <c r="N86" s="1969">
        <v>-21.5</v>
      </c>
      <c r="O86" s="1939">
        <v>21.5</v>
      </c>
      <c r="P86" s="1969">
        <v>-14</v>
      </c>
      <c r="Q86" s="1939">
        <v>14.1</v>
      </c>
      <c r="R86" s="1942">
        <v>58.3</v>
      </c>
      <c r="S86" s="1942">
        <v>56.4</v>
      </c>
      <c r="T86" s="1942">
        <v>67.7</v>
      </c>
      <c r="U86" s="1942">
        <v>78.099999999999994</v>
      </c>
      <c r="V86" s="1942">
        <v>61.3</v>
      </c>
      <c r="W86" s="1942">
        <v>80</v>
      </c>
      <c r="X86" s="1942">
        <v>72.599999999999994</v>
      </c>
      <c r="Y86" s="1942">
        <v>67.8</v>
      </c>
      <c r="Z86" s="1942">
        <v>78.5</v>
      </c>
      <c r="AA86" s="1942">
        <v>76.2</v>
      </c>
      <c r="AB86" s="1942">
        <v>80.8</v>
      </c>
      <c r="AC86" s="1942">
        <v>65.3</v>
      </c>
      <c r="AD86" s="1952">
        <v>67.2</v>
      </c>
      <c r="AE86" s="1952">
        <v>71.5</v>
      </c>
      <c r="AF86" s="1952">
        <v>57.3</v>
      </c>
      <c r="AG86" s="1952">
        <v>52.8</v>
      </c>
      <c r="AH86" s="1952">
        <v>52.9</v>
      </c>
      <c r="AI86" s="1983">
        <v>52.4</v>
      </c>
      <c r="AJ86" s="999">
        <v>15</v>
      </c>
      <c r="AL86" s="1189"/>
      <c r="AM86" s="1289"/>
    </row>
    <row r="87" spans="2:39" s="646" customFormat="1" ht="22.5" customHeight="1">
      <c r="B87" s="1971" t="s">
        <v>872</v>
      </c>
      <c r="C87" s="1972">
        <v>-0.3</v>
      </c>
      <c r="D87" s="1934">
        <v>0.3</v>
      </c>
      <c r="E87" s="1973">
        <v>-0.5</v>
      </c>
      <c r="F87" s="1934">
        <v>0.5</v>
      </c>
      <c r="G87" s="1973">
        <v>-0.1</v>
      </c>
      <c r="H87" s="1934">
        <v>0.1</v>
      </c>
      <c r="I87" s="1937" t="s">
        <v>402</v>
      </c>
      <c r="J87" s="1937" t="s">
        <v>402</v>
      </c>
      <c r="K87" s="1937" t="s">
        <v>402</v>
      </c>
      <c r="L87" s="1973">
        <v>-17.8</v>
      </c>
      <c r="M87" s="1934">
        <v>17.899999999999999</v>
      </c>
      <c r="N87" s="1973">
        <v>-21.6</v>
      </c>
      <c r="O87" s="1934">
        <v>21.7</v>
      </c>
      <c r="P87" s="1973">
        <v>-14.1</v>
      </c>
      <c r="Q87" s="1934">
        <v>14.1</v>
      </c>
      <c r="R87" s="1937">
        <v>57.9</v>
      </c>
      <c r="S87" s="1937">
        <v>55.4</v>
      </c>
      <c r="T87" s="1937">
        <v>70.400000000000006</v>
      </c>
      <c r="U87" s="1937">
        <v>79.2</v>
      </c>
      <c r="V87" s="1937">
        <v>61.2</v>
      </c>
      <c r="W87" s="1937">
        <v>81.2</v>
      </c>
      <c r="X87" s="1937">
        <v>74.7</v>
      </c>
      <c r="Y87" s="1937">
        <v>69.7</v>
      </c>
      <c r="Z87" s="1937">
        <v>80.7</v>
      </c>
      <c r="AA87" s="1937">
        <v>77.5</v>
      </c>
      <c r="AB87" s="1937">
        <v>81.900000000000006</v>
      </c>
      <c r="AC87" s="1937">
        <v>67</v>
      </c>
      <c r="AD87" s="1953">
        <v>67.400000000000006</v>
      </c>
      <c r="AE87" s="1953">
        <v>71.3</v>
      </c>
      <c r="AF87" s="1953">
        <v>58.8</v>
      </c>
      <c r="AG87" s="1953">
        <v>54.9</v>
      </c>
      <c r="AH87" s="1953">
        <v>55.3</v>
      </c>
      <c r="AI87" s="1984">
        <v>53.8</v>
      </c>
      <c r="AJ87" s="1985">
        <v>16</v>
      </c>
      <c r="AL87" s="1189"/>
      <c r="AM87" s="1289"/>
    </row>
    <row r="88" spans="2:39" s="646" customFormat="1" ht="22.5" customHeight="1">
      <c r="B88" s="1967" t="s">
        <v>873</v>
      </c>
      <c r="C88" s="1968">
        <v>-0.3</v>
      </c>
      <c r="D88" s="1939">
        <v>0.3</v>
      </c>
      <c r="E88" s="1982">
        <v>-0.4</v>
      </c>
      <c r="F88" s="1939">
        <v>0.4</v>
      </c>
      <c r="G88" s="1969">
        <v>-0.1</v>
      </c>
      <c r="H88" s="1939">
        <v>0.1</v>
      </c>
      <c r="I88" s="1942">
        <v>0.1</v>
      </c>
      <c r="J88" s="1942">
        <v>0.1</v>
      </c>
      <c r="K88" s="1942">
        <v>0.1</v>
      </c>
      <c r="L88" s="1969">
        <v>-17.7</v>
      </c>
      <c r="M88" s="1939">
        <v>17.8</v>
      </c>
      <c r="N88" s="1969">
        <v>-21.4</v>
      </c>
      <c r="O88" s="1939">
        <v>21.5</v>
      </c>
      <c r="P88" s="1969">
        <v>-14</v>
      </c>
      <c r="Q88" s="1939">
        <v>14</v>
      </c>
      <c r="R88" s="1942">
        <v>57.4</v>
      </c>
      <c r="S88" s="1942">
        <v>55</v>
      </c>
      <c r="T88" s="1942">
        <v>68.5</v>
      </c>
      <c r="U88" s="1942">
        <v>80.8</v>
      </c>
      <c r="V88" s="1942">
        <v>62.6</v>
      </c>
      <c r="W88" s="1942">
        <v>82.8</v>
      </c>
      <c r="X88" s="1942">
        <v>76.099999999999994</v>
      </c>
      <c r="Y88" s="1942">
        <v>71.099999999999994</v>
      </c>
      <c r="Z88" s="1942">
        <v>82.1</v>
      </c>
      <c r="AA88" s="1942">
        <v>78.2</v>
      </c>
      <c r="AB88" s="1942">
        <v>82.4</v>
      </c>
      <c r="AC88" s="1942">
        <v>68.5</v>
      </c>
      <c r="AD88" s="1952">
        <v>67.7</v>
      </c>
      <c r="AE88" s="1952">
        <v>71.599999999999994</v>
      </c>
      <c r="AF88" s="1952">
        <v>58.9</v>
      </c>
      <c r="AG88" s="1952">
        <v>60</v>
      </c>
      <c r="AH88" s="1952">
        <v>61.1</v>
      </c>
      <c r="AI88" s="1983">
        <v>57.2</v>
      </c>
      <c r="AJ88" s="999">
        <v>17</v>
      </c>
      <c r="AL88" s="1189"/>
      <c r="AM88" s="1289"/>
    </row>
    <row r="89" spans="2:39" s="646" customFormat="1" ht="22.5" customHeight="1">
      <c r="B89" s="1967" t="s">
        <v>663</v>
      </c>
      <c r="C89" s="1968">
        <v>-0.2</v>
      </c>
      <c r="D89" s="1939">
        <v>0.2</v>
      </c>
      <c r="E89" s="1982">
        <v>-0.3</v>
      </c>
      <c r="F89" s="1939">
        <v>0.3</v>
      </c>
      <c r="G89" s="1969">
        <v>-0.1</v>
      </c>
      <c r="H89" s="1939">
        <v>0.1</v>
      </c>
      <c r="I89" s="1942">
        <v>0.2</v>
      </c>
      <c r="J89" s="1942">
        <v>0.2</v>
      </c>
      <c r="K89" s="1942">
        <v>0.2</v>
      </c>
      <c r="L89" s="1969">
        <v>-17.5</v>
      </c>
      <c r="M89" s="1939">
        <v>17.600000000000001</v>
      </c>
      <c r="N89" s="1969">
        <v>-21.2</v>
      </c>
      <c r="O89" s="1939">
        <v>21.3</v>
      </c>
      <c r="P89" s="1969">
        <v>-13.8</v>
      </c>
      <c r="Q89" s="1939">
        <v>13.9</v>
      </c>
      <c r="R89" s="1942">
        <v>59.6</v>
      </c>
      <c r="S89" s="1942">
        <v>57.2</v>
      </c>
      <c r="T89" s="1942">
        <v>70.5</v>
      </c>
      <c r="U89" s="1942">
        <v>81.400000000000006</v>
      </c>
      <c r="V89" s="1942">
        <v>61.9</v>
      </c>
      <c r="W89" s="1942">
        <v>83.6</v>
      </c>
      <c r="X89" s="1942">
        <v>77.099999999999994</v>
      </c>
      <c r="Y89" s="1942">
        <v>72.3</v>
      </c>
      <c r="Z89" s="1942">
        <v>82.9</v>
      </c>
      <c r="AA89" s="1942">
        <v>78.5</v>
      </c>
      <c r="AB89" s="1942">
        <v>82.6</v>
      </c>
      <c r="AC89" s="1942">
        <v>69.3</v>
      </c>
      <c r="AD89" s="1952">
        <v>67.7</v>
      </c>
      <c r="AE89" s="1952">
        <v>71.8</v>
      </c>
      <c r="AF89" s="1952">
        <v>58.3</v>
      </c>
      <c r="AG89" s="1952">
        <v>64.3</v>
      </c>
      <c r="AH89" s="1952">
        <v>66.3</v>
      </c>
      <c r="AI89" s="1983">
        <v>60.2</v>
      </c>
      <c r="AJ89" s="999">
        <v>18</v>
      </c>
      <c r="AL89" s="1189"/>
      <c r="AM89" s="1289"/>
    </row>
    <row r="90" spans="2:39" s="696" customFormat="1" ht="22.5" customHeight="1">
      <c r="B90" s="1932" t="s">
        <v>401</v>
      </c>
      <c r="C90" s="1968">
        <v>-0.2</v>
      </c>
      <c r="D90" s="1939">
        <v>0.2</v>
      </c>
      <c r="E90" s="1982">
        <v>-0.3</v>
      </c>
      <c r="F90" s="1939">
        <v>0.3</v>
      </c>
      <c r="G90" s="1969">
        <v>-0.1</v>
      </c>
      <c r="H90" s="1939">
        <v>0.1</v>
      </c>
      <c r="I90" s="1942">
        <v>0.2</v>
      </c>
      <c r="J90" s="1942">
        <v>0.3</v>
      </c>
      <c r="K90" s="1942">
        <v>0.1</v>
      </c>
      <c r="L90" s="1969">
        <v>-17.600000000000001</v>
      </c>
      <c r="M90" s="1939">
        <v>17.7</v>
      </c>
      <c r="N90" s="1969">
        <v>-21.4</v>
      </c>
      <c r="O90" s="1939">
        <v>21.5</v>
      </c>
      <c r="P90" s="1969">
        <v>-13.7</v>
      </c>
      <c r="Q90" s="1939">
        <v>13.8</v>
      </c>
      <c r="R90" s="1942">
        <v>59.4</v>
      </c>
      <c r="S90" s="1942">
        <v>56.8</v>
      </c>
      <c r="T90" s="1942">
        <v>71.2</v>
      </c>
      <c r="U90" s="1942">
        <v>81.900000000000006</v>
      </c>
      <c r="V90" s="1942">
        <v>62.8</v>
      </c>
      <c r="W90" s="1942">
        <v>84</v>
      </c>
      <c r="X90" s="1942">
        <v>78</v>
      </c>
      <c r="Y90" s="1942">
        <v>73.2</v>
      </c>
      <c r="Z90" s="1942">
        <v>83.6</v>
      </c>
      <c r="AA90" s="1942">
        <v>78.599999999999994</v>
      </c>
      <c r="AB90" s="1942">
        <v>82.7</v>
      </c>
      <c r="AC90" s="1942">
        <v>69.3</v>
      </c>
      <c r="AD90" s="1952">
        <v>69</v>
      </c>
      <c r="AE90" s="1952">
        <v>72.599999999999994</v>
      </c>
      <c r="AF90" s="1952">
        <v>61.2</v>
      </c>
      <c r="AG90" s="1952">
        <v>65.3</v>
      </c>
      <c r="AH90" s="1952">
        <v>66.5</v>
      </c>
      <c r="AI90" s="1983">
        <v>63</v>
      </c>
      <c r="AJ90" s="999">
        <v>19</v>
      </c>
      <c r="AL90" s="1011"/>
      <c r="AM90" s="1290"/>
    </row>
    <row r="91" spans="2:39" s="646" customFormat="1" ht="22.5" customHeight="1">
      <c r="B91" s="1932" t="s">
        <v>874</v>
      </c>
      <c r="C91" s="1968">
        <v>-0.2</v>
      </c>
      <c r="D91" s="1939">
        <v>0.2</v>
      </c>
      <c r="E91" s="1969">
        <v>-0.3</v>
      </c>
      <c r="F91" s="1939">
        <v>0.3</v>
      </c>
      <c r="G91" s="1969">
        <v>-0.1</v>
      </c>
      <c r="H91" s="1939">
        <v>0.1</v>
      </c>
      <c r="I91" s="1942">
        <v>0.19920318725099601</v>
      </c>
      <c r="J91" s="1942">
        <v>0.39215686274509798</v>
      </c>
      <c r="K91" s="1942">
        <v>0</v>
      </c>
      <c r="L91" s="1969">
        <v>-17.899999999999999</v>
      </c>
      <c r="M91" s="1939">
        <v>18</v>
      </c>
      <c r="N91" s="1969">
        <v>-21.6</v>
      </c>
      <c r="O91" s="1939">
        <v>21.7</v>
      </c>
      <c r="P91" s="1969">
        <v>-14.1</v>
      </c>
      <c r="Q91" s="1939">
        <v>14.2</v>
      </c>
      <c r="R91" s="1942">
        <v>59.320298904698497</v>
      </c>
      <c r="S91" s="1942">
        <v>56.715097153506001</v>
      </c>
      <c r="T91" s="1942">
        <v>70.444286947141293</v>
      </c>
      <c r="U91" s="1942">
        <v>80.558394965225503</v>
      </c>
      <c r="V91" s="1942">
        <v>60.039880358923199</v>
      </c>
      <c r="W91" s="1942">
        <v>82.851285707919203</v>
      </c>
      <c r="X91" s="1942">
        <v>77.7</v>
      </c>
      <c r="Y91" s="1942">
        <v>73</v>
      </c>
      <c r="Z91" s="1942">
        <v>83.2</v>
      </c>
      <c r="AA91" s="1942">
        <v>77.900000000000006</v>
      </c>
      <c r="AB91" s="1942">
        <v>82.1</v>
      </c>
      <c r="AC91" s="1942">
        <v>68.5</v>
      </c>
      <c r="AD91" s="1952">
        <v>69.8</v>
      </c>
      <c r="AE91" s="1952">
        <v>73.099999999999994</v>
      </c>
      <c r="AF91" s="1952">
        <v>62.3</v>
      </c>
      <c r="AG91" s="1952">
        <v>66.8</v>
      </c>
      <c r="AH91" s="1952">
        <v>68.2</v>
      </c>
      <c r="AI91" s="1986">
        <v>64.2</v>
      </c>
      <c r="AJ91" s="999">
        <v>20</v>
      </c>
      <c r="AL91" s="1189"/>
      <c r="AM91" s="1289"/>
    </row>
    <row r="92" spans="2:39" s="646" customFormat="1" ht="22.5" customHeight="1">
      <c r="B92" s="1932" t="s">
        <v>795</v>
      </c>
      <c r="C92" s="1968">
        <v>-0.2</v>
      </c>
      <c r="D92" s="1939">
        <v>0.2</v>
      </c>
      <c r="E92" s="1969">
        <v>-0.3</v>
      </c>
      <c r="F92" s="1939">
        <v>0.3</v>
      </c>
      <c r="G92" s="1969">
        <v>-0.1</v>
      </c>
      <c r="H92" s="1939">
        <v>0.1</v>
      </c>
      <c r="I92" s="1942">
        <v>0.1</v>
      </c>
      <c r="J92" s="1942">
        <v>0.2</v>
      </c>
      <c r="K92" s="1942">
        <v>0</v>
      </c>
      <c r="L92" s="1969">
        <v>-15.7</v>
      </c>
      <c r="M92" s="1939">
        <v>15.7</v>
      </c>
      <c r="N92" s="1969">
        <v>-19.399999999999999</v>
      </c>
      <c r="O92" s="1939">
        <v>19.5</v>
      </c>
      <c r="P92" s="1969">
        <v>-11.8</v>
      </c>
      <c r="Q92" s="1939">
        <v>11.9</v>
      </c>
      <c r="R92" s="1942">
        <v>57.528321318228627</v>
      </c>
      <c r="S92" s="1942">
        <v>54.747526660670701</v>
      </c>
      <c r="T92" s="1942">
        <v>68.759730150492999</v>
      </c>
      <c r="U92" s="1942">
        <v>77.412941704611001</v>
      </c>
      <c r="V92" s="1942">
        <v>56.643216080401999</v>
      </c>
      <c r="W92" s="1942">
        <v>79.884700028705396</v>
      </c>
      <c r="X92" s="1942">
        <v>74.169091613283598</v>
      </c>
      <c r="Y92" s="1942">
        <v>69.212300364338105</v>
      </c>
      <c r="Z92" s="1942">
        <v>79.782269469852807</v>
      </c>
      <c r="AA92" s="1942">
        <v>75.837353933681001</v>
      </c>
      <c r="AB92" s="1942">
        <v>80.317818827135596</v>
      </c>
      <c r="AC92" s="1942">
        <v>65.795896230678807</v>
      </c>
      <c r="AD92" s="1952">
        <v>68.380511022044104</v>
      </c>
      <c r="AE92" s="1952">
        <v>72.182034612215006</v>
      </c>
      <c r="AF92" s="1952">
        <v>60.154547255795499</v>
      </c>
      <c r="AG92" s="1952">
        <v>65.926677660788997</v>
      </c>
      <c r="AH92" s="1952">
        <v>67.598842815814905</v>
      </c>
      <c r="AI92" s="1986">
        <v>62.713120830244598</v>
      </c>
      <c r="AJ92" s="999">
        <v>21</v>
      </c>
      <c r="AL92" s="1189"/>
      <c r="AM92" s="1289"/>
    </row>
    <row r="93" spans="2:39" s="646" customFormat="1" ht="22.5" customHeight="1">
      <c r="B93" s="1932" t="s">
        <v>1223</v>
      </c>
      <c r="C93" s="1968">
        <v>-0.1</v>
      </c>
      <c r="D93" s="1939">
        <v>0.2</v>
      </c>
      <c r="E93" s="1969">
        <v>-0.2</v>
      </c>
      <c r="F93" s="1939">
        <v>0.2</v>
      </c>
      <c r="G93" s="1969">
        <v>-0.1</v>
      </c>
      <c r="H93" s="1939">
        <v>0.1</v>
      </c>
      <c r="I93" s="1942">
        <v>0.16526442307692307</v>
      </c>
      <c r="J93" s="1942">
        <v>0.17548990933021352</v>
      </c>
      <c r="K93" s="1942">
        <v>0.15446400988569664</v>
      </c>
      <c r="L93" s="1969">
        <v>-14.7</v>
      </c>
      <c r="M93" s="1939">
        <v>14.7</v>
      </c>
      <c r="N93" s="1969">
        <v>-18.2</v>
      </c>
      <c r="O93" s="1939">
        <v>18.3</v>
      </c>
      <c r="P93" s="1969">
        <v>-11</v>
      </c>
      <c r="Q93" s="1939">
        <v>11.1</v>
      </c>
      <c r="R93" s="1942">
        <v>56</v>
      </c>
      <c r="S93" s="1942">
        <v>53.6</v>
      </c>
      <c r="T93" s="1942">
        <v>65.3</v>
      </c>
      <c r="U93" s="1942">
        <v>76.2</v>
      </c>
      <c r="V93" s="1942">
        <v>54.8</v>
      </c>
      <c r="W93" s="1942">
        <v>78.900000000000006</v>
      </c>
      <c r="X93" s="1942">
        <v>74.5</v>
      </c>
      <c r="Y93" s="1942">
        <v>69.599999999999994</v>
      </c>
      <c r="Z93" s="1942">
        <v>80</v>
      </c>
      <c r="AA93" s="1942">
        <v>76.099999999999994</v>
      </c>
      <c r="AB93" s="1942">
        <v>80.400000000000006</v>
      </c>
      <c r="AC93" s="1942">
        <v>66.900000000000006</v>
      </c>
      <c r="AD93" s="1952">
        <v>69.3</v>
      </c>
      <c r="AE93" s="1952">
        <v>73</v>
      </c>
      <c r="AF93" s="1952">
        <v>61.1</v>
      </c>
      <c r="AG93" s="1952">
        <v>66.599999999999994</v>
      </c>
      <c r="AH93" s="1952">
        <v>68.400000000000006</v>
      </c>
      <c r="AI93" s="1981">
        <v>63.2</v>
      </c>
      <c r="AJ93" s="999">
        <v>22</v>
      </c>
      <c r="AL93" s="1189"/>
      <c r="AM93" s="1289"/>
    </row>
    <row r="94" spans="2:39" s="696" customFormat="1" ht="22.5" customHeight="1" thickBot="1">
      <c r="B94" s="1987" t="s">
        <v>1224</v>
      </c>
      <c r="C94" s="1988">
        <v>0.2</v>
      </c>
      <c r="D94" s="1989">
        <v>0.2</v>
      </c>
      <c r="E94" s="1990">
        <v>0.2</v>
      </c>
      <c r="F94" s="1989">
        <v>0.3</v>
      </c>
      <c r="G94" s="1990">
        <v>0.1</v>
      </c>
      <c r="H94" s="1989">
        <v>0.1</v>
      </c>
      <c r="I94" s="1991">
        <v>0.13324450366422386</v>
      </c>
      <c r="J94" s="1991">
        <v>0.17994858611825193</v>
      </c>
      <c r="K94" s="1991">
        <v>8.2987551867219914E-2</v>
      </c>
      <c r="L94" s="1990">
        <v>14.1</v>
      </c>
      <c r="M94" s="1989">
        <v>14.2</v>
      </c>
      <c r="N94" s="1990">
        <v>17.600000000000001</v>
      </c>
      <c r="O94" s="1989">
        <v>17.7</v>
      </c>
      <c r="P94" s="1990">
        <v>10.5</v>
      </c>
      <c r="Q94" s="1989">
        <v>10.6</v>
      </c>
      <c r="R94" s="1991">
        <v>56.3</v>
      </c>
      <c r="S94" s="1991">
        <v>54.3</v>
      </c>
      <c r="T94" s="1991">
        <v>64</v>
      </c>
      <c r="U94" s="1991">
        <v>78.3</v>
      </c>
      <c r="V94" s="1991">
        <v>60.3</v>
      </c>
      <c r="W94" s="1991">
        <v>80.599999999999994</v>
      </c>
      <c r="X94" s="1991">
        <v>75.900000000000006</v>
      </c>
      <c r="Y94" s="1991">
        <v>71.3</v>
      </c>
      <c r="Z94" s="1991">
        <v>81.2</v>
      </c>
      <c r="AA94" s="1991">
        <v>77.400000000000006</v>
      </c>
      <c r="AB94" s="1991">
        <v>81.2</v>
      </c>
      <c r="AC94" s="1991">
        <v>69.099999999999994</v>
      </c>
      <c r="AD94" s="1991">
        <v>70.2</v>
      </c>
      <c r="AE94" s="1991">
        <v>73.7</v>
      </c>
      <c r="AF94" s="1991">
        <v>63</v>
      </c>
      <c r="AG94" s="1991">
        <v>68.3</v>
      </c>
      <c r="AH94" s="1991">
        <v>69.7</v>
      </c>
      <c r="AI94" s="1991">
        <v>65.8</v>
      </c>
      <c r="AJ94" s="932">
        <v>23</v>
      </c>
      <c r="AL94" s="1011"/>
      <c r="AM94" s="1290"/>
    </row>
    <row r="95" spans="2:39" s="704" customFormat="1" ht="13.5" customHeight="1">
      <c r="B95" s="703" t="s">
        <v>875</v>
      </c>
      <c r="C95" s="703"/>
      <c r="U95" s="705" t="s">
        <v>876</v>
      </c>
    </row>
    <row r="96" spans="2:39">
      <c r="B96" s="703" t="s">
        <v>877</v>
      </c>
      <c r="C96" s="703"/>
      <c r="U96" s="706" t="s">
        <v>878</v>
      </c>
    </row>
    <row r="97" spans="2:32">
      <c r="B97" s="707" t="s">
        <v>879</v>
      </c>
      <c r="C97" s="1992"/>
      <c r="AF97" s="702" t="s">
        <v>190</v>
      </c>
    </row>
    <row r="99" spans="2:32">
      <c r="E99" s="884"/>
      <c r="F99" s="884"/>
      <c r="G99" s="884"/>
      <c r="H99" s="884"/>
      <c r="R99" s="884"/>
      <c r="S99" s="884"/>
      <c r="X99" s="884"/>
    </row>
    <row r="100" spans="2:32">
      <c r="E100" s="884"/>
      <c r="F100" s="884"/>
      <c r="G100" s="884"/>
      <c r="H100" s="884"/>
    </row>
    <row r="101" spans="2:32">
      <c r="E101" s="884"/>
      <c r="F101" s="884"/>
      <c r="G101" s="884"/>
      <c r="H101" s="884"/>
      <c r="U101" s="1292"/>
      <c r="V101" s="1292"/>
      <c r="W101" s="1292"/>
    </row>
    <row r="102" spans="2:32">
      <c r="U102" s="1293"/>
      <c r="V102" s="1293"/>
      <c r="W102" s="1293"/>
    </row>
    <row r="103" spans="2:32">
      <c r="R103" s="1292"/>
      <c r="S103" s="1292"/>
      <c r="T103" s="1292"/>
    </row>
    <row r="105" spans="2:32">
      <c r="R105" s="1294"/>
      <c r="S105" s="1294"/>
      <c r="T105" s="1294"/>
    </row>
    <row r="106" spans="2:32">
      <c r="R106" s="1294"/>
      <c r="S106" s="1294"/>
      <c r="T106" s="1294"/>
    </row>
    <row r="109" spans="2:32">
      <c r="E109" s="884"/>
      <c r="F109" s="884"/>
      <c r="G109" s="884"/>
      <c r="H109" s="884"/>
    </row>
    <row r="110" spans="2:32">
      <c r="E110" s="884"/>
      <c r="F110" s="884"/>
      <c r="G110" s="884"/>
      <c r="H110" s="884"/>
    </row>
    <row r="111" spans="2:32">
      <c r="E111" s="884"/>
      <c r="F111" s="884"/>
      <c r="G111" s="884"/>
      <c r="H111" s="884"/>
      <c r="L111" s="1295"/>
      <c r="M111" s="1295"/>
    </row>
    <row r="119" spans="5:11">
      <c r="E119" s="884"/>
      <c r="F119" s="884"/>
      <c r="G119" s="884"/>
      <c r="H119" s="884"/>
    </row>
    <row r="120" spans="5:11">
      <c r="E120" s="884"/>
      <c r="F120" s="884"/>
      <c r="G120" s="884"/>
      <c r="H120" s="884"/>
    </row>
    <row r="121" spans="5:11">
      <c r="E121" s="884"/>
      <c r="F121" s="884"/>
      <c r="G121" s="884"/>
      <c r="H121" s="884"/>
      <c r="K121" s="1295"/>
    </row>
    <row r="130" spans="2:2">
      <c r="B130" s="1296"/>
    </row>
    <row r="131" spans="2:2">
      <c r="B131" s="1296"/>
    </row>
    <row r="132" spans="2:2">
      <c r="B132" s="1296"/>
    </row>
    <row r="133" spans="2:2">
      <c r="B133" s="1296"/>
    </row>
    <row r="134" spans="2:2">
      <c r="B134" s="1296"/>
    </row>
    <row r="135" spans="2:2">
      <c r="B135" s="1296"/>
    </row>
  </sheetData>
  <mergeCells count="64">
    <mergeCell ref="L5:Q7"/>
    <mergeCell ref="L8:Q8"/>
    <mergeCell ref="L9:M9"/>
    <mergeCell ref="L10:M10"/>
    <mergeCell ref="E9:F9"/>
    <mergeCell ref="N9:O9"/>
    <mergeCell ref="N10:O10"/>
    <mergeCell ref="P9:Q9"/>
    <mergeCell ref="P10:Q10"/>
    <mergeCell ref="G9:H9"/>
    <mergeCell ref="G10:H10"/>
    <mergeCell ref="E10:F10"/>
    <mergeCell ref="L54:Q56"/>
    <mergeCell ref="L58:M58"/>
    <mergeCell ref="L59:M59"/>
    <mergeCell ref="E58:F58"/>
    <mergeCell ref="C58:D58"/>
    <mergeCell ref="I54:K56"/>
    <mergeCell ref="L57:Q57"/>
    <mergeCell ref="G59:H59"/>
    <mergeCell ref="G58:H58"/>
    <mergeCell ref="N58:O58"/>
    <mergeCell ref="N59:O59"/>
    <mergeCell ref="P58:Q58"/>
    <mergeCell ref="P59:Q59"/>
    <mergeCell ref="B5:B10"/>
    <mergeCell ref="I5:K7"/>
    <mergeCell ref="B54:B59"/>
    <mergeCell ref="I8:K8"/>
    <mergeCell ref="I57:K57"/>
    <mergeCell ref="C5:H7"/>
    <mergeCell ref="E59:F59"/>
    <mergeCell ref="C8:H8"/>
    <mergeCell ref="C9:D9"/>
    <mergeCell ref="C10:D10"/>
    <mergeCell ref="C59:D59"/>
    <mergeCell ref="C54:H56"/>
    <mergeCell ref="C57:H57"/>
    <mergeCell ref="AJ54:AJ59"/>
    <mergeCell ref="AA55:AI55"/>
    <mergeCell ref="AA57:AC57"/>
    <mergeCell ref="AD57:AF57"/>
    <mergeCell ref="AG57:AI57"/>
    <mergeCell ref="R57:T57"/>
    <mergeCell ref="U57:W57"/>
    <mergeCell ref="X57:Z57"/>
    <mergeCell ref="R54:T56"/>
    <mergeCell ref="AA8:AC8"/>
    <mergeCell ref="B2:AJ2"/>
    <mergeCell ref="B51:AJ51"/>
    <mergeCell ref="AA54:AI54"/>
    <mergeCell ref="AJ5:AJ10"/>
    <mergeCell ref="AA6:AI6"/>
    <mergeCell ref="AD8:AF8"/>
    <mergeCell ref="AG8:AI8"/>
    <mergeCell ref="R8:T8"/>
    <mergeCell ref="U8:W8"/>
    <mergeCell ref="X8:Z8"/>
    <mergeCell ref="R5:T7"/>
    <mergeCell ref="U5:W7"/>
    <mergeCell ref="X5:Z7"/>
    <mergeCell ref="AA5:AI5"/>
    <mergeCell ref="U54:W56"/>
    <mergeCell ref="X54:Z56"/>
  </mergeCells>
  <phoneticPr fontId="15"/>
  <printOptions horizontalCentered="1" gridLinesSet="0"/>
  <pageMargins left="0" right="0" top="0" bottom="0" header="0" footer="0"/>
  <pageSetup paperSize="9" scale="62" pageOrder="overThenDown" orientation="portrait" blackAndWhite="1" r:id="rId1"/>
  <headerFooter alignWithMargins="0"/>
  <rowBreaks count="1" manualBreakCount="1">
    <brk id="49" max="16383" man="1"/>
  </rowBreaks>
  <colBreaks count="1" manualBreakCount="1">
    <brk id="20" max="1048575" man="1"/>
  </col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9D4F86-418D-49CE-A24C-6E7125C5236F}">
  <dimension ref="B1:W42"/>
  <sheetViews>
    <sheetView zoomScaleNormal="100" zoomScaleSheetLayoutView="87" workbookViewId="0"/>
  </sheetViews>
  <sheetFormatPr defaultColWidth="9" defaultRowHeight="13.5"/>
  <cols>
    <col min="1" max="1" width="3.625" style="2056" customWidth="1"/>
    <col min="2" max="2" width="11.375" style="2056" customWidth="1"/>
    <col min="3" max="3" width="11.5" style="2056" customWidth="1"/>
    <col min="4" max="4" width="12" style="2056" customWidth="1"/>
    <col min="5" max="8" width="10.375" style="2056" customWidth="1"/>
    <col min="9" max="9" width="9.875" style="2056" customWidth="1"/>
    <col min="10" max="12" width="9.5" style="2056" customWidth="1"/>
    <col min="13" max="13" width="10.5" style="2056" customWidth="1"/>
    <col min="14" max="15" width="10.375" style="2056" customWidth="1"/>
    <col min="16" max="16" width="14.5" style="2056" customWidth="1"/>
    <col min="17" max="17" width="11.125" style="2056" customWidth="1"/>
    <col min="18" max="18" width="14" style="2056" customWidth="1"/>
    <col min="19" max="19" width="11.875" style="2056" customWidth="1"/>
    <col min="20" max="20" width="11.375" style="2056" customWidth="1"/>
    <col min="21" max="21" width="10" style="2056" bestFit="1" customWidth="1"/>
    <col min="22" max="256" width="9" style="2056"/>
    <col min="257" max="257" width="3.625" style="2056" customWidth="1"/>
    <col min="258" max="258" width="11.375" style="2056" customWidth="1"/>
    <col min="259" max="259" width="11.5" style="2056" customWidth="1"/>
    <col min="260" max="260" width="12" style="2056" customWidth="1"/>
    <col min="261" max="264" width="10.375" style="2056" customWidth="1"/>
    <col min="265" max="265" width="9.875" style="2056" customWidth="1"/>
    <col min="266" max="268" width="9.5" style="2056" customWidth="1"/>
    <col min="269" max="269" width="10.5" style="2056" customWidth="1"/>
    <col min="270" max="271" width="10.375" style="2056" customWidth="1"/>
    <col min="272" max="272" width="14.5" style="2056" customWidth="1"/>
    <col min="273" max="273" width="11.125" style="2056" customWidth="1"/>
    <col min="274" max="274" width="14" style="2056" customWidth="1"/>
    <col min="275" max="275" width="11.875" style="2056" customWidth="1"/>
    <col min="276" max="276" width="11.375" style="2056" customWidth="1"/>
    <col min="277" max="512" width="9" style="2056"/>
    <col min="513" max="513" width="3.625" style="2056" customWidth="1"/>
    <col min="514" max="514" width="11.375" style="2056" customWidth="1"/>
    <col min="515" max="515" width="11.5" style="2056" customWidth="1"/>
    <col min="516" max="516" width="12" style="2056" customWidth="1"/>
    <col min="517" max="520" width="10.375" style="2056" customWidth="1"/>
    <col min="521" max="521" width="9.875" style="2056" customWidth="1"/>
    <col min="522" max="524" width="9.5" style="2056" customWidth="1"/>
    <col min="525" max="525" width="10.5" style="2056" customWidth="1"/>
    <col min="526" max="527" width="10.375" style="2056" customWidth="1"/>
    <col min="528" max="528" width="14.5" style="2056" customWidth="1"/>
    <col min="529" max="529" width="11.125" style="2056" customWidth="1"/>
    <col min="530" max="530" width="14" style="2056" customWidth="1"/>
    <col min="531" max="531" width="11.875" style="2056" customWidth="1"/>
    <col min="532" max="532" width="11.375" style="2056" customWidth="1"/>
    <col min="533" max="768" width="9" style="2056"/>
    <col min="769" max="769" width="3.625" style="2056" customWidth="1"/>
    <col min="770" max="770" width="11.375" style="2056" customWidth="1"/>
    <col min="771" max="771" width="11.5" style="2056" customWidth="1"/>
    <col min="772" max="772" width="12" style="2056" customWidth="1"/>
    <col min="773" max="776" width="10.375" style="2056" customWidth="1"/>
    <col min="777" max="777" width="9.875" style="2056" customWidth="1"/>
    <col min="778" max="780" width="9.5" style="2056" customWidth="1"/>
    <col min="781" max="781" width="10.5" style="2056" customWidth="1"/>
    <col min="782" max="783" width="10.375" style="2056" customWidth="1"/>
    <col min="784" max="784" width="14.5" style="2056" customWidth="1"/>
    <col min="785" max="785" width="11.125" style="2056" customWidth="1"/>
    <col min="786" max="786" width="14" style="2056" customWidth="1"/>
    <col min="787" max="787" width="11.875" style="2056" customWidth="1"/>
    <col min="788" max="788" width="11.375" style="2056" customWidth="1"/>
    <col min="789" max="1024" width="9" style="2056"/>
    <col min="1025" max="1025" width="3.625" style="2056" customWidth="1"/>
    <col min="1026" max="1026" width="11.375" style="2056" customWidth="1"/>
    <col min="1027" max="1027" width="11.5" style="2056" customWidth="1"/>
    <col min="1028" max="1028" width="12" style="2056" customWidth="1"/>
    <col min="1029" max="1032" width="10.375" style="2056" customWidth="1"/>
    <col min="1033" max="1033" width="9.875" style="2056" customWidth="1"/>
    <col min="1034" max="1036" width="9.5" style="2056" customWidth="1"/>
    <col min="1037" max="1037" width="10.5" style="2056" customWidth="1"/>
    <col min="1038" max="1039" width="10.375" style="2056" customWidth="1"/>
    <col min="1040" max="1040" width="14.5" style="2056" customWidth="1"/>
    <col min="1041" max="1041" width="11.125" style="2056" customWidth="1"/>
    <col min="1042" max="1042" width="14" style="2056" customWidth="1"/>
    <col min="1043" max="1043" width="11.875" style="2056" customWidth="1"/>
    <col min="1044" max="1044" width="11.375" style="2056" customWidth="1"/>
    <col min="1045" max="1280" width="9" style="2056"/>
    <col min="1281" max="1281" width="3.625" style="2056" customWidth="1"/>
    <col min="1282" max="1282" width="11.375" style="2056" customWidth="1"/>
    <col min="1283" max="1283" width="11.5" style="2056" customWidth="1"/>
    <col min="1284" max="1284" width="12" style="2056" customWidth="1"/>
    <col min="1285" max="1288" width="10.375" style="2056" customWidth="1"/>
    <col min="1289" max="1289" width="9.875" style="2056" customWidth="1"/>
    <col min="1290" max="1292" width="9.5" style="2056" customWidth="1"/>
    <col min="1293" max="1293" width="10.5" style="2056" customWidth="1"/>
    <col min="1294" max="1295" width="10.375" style="2056" customWidth="1"/>
    <col min="1296" max="1296" width="14.5" style="2056" customWidth="1"/>
    <col min="1297" max="1297" width="11.125" style="2056" customWidth="1"/>
    <col min="1298" max="1298" width="14" style="2056" customWidth="1"/>
    <col min="1299" max="1299" width="11.875" style="2056" customWidth="1"/>
    <col min="1300" max="1300" width="11.375" style="2056" customWidth="1"/>
    <col min="1301" max="1536" width="9" style="2056"/>
    <col min="1537" max="1537" width="3.625" style="2056" customWidth="1"/>
    <col min="1538" max="1538" width="11.375" style="2056" customWidth="1"/>
    <col min="1539" max="1539" width="11.5" style="2056" customWidth="1"/>
    <col min="1540" max="1540" width="12" style="2056" customWidth="1"/>
    <col min="1541" max="1544" width="10.375" style="2056" customWidth="1"/>
    <col min="1545" max="1545" width="9.875" style="2056" customWidth="1"/>
    <col min="1546" max="1548" width="9.5" style="2056" customWidth="1"/>
    <col min="1549" max="1549" width="10.5" style="2056" customWidth="1"/>
    <col min="1550" max="1551" width="10.375" style="2056" customWidth="1"/>
    <col min="1552" max="1552" width="14.5" style="2056" customWidth="1"/>
    <col min="1553" max="1553" width="11.125" style="2056" customWidth="1"/>
    <col min="1554" max="1554" width="14" style="2056" customWidth="1"/>
    <col min="1555" max="1555" width="11.875" style="2056" customWidth="1"/>
    <col min="1556" max="1556" width="11.375" style="2056" customWidth="1"/>
    <col min="1557" max="1792" width="9" style="2056"/>
    <col min="1793" max="1793" width="3.625" style="2056" customWidth="1"/>
    <col min="1794" max="1794" width="11.375" style="2056" customWidth="1"/>
    <col min="1795" max="1795" width="11.5" style="2056" customWidth="1"/>
    <col min="1796" max="1796" width="12" style="2056" customWidth="1"/>
    <col min="1797" max="1800" width="10.375" style="2056" customWidth="1"/>
    <col min="1801" max="1801" width="9.875" style="2056" customWidth="1"/>
    <col min="1802" max="1804" width="9.5" style="2056" customWidth="1"/>
    <col min="1805" max="1805" width="10.5" style="2056" customWidth="1"/>
    <col min="1806" max="1807" width="10.375" style="2056" customWidth="1"/>
    <col min="1808" max="1808" width="14.5" style="2056" customWidth="1"/>
    <col min="1809" max="1809" width="11.125" style="2056" customWidth="1"/>
    <col min="1810" max="1810" width="14" style="2056" customWidth="1"/>
    <col min="1811" max="1811" width="11.875" style="2056" customWidth="1"/>
    <col min="1812" max="1812" width="11.375" style="2056" customWidth="1"/>
    <col min="1813" max="2048" width="9" style="2056"/>
    <col min="2049" max="2049" width="3.625" style="2056" customWidth="1"/>
    <col min="2050" max="2050" width="11.375" style="2056" customWidth="1"/>
    <col min="2051" max="2051" width="11.5" style="2056" customWidth="1"/>
    <col min="2052" max="2052" width="12" style="2056" customWidth="1"/>
    <col min="2053" max="2056" width="10.375" style="2056" customWidth="1"/>
    <col min="2057" max="2057" width="9.875" style="2056" customWidth="1"/>
    <col min="2058" max="2060" width="9.5" style="2056" customWidth="1"/>
    <col min="2061" max="2061" width="10.5" style="2056" customWidth="1"/>
    <col min="2062" max="2063" width="10.375" style="2056" customWidth="1"/>
    <col min="2064" max="2064" width="14.5" style="2056" customWidth="1"/>
    <col min="2065" max="2065" width="11.125" style="2056" customWidth="1"/>
    <col min="2066" max="2066" width="14" style="2056" customWidth="1"/>
    <col min="2067" max="2067" width="11.875" style="2056" customWidth="1"/>
    <col min="2068" max="2068" width="11.375" style="2056" customWidth="1"/>
    <col min="2069" max="2304" width="9" style="2056"/>
    <col min="2305" max="2305" width="3.625" style="2056" customWidth="1"/>
    <col min="2306" max="2306" width="11.375" style="2056" customWidth="1"/>
    <col min="2307" max="2307" width="11.5" style="2056" customWidth="1"/>
    <col min="2308" max="2308" width="12" style="2056" customWidth="1"/>
    <col min="2309" max="2312" width="10.375" style="2056" customWidth="1"/>
    <col min="2313" max="2313" width="9.875" style="2056" customWidth="1"/>
    <col min="2314" max="2316" width="9.5" style="2056" customWidth="1"/>
    <col min="2317" max="2317" width="10.5" style="2056" customWidth="1"/>
    <col min="2318" max="2319" width="10.375" style="2056" customWidth="1"/>
    <col min="2320" max="2320" width="14.5" style="2056" customWidth="1"/>
    <col min="2321" max="2321" width="11.125" style="2056" customWidth="1"/>
    <col min="2322" max="2322" width="14" style="2056" customWidth="1"/>
    <col min="2323" max="2323" width="11.875" style="2056" customWidth="1"/>
    <col min="2324" max="2324" width="11.375" style="2056" customWidth="1"/>
    <col min="2325" max="2560" width="9" style="2056"/>
    <col min="2561" max="2561" width="3.625" style="2056" customWidth="1"/>
    <col min="2562" max="2562" width="11.375" style="2056" customWidth="1"/>
    <col min="2563" max="2563" width="11.5" style="2056" customWidth="1"/>
    <col min="2564" max="2564" width="12" style="2056" customWidth="1"/>
    <col min="2565" max="2568" width="10.375" style="2056" customWidth="1"/>
    <col min="2569" max="2569" width="9.875" style="2056" customWidth="1"/>
    <col min="2570" max="2572" width="9.5" style="2056" customWidth="1"/>
    <col min="2573" max="2573" width="10.5" style="2056" customWidth="1"/>
    <col min="2574" max="2575" width="10.375" style="2056" customWidth="1"/>
    <col min="2576" max="2576" width="14.5" style="2056" customWidth="1"/>
    <col min="2577" max="2577" width="11.125" style="2056" customWidth="1"/>
    <col min="2578" max="2578" width="14" style="2056" customWidth="1"/>
    <col min="2579" max="2579" width="11.875" style="2056" customWidth="1"/>
    <col min="2580" max="2580" width="11.375" style="2056" customWidth="1"/>
    <col min="2581" max="2816" width="9" style="2056"/>
    <col min="2817" max="2817" width="3.625" style="2056" customWidth="1"/>
    <col min="2818" max="2818" width="11.375" style="2056" customWidth="1"/>
    <col min="2819" max="2819" width="11.5" style="2056" customWidth="1"/>
    <col min="2820" max="2820" width="12" style="2056" customWidth="1"/>
    <col min="2821" max="2824" width="10.375" style="2056" customWidth="1"/>
    <col min="2825" max="2825" width="9.875" style="2056" customWidth="1"/>
    <col min="2826" max="2828" width="9.5" style="2056" customWidth="1"/>
    <col min="2829" max="2829" width="10.5" style="2056" customWidth="1"/>
    <col min="2830" max="2831" width="10.375" style="2056" customWidth="1"/>
    <col min="2832" max="2832" width="14.5" style="2056" customWidth="1"/>
    <col min="2833" max="2833" width="11.125" style="2056" customWidth="1"/>
    <col min="2834" max="2834" width="14" style="2056" customWidth="1"/>
    <col min="2835" max="2835" width="11.875" style="2056" customWidth="1"/>
    <col min="2836" max="2836" width="11.375" style="2056" customWidth="1"/>
    <col min="2837" max="3072" width="9" style="2056"/>
    <col min="3073" max="3073" width="3.625" style="2056" customWidth="1"/>
    <col min="3074" max="3074" width="11.375" style="2056" customWidth="1"/>
    <col min="3075" max="3075" width="11.5" style="2056" customWidth="1"/>
    <col min="3076" max="3076" width="12" style="2056" customWidth="1"/>
    <col min="3077" max="3080" width="10.375" style="2056" customWidth="1"/>
    <col min="3081" max="3081" width="9.875" style="2056" customWidth="1"/>
    <col min="3082" max="3084" width="9.5" style="2056" customWidth="1"/>
    <col min="3085" max="3085" width="10.5" style="2056" customWidth="1"/>
    <col min="3086" max="3087" width="10.375" style="2056" customWidth="1"/>
    <col min="3088" max="3088" width="14.5" style="2056" customWidth="1"/>
    <col min="3089" max="3089" width="11.125" style="2056" customWidth="1"/>
    <col min="3090" max="3090" width="14" style="2056" customWidth="1"/>
    <col min="3091" max="3091" width="11.875" style="2056" customWidth="1"/>
    <col min="3092" max="3092" width="11.375" style="2056" customWidth="1"/>
    <col min="3093" max="3328" width="9" style="2056"/>
    <col min="3329" max="3329" width="3.625" style="2056" customWidth="1"/>
    <col min="3330" max="3330" width="11.375" style="2056" customWidth="1"/>
    <col min="3331" max="3331" width="11.5" style="2056" customWidth="1"/>
    <col min="3332" max="3332" width="12" style="2056" customWidth="1"/>
    <col min="3333" max="3336" width="10.375" style="2056" customWidth="1"/>
    <col min="3337" max="3337" width="9.875" style="2056" customWidth="1"/>
    <col min="3338" max="3340" width="9.5" style="2056" customWidth="1"/>
    <col min="3341" max="3341" width="10.5" style="2056" customWidth="1"/>
    <col min="3342" max="3343" width="10.375" style="2056" customWidth="1"/>
    <col min="3344" max="3344" width="14.5" style="2056" customWidth="1"/>
    <col min="3345" max="3345" width="11.125" style="2056" customWidth="1"/>
    <col min="3346" max="3346" width="14" style="2056" customWidth="1"/>
    <col min="3347" max="3347" width="11.875" style="2056" customWidth="1"/>
    <col min="3348" max="3348" width="11.375" style="2056" customWidth="1"/>
    <col min="3349" max="3584" width="9" style="2056"/>
    <col min="3585" max="3585" width="3.625" style="2056" customWidth="1"/>
    <col min="3586" max="3586" width="11.375" style="2056" customWidth="1"/>
    <col min="3587" max="3587" width="11.5" style="2056" customWidth="1"/>
    <col min="3588" max="3588" width="12" style="2056" customWidth="1"/>
    <col min="3589" max="3592" width="10.375" style="2056" customWidth="1"/>
    <col min="3593" max="3593" width="9.875" style="2056" customWidth="1"/>
    <col min="3594" max="3596" width="9.5" style="2056" customWidth="1"/>
    <col min="3597" max="3597" width="10.5" style="2056" customWidth="1"/>
    <col min="3598" max="3599" width="10.375" style="2056" customWidth="1"/>
    <col min="3600" max="3600" width="14.5" style="2056" customWidth="1"/>
    <col min="3601" max="3601" width="11.125" style="2056" customWidth="1"/>
    <col min="3602" max="3602" width="14" style="2056" customWidth="1"/>
    <col min="3603" max="3603" width="11.875" style="2056" customWidth="1"/>
    <col min="3604" max="3604" width="11.375" style="2056" customWidth="1"/>
    <col min="3605" max="3840" width="9" style="2056"/>
    <col min="3841" max="3841" width="3.625" style="2056" customWidth="1"/>
    <col min="3842" max="3842" width="11.375" style="2056" customWidth="1"/>
    <col min="3843" max="3843" width="11.5" style="2056" customWidth="1"/>
    <col min="3844" max="3844" width="12" style="2056" customWidth="1"/>
    <col min="3845" max="3848" width="10.375" style="2056" customWidth="1"/>
    <col min="3849" max="3849" width="9.875" style="2056" customWidth="1"/>
    <col min="3850" max="3852" width="9.5" style="2056" customWidth="1"/>
    <col min="3853" max="3853" width="10.5" style="2056" customWidth="1"/>
    <col min="3854" max="3855" width="10.375" style="2056" customWidth="1"/>
    <col min="3856" max="3856" width="14.5" style="2056" customWidth="1"/>
    <col min="3857" max="3857" width="11.125" style="2056" customWidth="1"/>
    <col min="3858" max="3858" width="14" style="2056" customWidth="1"/>
    <col min="3859" max="3859" width="11.875" style="2056" customWidth="1"/>
    <col min="3860" max="3860" width="11.375" style="2056" customWidth="1"/>
    <col min="3861" max="4096" width="9" style="2056"/>
    <col min="4097" max="4097" width="3.625" style="2056" customWidth="1"/>
    <col min="4098" max="4098" width="11.375" style="2056" customWidth="1"/>
    <col min="4099" max="4099" width="11.5" style="2056" customWidth="1"/>
    <col min="4100" max="4100" width="12" style="2056" customWidth="1"/>
    <col min="4101" max="4104" width="10.375" style="2056" customWidth="1"/>
    <col min="4105" max="4105" width="9.875" style="2056" customWidth="1"/>
    <col min="4106" max="4108" width="9.5" style="2056" customWidth="1"/>
    <col min="4109" max="4109" width="10.5" style="2056" customWidth="1"/>
    <col min="4110" max="4111" width="10.375" style="2056" customWidth="1"/>
    <col min="4112" max="4112" width="14.5" style="2056" customWidth="1"/>
    <col min="4113" max="4113" width="11.125" style="2056" customWidth="1"/>
    <col min="4114" max="4114" width="14" style="2056" customWidth="1"/>
    <col min="4115" max="4115" width="11.875" style="2056" customWidth="1"/>
    <col min="4116" max="4116" width="11.375" style="2056" customWidth="1"/>
    <col min="4117" max="4352" width="9" style="2056"/>
    <col min="4353" max="4353" width="3.625" style="2056" customWidth="1"/>
    <col min="4354" max="4354" width="11.375" style="2056" customWidth="1"/>
    <col min="4355" max="4355" width="11.5" style="2056" customWidth="1"/>
    <col min="4356" max="4356" width="12" style="2056" customWidth="1"/>
    <col min="4357" max="4360" width="10.375" style="2056" customWidth="1"/>
    <col min="4361" max="4361" width="9.875" style="2056" customWidth="1"/>
    <col min="4362" max="4364" width="9.5" style="2056" customWidth="1"/>
    <col min="4365" max="4365" width="10.5" style="2056" customWidth="1"/>
    <col min="4366" max="4367" width="10.375" style="2056" customWidth="1"/>
    <col min="4368" max="4368" width="14.5" style="2056" customWidth="1"/>
    <col min="4369" max="4369" width="11.125" style="2056" customWidth="1"/>
    <col min="4370" max="4370" width="14" style="2056" customWidth="1"/>
    <col min="4371" max="4371" width="11.875" style="2056" customWidth="1"/>
    <col min="4372" max="4372" width="11.375" style="2056" customWidth="1"/>
    <col min="4373" max="4608" width="9" style="2056"/>
    <col min="4609" max="4609" width="3.625" style="2056" customWidth="1"/>
    <col min="4610" max="4610" width="11.375" style="2056" customWidth="1"/>
    <col min="4611" max="4611" width="11.5" style="2056" customWidth="1"/>
    <col min="4612" max="4612" width="12" style="2056" customWidth="1"/>
    <col min="4613" max="4616" width="10.375" style="2056" customWidth="1"/>
    <col min="4617" max="4617" width="9.875" style="2056" customWidth="1"/>
    <col min="4618" max="4620" width="9.5" style="2056" customWidth="1"/>
    <col min="4621" max="4621" width="10.5" style="2056" customWidth="1"/>
    <col min="4622" max="4623" width="10.375" style="2056" customWidth="1"/>
    <col min="4624" max="4624" width="14.5" style="2056" customWidth="1"/>
    <col min="4625" max="4625" width="11.125" style="2056" customWidth="1"/>
    <col min="4626" max="4626" width="14" style="2056" customWidth="1"/>
    <col min="4627" max="4627" width="11.875" style="2056" customWidth="1"/>
    <col min="4628" max="4628" width="11.375" style="2056" customWidth="1"/>
    <col min="4629" max="4864" width="9" style="2056"/>
    <col min="4865" max="4865" width="3.625" style="2056" customWidth="1"/>
    <col min="4866" max="4866" width="11.375" style="2056" customWidth="1"/>
    <col min="4867" max="4867" width="11.5" style="2056" customWidth="1"/>
    <col min="4868" max="4868" width="12" style="2056" customWidth="1"/>
    <col min="4869" max="4872" width="10.375" style="2056" customWidth="1"/>
    <col min="4873" max="4873" width="9.875" style="2056" customWidth="1"/>
    <col min="4874" max="4876" width="9.5" style="2056" customWidth="1"/>
    <col min="4877" max="4877" width="10.5" style="2056" customWidth="1"/>
    <col min="4878" max="4879" width="10.375" style="2056" customWidth="1"/>
    <col min="4880" max="4880" width="14.5" style="2056" customWidth="1"/>
    <col min="4881" max="4881" width="11.125" style="2056" customWidth="1"/>
    <col min="4882" max="4882" width="14" style="2056" customWidth="1"/>
    <col min="4883" max="4883" width="11.875" style="2056" customWidth="1"/>
    <col min="4884" max="4884" width="11.375" style="2056" customWidth="1"/>
    <col min="4885" max="5120" width="9" style="2056"/>
    <col min="5121" max="5121" width="3.625" style="2056" customWidth="1"/>
    <col min="5122" max="5122" width="11.375" style="2056" customWidth="1"/>
    <col min="5123" max="5123" width="11.5" style="2056" customWidth="1"/>
    <col min="5124" max="5124" width="12" style="2056" customWidth="1"/>
    <col min="5125" max="5128" width="10.375" style="2056" customWidth="1"/>
    <col min="5129" max="5129" width="9.875" style="2056" customWidth="1"/>
    <col min="5130" max="5132" width="9.5" style="2056" customWidth="1"/>
    <col min="5133" max="5133" width="10.5" style="2056" customWidth="1"/>
    <col min="5134" max="5135" width="10.375" style="2056" customWidth="1"/>
    <col min="5136" max="5136" width="14.5" style="2056" customWidth="1"/>
    <col min="5137" max="5137" width="11.125" style="2056" customWidth="1"/>
    <col min="5138" max="5138" width="14" style="2056" customWidth="1"/>
    <col min="5139" max="5139" width="11.875" style="2056" customWidth="1"/>
    <col min="5140" max="5140" width="11.375" style="2056" customWidth="1"/>
    <col min="5141" max="5376" width="9" style="2056"/>
    <col min="5377" max="5377" width="3.625" style="2056" customWidth="1"/>
    <col min="5378" max="5378" width="11.375" style="2056" customWidth="1"/>
    <col min="5379" max="5379" width="11.5" style="2056" customWidth="1"/>
    <col min="5380" max="5380" width="12" style="2056" customWidth="1"/>
    <col min="5381" max="5384" width="10.375" style="2056" customWidth="1"/>
    <col min="5385" max="5385" width="9.875" style="2056" customWidth="1"/>
    <col min="5386" max="5388" width="9.5" style="2056" customWidth="1"/>
    <col min="5389" max="5389" width="10.5" style="2056" customWidth="1"/>
    <col min="5390" max="5391" width="10.375" style="2056" customWidth="1"/>
    <col min="5392" max="5392" width="14.5" style="2056" customWidth="1"/>
    <col min="5393" max="5393" width="11.125" style="2056" customWidth="1"/>
    <col min="5394" max="5394" width="14" style="2056" customWidth="1"/>
    <col min="5395" max="5395" width="11.875" style="2056" customWidth="1"/>
    <col min="5396" max="5396" width="11.375" style="2056" customWidth="1"/>
    <col min="5397" max="5632" width="9" style="2056"/>
    <col min="5633" max="5633" width="3.625" style="2056" customWidth="1"/>
    <col min="5634" max="5634" width="11.375" style="2056" customWidth="1"/>
    <col min="5635" max="5635" width="11.5" style="2056" customWidth="1"/>
    <col min="5636" max="5636" width="12" style="2056" customWidth="1"/>
    <col min="5637" max="5640" width="10.375" style="2056" customWidth="1"/>
    <col min="5641" max="5641" width="9.875" style="2056" customWidth="1"/>
    <col min="5642" max="5644" width="9.5" style="2056" customWidth="1"/>
    <col min="5645" max="5645" width="10.5" style="2056" customWidth="1"/>
    <col min="5646" max="5647" width="10.375" style="2056" customWidth="1"/>
    <col min="5648" max="5648" width="14.5" style="2056" customWidth="1"/>
    <col min="5649" max="5649" width="11.125" style="2056" customWidth="1"/>
    <col min="5650" max="5650" width="14" style="2056" customWidth="1"/>
    <col min="5651" max="5651" width="11.875" style="2056" customWidth="1"/>
    <col min="5652" max="5652" width="11.375" style="2056" customWidth="1"/>
    <col min="5653" max="5888" width="9" style="2056"/>
    <col min="5889" max="5889" width="3.625" style="2056" customWidth="1"/>
    <col min="5890" max="5890" width="11.375" style="2056" customWidth="1"/>
    <col min="5891" max="5891" width="11.5" style="2056" customWidth="1"/>
    <col min="5892" max="5892" width="12" style="2056" customWidth="1"/>
    <col min="5893" max="5896" width="10.375" style="2056" customWidth="1"/>
    <col min="5897" max="5897" width="9.875" style="2056" customWidth="1"/>
    <col min="5898" max="5900" width="9.5" style="2056" customWidth="1"/>
    <col min="5901" max="5901" width="10.5" style="2056" customWidth="1"/>
    <col min="5902" max="5903" width="10.375" style="2056" customWidth="1"/>
    <col min="5904" max="5904" width="14.5" style="2056" customWidth="1"/>
    <col min="5905" max="5905" width="11.125" style="2056" customWidth="1"/>
    <col min="5906" max="5906" width="14" style="2056" customWidth="1"/>
    <col min="5907" max="5907" width="11.875" style="2056" customWidth="1"/>
    <col min="5908" max="5908" width="11.375" style="2056" customWidth="1"/>
    <col min="5909" max="6144" width="9" style="2056"/>
    <col min="6145" max="6145" width="3.625" style="2056" customWidth="1"/>
    <col min="6146" max="6146" width="11.375" style="2056" customWidth="1"/>
    <col min="6147" max="6147" width="11.5" style="2056" customWidth="1"/>
    <col min="6148" max="6148" width="12" style="2056" customWidth="1"/>
    <col min="6149" max="6152" width="10.375" style="2056" customWidth="1"/>
    <col min="6153" max="6153" width="9.875" style="2056" customWidth="1"/>
    <col min="6154" max="6156" width="9.5" style="2056" customWidth="1"/>
    <col min="6157" max="6157" width="10.5" style="2056" customWidth="1"/>
    <col min="6158" max="6159" width="10.375" style="2056" customWidth="1"/>
    <col min="6160" max="6160" width="14.5" style="2056" customWidth="1"/>
    <col min="6161" max="6161" width="11.125" style="2056" customWidth="1"/>
    <col min="6162" max="6162" width="14" style="2056" customWidth="1"/>
    <col min="6163" max="6163" width="11.875" style="2056" customWidth="1"/>
    <col min="6164" max="6164" width="11.375" style="2056" customWidth="1"/>
    <col min="6165" max="6400" width="9" style="2056"/>
    <col min="6401" max="6401" width="3.625" style="2056" customWidth="1"/>
    <col min="6402" max="6402" width="11.375" style="2056" customWidth="1"/>
    <col min="6403" max="6403" width="11.5" style="2056" customWidth="1"/>
    <col min="6404" max="6404" width="12" style="2056" customWidth="1"/>
    <col min="6405" max="6408" width="10.375" style="2056" customWidth="1"/>
    <col min="6409" max="6409" width="9.875" style="2056" customWidth="1"/>
    <col min="6410" max="6412" width="9.5" style="2056" customWidth="1"/>
    <col min="6413" max="6413" width="10.5" style="2056" customWidth="1"/>
    <col min="6414" max="6415" width="10.375" style="2056" customWidth="1"/>
    <col min="6416" max="6416" width="14.5" style="2056" customWidth="1"/>
    <col min="6417" max="6417" width="11.125" style="2056" customWidth="1"/>
    <col min="6418" max="6418" width="14" style="2056" customWidth="1"/>
    <col min="6419" max="6419" width="11.875" style="2056" customWidth="1"/>
    <col min="6420" max="6420" width="11.375" style="2056" customWidth="1"/>
    <col min="6421" max="6656" width="9" style="2056"/>
    <col min="6657" max="6657" width="3.625" style="2056" customWidth="1"/>
    <col min="6658" max="6658" width="11.375" style="2056" customWidth="1"/>
    <col min="6659" max="6659" width="11.5" style="2056" customWidth="1"/>
    <col min="6660" max="6660" width="12" style="2056" customWidth="1"/>
    <col min="6661" max="6664" width="10.375" style="2056" customWidth="1"/>
    <col min="6665" max="6665" width="9.875" style="2056" customWidth="1"/>
    <col min="6666" max="6668" width="9.5" style="2056" customWidth="1"/>
    <col min="6669" max="6669" width="10.5" style="2056" customWidth="1"/>
    <col min="6670" max="6671" width="10.375" style="2056" customWidth="1"/>
    <col min="6672" max="6672" width="14.5" style="2056" customWidth="1"/>
    <col min="6673" max="6673" width="11.125" style="2056" customWidth="1"/>
    <col min="6674" max="6674" width="14" style="2056" customWidth="1"/>
    <col min="6675" max="6675" width="11.875" style="2056" customWidth="1"/>
    <col min="6676" max="6676" width="11.375" style="2056" customWidth="1"/>
    <col min="6677" max="6912" width="9" style="2056"/>
    <col min="6913" max="6913" width="3.625" style="2056" customWidth="1"/>
    <col min="6914" max="6914" width="11.375" style="2056" customWidth="1"/>
    <col min="6915" max="6915" width="11.5" style="2056" customWidth="1"/>
    <col min="6916" max="6916" width="12" style="2056" customWidth="1"/>
    <col min="6917" max="6920" width="10.375" style="2056" customWidth="1"/>
    <col min="6921" max="6921" width="9.875" style="2056" customWidth="1"/>
    <col min="6922" max="6924" width="9.5" style="2056" customWidth="1"/>
    <col min="6925" max="6925" width="10.5" style="2056" customWidth="1"/>
    <col min="6926" max="6927" width="10.375" style="2056" customWidth="1"/>
    <col min="6928" max="6928" width="14.5" style="2056" customWidth="1"/>
    <col min="6929" max="6929" width="11.125" style="2056" customWidth="1"/>
    <col min="6930" max="6930" width="14" style="2056" customWidth="1"/>
    <col min="6931" max="6931" width="11.875" style="2056" customWidth="1"/>
    <col min="6932" max="6932" width="11.375" style="2056" customWidth="1"/>
    <col min="6933" max="7168" width="9" style="2056"/>
    <col min="7169" max="7169" width="3.625" style="2056" customWidth="1"/>
    <col min="7170" max="7170" width="11.375" style="2056" customWidth="1"/>
    <col min="7171" max="7171" width="11.5" style="2056" customWidth="1"/>
    <col min="7172" max="7172" width="12" style="2056" customWidth="1"/>
    <col min="7173" max="7176" width="10.375" style="2056" customWidth="1"/>
    <col min="7177" max="7177" width="9.875" style="2056" customWidth="1"/>
    <col min="7178" max="7180" width="9.5" style="2056" customWidth="1"/>
    <col min="7181" max="7181" width="10.5" style="2056" customWidth="1"/>
    <col min="7182" max="7183" width="10.375" style="2056" customWidth="1"/>
    <col min="7184" max="7184" width="14.5" style="2056" customWidth="1"/>
    <col min="7185" max="7185" width="11.125" style="2056" customWidth="1"/>
    <col min="7186" max="7186" width="14" style="2056" customWidth="1"/>
    <col min="7187" max="7187" width="11.875" style="2056" customWidth="1"/>
    <col min="7188" max="7188" width="11.375" style="2056" customWidth="1"/>
    <col min="7189" max="7424" width="9" style="2056"/>
    <col min="7425" max="7425" width="3.625" style="2056" customWidth="1"/>
    <col min="7426" max="7426" width="11.375" style="2056" customWidth="1"/>
    <col min="7427" max="7427" width="11.5" style="2056" customWidth="1"/>
    <col min="7428" max="7428" width="12" style="2056" customWidth="1"/>
    <col min="7429" max="7432" width="10.375" style="2056" customWidth="1"/>
    <col min="7433" max="7433" width="9.875" style="2056" customWidth="1"/>
    <col min="7434" max="7436" width="9.5" style="2056" customWidth="1"/>
    <col min="7437" max="7437" width="10.5" style="2056" customWidth="1"/>
    <col min="7438" max="7439" width="10.375" style="2056" customWidth="1"/>
    <col min="7440" max="7440" width="14.5" style="2056" customWidth="1"/>
    <col min="7441" max="7441" width="11.125" style="2056" customWidth="1"/>
    <col min="7442" max="7442" width="14" style="2056" customWidth="1"/>
    <col min="7443" max="7443" width="11.875" style="2056" customWidth="1"/>
    <col min="7444" max="7444" width="11.375" style="2056" customWidth="1"/>
    <col min="7445" max="7680" width="9" style="2056"/>
    <col min="7681" max="7681" width="3.625" style="2056" customWidth="1"/>
    <col min="7682" max="7682" width="11.375" style="2056" customWidth="1"/>
    <col min="7683" max="7683" width="11.5" style="2056" customWidth="1"/>
    <col min="7684" max="7684" width="12" style="2056" customWidth="1"/>
    <col min="7685" max="7688" width="10.375" style="2056" customWidth="1"/>
    <col min="7689" max="7689" width="9.875" style="2056" customWidth="1"/>
    <col min="7690" max="7692" width="9.5" style="2056" customWidth="1"/>
    <col min="7693" max="7693" width="10.5" style="2056" customWidth="1"/>
    <col min="7694" max="7695" width="10.375" style="2056" customWidth="1"/>
    <col min="7696" max="7696" width="14.5" style="2056" customWidth="1"/>
    <col min="7697" max="7697" width="11.125" style="2056" customWidth="1"/>
    <col min="7698" max="7698" width="14" style="2056" customWidth="1"/>
    <col min="7699" max="7699" width="11.875" style="2056" customWidth="1"/>
    <col min="7700" max="7700" width="11.375" style="2056" customWidth="1"/>
    <col min="7701" max="7936" width="9" style="2056"/>
    <col min="7937" max="7937" width="3.625" style="2056" customWidth="1"/>
    <col min="7938" max="7938" width="11.375" style="2056" customWidth="1"/>
    <col min="7939" max="7939" width="11.5" style="2056" customWidth="1"/>
    <col min="7940" max="7940" width="12" style="2056" customWidth="1"/>
    <col min="7941" max="7944" width="10.375" style="2056" customWidth="1"/>
    <col min="7945" max="7945" width="9.875" style="2056" customWidth="1"/>
    <col min="7946" max="7948" width="9.5" style="2056" customWidth="1"/>
    <col min="7949" max="7949" width="10.5" style="2056" customWidth="1"/>
    <col min="7950" max="7951" width="10.375" style="2056" customWidth="1"/>
    <col min="7952" max="7952" width="14.5" style="2056" customWidth="1"/>
    <col min="7953" max="7953" width="11.125" style="2056" customWidth="1"/>
    <col min="7954" max="7954" width="14" style="2056" customWidth="1"/>
    <col min="7955" max="7955" width="11.875" style="2056" customWidth="1"/>
    <col min="7956" max="7956" width="11.375" style="2056" customWidth="1"/>
    <col min="7957" max="8192" width="9" style="2056"/>
    <col min="8193" max="8193" width="3.625" style="2056" customWidth="1"/>
    <col min="8194" max="8194" width="11.375" style="2056" customWidth="1"/>
    <col min="8195" max="8195" width="11.5" style="2056" customWidth="1"/>
    <col min="8196" max="8196" width="12" style="2056" customWidth="1"/>
    <col min="8197" max="8200" width="10.375" style="2056" customWidth="1"/>
    <col min="8201" max="8201" width="9.875" style="2056" customWidth="1"/>
    <col min="8202" max="8204" width="9.5" style="2056" customWidth="1"/>
    <col min="8205" max="8205" width="10.5" style="2056" customWidth="1"/>
    <col min="8206" max="8207" width="10.375" style="2056" customWidth="1"/>
    <col min="8208" max="8208" width="14.5" style="2056" customWidth="1"/>
    <col min="8209" max="8209" width="11.125" style="2056" customWidth="1"/>
    <col min="8210" max="8210" width="14" style="2056" customWidth="1"/>
    <col min="8211" max="8211" width="11.875" style="2056" customWidth="1"/>
    <col min="8212" max="8212" width="11.375" style="2056" customWidth="1"/>
    <col min="8213" max="8448" width="9" style="2056"/>
    <col min="8449" max="8449" width="3.625" style="2056" customWidth="1"/>
    <col min="8450" max="8450" width="11.375" style="2056" customWidth="1"/>
    <col min="8451" max="8451" width="11.5" style="2056" customWidth="1"/>
    <col min="8452" max="8452" width="12" style="2056" customWidth="1"/>
    <col min="8453" max="8456" width="10.375" style="2056" customWidth="1"/>
    <col min="8457" max="8457" width="9.875" style="2056" customWidth="1"/>
    <col min="8458" max="8460" width="9.5" style="2056" customWidth="1"/>
    <col min="8461" max="8461" width="10.5" style="2056" customWidth="1"/>
    <col min="8462" max="8463" width="10.375" style="2056" customWidth="1"/>
    <col min="8464" max="8464" width="14.5" style="2056" customWidth="1"/>
    <col min="8465" max="8465" width="11.125" style="2056" customWidth="1"/>
    <col min="8466" max="8466" width="14" style="2056" customWidth="1"/>
    <col min="8467" max="8467" width="11.875" style="2056" customWidth="1"/>
    <col min="8468" max="8468" width="11.375" style="2056" customWidth="1"/>
    <col min="8469" max="8704" width="9" style="2056"/>
    <col min="8705" max="8705" width="3.625" style="2056" customWidth="1"/>
    <col min="8706" max="8706" width="11.375" style="2056" customWidth="1"/>
    <col min="8707" max="8707" width="11.5" style="2056" customWidth="1"/>
    <col min="8708" max="8708" width="12" style="2056" customWidth="1"/>
    <col min="8709" max="8712" width="10.375" style="2056" customWidth="1"/>
    <col min="8713" max="8713" width="9.875" style="2056" customWidth="1"/>
    <col min="8714" max="8716" width="9.5" style="2056" customWidth="1"/>
    <col min="8717" max="8717" width="10.5" style="2056" customWidth="1"/>
    <col min="8718" max="8719" width="10.375" style="2056" customWidth="1"/>
    <col min="8720" max="8720" width="14.5" style="2056" customWidth="1"/>
    <col min="8721" max="8721" width="11.125" style="2056" customWidth="1"/>
    <col min="8722" max="8722" width="14" style="2056" customWidth="1"/>
    <col min="8723" max="8723" width="11.875" style="2056" customWidth="1"/>
    <col min="8724" max="8724" width="11.375" style="2056" customWidth="1"/>
    <col min="8725" max="8960" width="9" style="2056"/>
    <col min="8961" max="8961" width="3.625" style="2056" customWidth="1"/>
    <col min="8962" max="8962" width="11.375" style="2056" customWidth="1"/>
    <col min="8963" max="8963" width="11.5" style="2056" customWidth="1"/>
    <col min="8964" max="8964" width="12" style="2056" customWidth="1"/>
    <col min="8965" max="8968" width="10.375" style="2056" customWidth="1"/>
    <col min="8969" max="8969" width="9.875" style="2056" customWidth="1"/>
    <col min="8970" max="8972" width="9.5" style="2056" customWidth="1"/>
    <col min="8973" max="8973" width="10.5" style="2056" customWidth="1"/>
    <col min="8974" max="8975" width="10.375" style="2056" customWidth="1"/>
    <col min="8976" max="8976" width="14.5" style="2056" customWidth="1"/>
    <col min="8977" max="8977" width="11.125" style="2056" customWidth="1"/>
    <col min="8978" max="8978" width="14" style="2056" customWidth="1"/>
    <col min="8979" max="8979" width="11.875" style="2056" customWidth="1"/>
    <col min="8980" max="8980" width="11.375" style="2056" customWidth="1"/>
    <col min="8981" max="9216" width="9" style="2056"/>
    <col min="9217" max="9217" width="3.625" style="2056" customWidth="1"/>
    <col min="9218" max="9218" width="11.375" style="2056" customWidth="1"/>
    <col min="9219" max="9219" width="11.5" style="2056" customWidth="1"/>
    <col min="9220" max="9220" width="12" style="2056" customWidth="1"/>
    <col min="9221" max="9224" width="10.375" style="2056" customWidth="1"/>
    <col min="9225" max="9225" width="9.875" style="2056" customWidth="1"/>
    <col min="9226" max="9228" width="9.5" style="2056" customWidth="1"/>
    <col min="9229" max="9229" width="10.5" style="2056" customWidth="1"/>
    <col min="9230" max="9231" width="10.375" style="2056" customWidth="1"/>
    <col min="9232" max="9232" width="14.5" style="2056" customWidth="1"/>
    <col min="9233" max="9233" width="11.125" style="2056" customWidth="1"/>
    <col min="9234" max="9234" width="14" style="2056" customWidth="1"/>
    <col min="9235" max="9235" width="11.875" style="2056" customWidth="1"/>
    <col min="9236" max="9236" width="11.375" style="2056" customWidth="1"/>
    <col min="9237" max="9472" width="9" style="2056"/>
    <col min="9473" max="9473" width="3.625" style="2056" customWidth="1"/>
    <col min="9474" max="9474" width="11.375" style="2056" customWidth="1"/>
    <col min="9475" max="9475" width="11.5" style="2056" customWidth="1"/>
    <col min="9476" max="9476" width="12" style="2056" customWidth="1"/>
    <col min="9477" max="9480" width="10.375" style="2056" customWidth="1"/>
    <col min="9481" max="9481" width="9.875" style="2056" customWidth="1"/>
    <col min="9482" max="9484" width="9.5" style="2056" customWidth="1"/>
    <col min="9485" max="9485" width="10.5" style="2056" customWidth="1"/>
    <col min="9486" max="9487" width="10.375" style="2056" customWidth="1"/>
    <col min="9488" max="9488" width="14.5" style="2056" customWidth="1"/>
    <col min="9489" max="9489" width="11.125" style="2056" customWidth="1"/>
    <col min="9490" max="9490" width="14" style="2056" customWidth="1"/>
    <col min="9491" max="9491" width="11.875" style="2056" customWidth="1"/>
    <col min="9492" max="9492" width="11.375" style="2056" customWidth="1"/>
    <col min="9493" max="9728" width="9" style="2056"/>
    <col min="9729" max="9729" width="3.625" style="2056" customWidth="1"/>
    <col min="9730" max="9730" width="11.375" style="2056" customWidth="1"/>
    <col min="9731" max="9731" width="11.5" style="2056" customWidth="1"/>
    <col min="9732" max="9732" width="12" style="2056" customWidth="1"/>
    <col min="9733" max="9736" width="10.375" style="2056" customWidth="1"/>
    <col min="9737" max="9737" width="9.875" style="2056" customWidth="1"/>
    <col min="9738" max="9740" width="9.5" style="2056" customWidth="1"/>
    <col min="9741" max="9741" width="10.5" style="2056" customWidth="1"/>
    <col min="9742" max="9743" width="10.375" style="2056" customWidth="1"/>
    <col min="9744" max="9744" width="14.5" style="2056" customWidth="1"/>
    <col min="9745" max="9745" width="11.125" style="2056" customWidth="1"/>
    <col min="9746" max="9746" width="14" style="2056" customWidth="1"/>
    <col min="9747" max="9747" width="11.875" style="2056" customWidth="1"/>
    <col min="9748" max="9748" width="11.375" style="2056" customWidth="1"/>
    <col min="9749" max="9984" width="9" style="2056"/>
    <col min="9985" max="9985" width="3.625" style="2056" customWidth="1"/>
    <col min="9986" max="9986" width="11.375" style="2056" customWidth="1"/>
    <col min="9987" max="9987" width="11.5" style="2056" customWidth="1"/>
    <col min="9988" max="9988" width="12" style="2056" customWidth="1"/>
    <col min="9989" max="9992" width="10.375" style="2056" customWidth="1"/>
    <col min="9993" max="9993" width="9.875" style="2056" customWidth="1"/>
    <col min="9994" max="9996" width="9.5" style="2056" customWidth="1"/>
    <col min="9997" max="9997" width="10.5" style="2056" customWidth="1"/>
    <col min="9998" max="9999" width="10.375" style="2056" customWidth="1"/>
    <col min="10000" max="10000" width="14.5" style="2056" customWidth="1"/>
    <col min="10001" max="10001" width="11.125" style="2056" customWidth="1"/>
    <col min="10002" max="10002" width="14" style="2056" customWidth="1"/>
    <col min="10003" max="10003" width="11.875" style="2056" customWidth="1"/>
    <col min="10004" max="10004" width="11.375" style="2056" customWidth="1"/>
    <col min="10005" max="10240" width="9" style="2056"/>
    <col min="10241" max="10241" width="3.625" style="2056" customWidth="1"/>
    <col min="10242" max="10242" width="11.375" style="2056" customWidth="1"/>
    <col min="10243" max="10243" width="11.5" style="2056" customWidth="1"/>
    <col min="10244" max="10244" width="12" style="2056" customWidth="1"/>
    <col min="10245" max="10248" width="10.375" style="2056" customWidth="1"/>
    <col min="10249" max="10249" width="9.875" style="2056" customWidth="1"/>
    <col min="10250" max="10252" width="9.5" style="2056" customWidth="1"/>
    <col min="10253" max="10253" width="10.5" style="2056" customWidth="1"/>
    <col min="10254" max="10255" width="10.375" style="2056" customWidth="1"/>
    <col min="10256" max="10256" width="14.5" style="2056" customWidth="1"/>
    <col min="10257" max="10257" width="11.125" style="2056" customWidth="1"/>
    <col min="10258" max="10258" width="14" style="2056" customWidth="1"/>
    <col min="10259" max="10259" width="11.875" style="2056" customWidth="1"/>
    <col min="10260" max="10260" width="11.375" style="2056" customWidth="1"/>
    <col min="10261" max="10496" width="9" style="2056"/>
    <col min="10497" max="10497" width="3.625" style="2056" customWidth="1"/>
    <col min="10498" max="10498" width="11.375" style="2056" customWidth="1"/>
    <col min="10499" max="10499" width="11.5" style="2056" customWidth="1"/>
    <col min="10500" max="10500" width="12" style="2056" customWidth="1"/>
    <col min="10501" max="10504" width="10.375" style="2056" customWidth="1"/>
    <col min="10505" max="10505" width="9.875" style="2056" customWidth="1"/>
    <col min="10506" max="10508" width="9.5" style="2056" customWidth="1"/>
    <col min="10509" max="10509" width="10.5" style="2056" customWidth="1"/>
    <col min="10510" max="10511" width="10.375" style="2056" customWidth="1"/>
    <col min="10512" max="10512" width="14.5" style="2056" customWidth="1"/>
    <col min="10513" max="10513" width="11.125" style="2056" customWidth="1"/>
    <col min="10514" max="10514" width="14" style="2056" customWidth="1"/>
    <col min="10515" max="10515" width="11.875" style="2056" customWidth="1"/>
    <col min="10516" max="10516" width="11.375" style="2056" customWidth="1"/>
    <col min="10517" max="10752" width="9" style="2056"/>
    <col min="10753" max="10753" width="3.625" style="2056" customWidth="1"/>
    <col min="10754" max="10754" width="11.375" style="2056" customWidth="1"/>
    <col min="10755" max="10755" width="11.5" style="2056" customWidth="1"/>
    <col min="10756" max="10756" width="12" style="2056" customWidth="1"/>
    <col min="10757" max="10760" width="10.375" style="2056" customWidth="1"/>
    <col min="10761" max="10761" width="9.875" style="2056" customWidth="1"/>
    <col min="10762" max="10764" width="9.5" style="2056" customWidth="1"/>
    <col min="10765" max="10765" width="10.5" style="2056" customWidth="1"/>
    <col min="10766" max="10767" width="10.375" style="2056" customWidth="1"/>
    <col min="10768" max="10768" width="14.5" style="2056" customWidth="1"/>
    <col min="10769" max="10769" width="11.125" style="2056" customWidth="1"/>
    <col min="10770" max="10770" width="14" style="2056" customWidth="1"/>
    <col min="10771" max="10771" width="11.875" style="2056" customWidth="1"/>
    <col min="10772" max="10772" width="11.375" style="2056" customWidth="1"/>
    <col min="10773" max="11008" width="9" style="2056"/>
    <col min="11009" max="11009" width="3.625" style="2056" customWidth="1"/>
    <col min="11010" max="11010" width="11.375" style="2056" customWidth="1"/>
    <col min="11011" max="11011" width="11.5" style="2056" customWidth="1"/>
    <col min="11012" max="11012" width="12" style="2056" customWidth="1"/>
    <col min="11013" max="11016" width="10.375" style="2056" customWidth="1"/>
    <col min="11017" max="11017" width="9.875" style="2056" customWidth="1"/>
    <col min="11018" max="11020" width="9.5" style="2056" customWidth="1"/>
    <col min="11021" max="11021" width="10.5" style="2056" customWidth="1"/>
    <col min="11022" max="11023" width="10.375" style="2056" customWidth="1"/>
    <col min="11024" max="11024" width="14.5" style="2056" customWidth="1"/>
    <col min="11025" max="11025" width="11.125" style="2056" customWidth="1"/>
    <col min="11026" max="11026" width="14" style="2056" customWidth="1"/>
    <col min="11027" max="11027" width="11.875" style="2056" customWidth="1"/>
    <col min="11028" max="11028" width="11.375" style="2056" customWidth="1"/>
    <col min="11029" max="11264" width="9" style="2056"/>
    <col min="11265" max="11265" width="3.625" style="2056" customWidth="1"/>
    <col min="11266" max="11266" width="11.375" style="2056" customWidth="1"/>
    <col min="11267" max="11267" width="11.5" style="2056" customWidth="1"/>
    <col min="11268" max="11268" width="12" style="2056" customWidth="1"/>
    <col min="11269" max="11272" width="10.375" style="2056" customWidth="1"/>
    <col min="11273" max="11273" width="9.875" style="2056" customWidth="1"/>
    <col min="11274" max="11276" width="9.5" style="2056" customWidth="1"/>
    <col min="11277" max="11277" width="10.5" style="2056" customWidth="1"/>
    <col min="11278" max="11279" width="10.375" style="2056" customWidth="1"/>
    <col min="11280" max="11280" width="14.5" style="2056" customWidth="1"/>
    <col min="11281" max="11281" width="11.125" style="2056" customWidth="1"/>
    <col min="11282" max="11282" width="14" style="2056" customWidth="1"/>
    <col min="11283" max="11283" width="11.875" style="2056" customWidth="1"/>
    <col min="11284" max="11284" width="11.375" style="2056" customWidth="1"/>
    <col min="11285" max="11520" width="9" style="2056"/>
    <col min="11521" max="11521" width="3.625" style="2056" customWidth="1"/>
    <col min="11522" max="11522" width="11.375" style="2056" customWidth="1"/>
    <col min="11523" max="11523" width="11.5" style="2056" customWidth="1"/>
    <col min="11524" max="11524" width="12" style="2056" customWidth="1"/>
    <col min="11525" max="11528" width="10.375" style="2056" customWidth="1"/>
    <col min="11529" max="11529" width="9.875" style="2056" customWidth="1"/>
    <col min="11530" max="11532" width="9.5" style="2056" customWidth="1"/>
    <col min="11533" max="11533" width="10.5" style="2056" customWidth="1"/>
    <col min="11534" max="11535" width="10.375" style="2056" customWidth="1"/>
    <col min="11536" max="11536" width="14.5" style="2056" customWidth="1"/>
    <col min="11537" max="11537" width="11.125" style="2056" customWidth="1"/>
    <col min="11538" max="11538" width="14" style="2056" customWidth="1"/>
    <col min="11539" max="11539" width="11.875" style="2056" customWidth="1"/>
    <col min="11540" max="11540" width="11.375" style="2056" customWidth="1"/>
    <col min="11541" max="11776" width="9" style="2056"/>
    <col min="11777" max="11777" width="3.625" style="2056" customWidth="1"/>
    <col min="11778" max="11778" width="11.375" style="2056" customWidth="1"/>
    <col min="11779" max="11779" width="11.5" style="2056" customWidth="1"/>
    <col min="11780" max="11780" width="12" style="2056" customWidth="1"/>
    <col min="11781" max="11784" width="10.375" style="2056" customWidth="1"/>
    <col min="11785" max="11785" width="9.875" style="2056" customWidth="1"/>
    <col min="11786" max="11788" width="9.5" style="2056" customWidth="1"/>
    <col min="11789" max="11789" width="10.5" style="2056" customWidth="1"/>
    <col min="11790" max="11791" width="10.375" style="2056" customWidth="1"/>
    <col min="11792" max="11792" width="14.5" style="2056" customWidth="1"/>
    <col min="11793" max="11793" width="11.125" style="2056" customWidth="1"/>
    <col min="11794" max="11794" width="14" style="2056" customWidth="1"/>
    <col min="11795" max="11795" width="11.875" style="2056" customWidth="1"/>
    <col min="11796" max="11796" width="11.375" style="2056" customWidth="1"/>
    <col min="11797" max="12032" width="9" style="2056"/>
    <col min="12033" max="12033" width="3.625" style="2056" customWidth="1"/>
    <col min="12034" max="12034" width="11.375" style="2056" customWidth="1"/>
    <col min="12035" max="12035" width="11.5" style="2056" customWidth="1"/>
    <col min="12036" max="12036" width="12" style="2056" customWidth="1"/>
    <col min="12037" max="12040" width="10.375" style="2056" customWidth="1"/>
    <col min="12041" max="12041" width="9.875" style="2056" customWidth="1"/>
    <col min="12042" max="12044" width="9.5" style="2056" customWidth="1"/>
    <col min="12045" max="12045" width="10.5" style="2056" customWidth="1"/>
    <col min="12046" max="12047" width="10.375" style="2056" customWidth="1"/>
    <col min="12048" max="12048" width="14.5" style="2056" customWidth="1"/>
    <col min="12049" max="12049" width="11.125" style="2056" customWidth="1"/>
    <col min="12050" max="12050" width="14" style="2056" customWidth="1"/>
    <col min="12051" max="12051" width="11.875" style="2056" customWidth="1"/>
    <col min="12052" max="12052" width="11.375" style="2056" customWidth="1"/>
    <col min="12053" max="12288" width="9" style="2056"/>
    <col min="12289" max="12289" width="3.625" style="2056" customWidth="1"/>
    <col min="12290" max="12290" width="11.375" style="2056" customWidth="1"/>
    <col min="12291" max="12291" width="11.5" style="2056" customWidth="1"/>
    <col min="12292" max="12292" width="12" style="2056" customWidth="1"/>
    <col min="12293" max="12296" width="10.375" style="2056" customWidth="1"/>
    <col min="12297" max="12297" width="9.875" style="2056" customWidth="1"/>
    <col min="12298" max="12300" width="9.5" style="2056" customWidth="1"/>
    <col min="12301" max="12301" width="10.5" style="2056" customWidth="1"/>
    <col min="12302" max="12303" width="10.375" style="2056" customWidth="1"/>
    <col min="12304" max="12304" width="14.5" style="2056" customWidth="1"/>
    <col min="12305" max="12305" width="11.125" style="2056" customWidth="1"/>
    <col min="12306" max="12306" width="14" style="2056" customWidth="1"/>
    <col min="12307" max="12307" width="11.875" style="2056" customWidth="1"/>
    <col min="12308" max="12308" width="11.375" style="2056" customWidth="1"/>
    <col min="12309" max="12544" width="9" style="2056"/>
    <col min="12545" max="12545" width="3.625" style="2056" customWidth="1"/>
    <col min="12546" max="12546" width="11.375" style="2056" customWidth="1"/>
    <col min="12547" max="12547" width="11.5" style="2056" customWidth="1"/>
    <col min="12548" max="12548" width="12" style="2056" customWidth="1"/>
    <col min="12549" max="12552" width="10.375" style="2056" customWidth="1"/>
    <col min="12553" max="12553" width="9.875" style="2056" customWidth="1"/>
    <col min="12554" max="12556" width="9.5" style="2056" customWidth="1"/>
    <col min="12557" max="12557" width="10.5" style="2056" customWidth="1"/>
    <col min="12558" max="12559" width="10.375" style="2056" customWidth="1"/>
    <col min="12560" max="12560" width="14.5" style="2056" customWidth="1"/>
    <col min="12561" max="12561" width="11.125" style="2056" customWidth="1"/>
    <col min="12562" max="12562" width="14" style="2056" customWidth="1"/>
    <col min="12563" max="12563" width="11.875" style="2056" customWidth="1"/>
    <col min="12564" max="12564" width="11.375" style="2056" customWidth="1"/>
    <col min="12565" max="12800" width="9" style="2056"/>
    <col min="12801" max="12801" width="3.625" style="2056" customWidth="1"/>
    <col min="12802" max="12802" width="11.375" style="2056" customWidth="1"/>
    <col min="12803" max="12803" width="11.5" style="2056" customWidth="1"/>
    <col min="12804" max="12804" width="12" style="2056" customWidth="1"/>
    <col min="12805" max="12808" width="10.375" style="2056" customWidth="1"/>
    <col min="12809" max="12809" width="9.875" style="2056" customWidth="1"/>
    <col min="12810" max="12812" width="9.5" style="2056" customWidth="1"/>
    <col min="12813" max="12813" width="10.5" style="2056" customWidth="1"/>
    <col min="12814" max="12815" width="10.375" style="2056" customWidth="1"/>
    <col min="12816" max="12816" width="14.5" style="2056" customWidth="1"/>
    <col min="12817" max="12817" width="11.125" style="2056" customWidth="1"/>
    <col min="12818" max="12818" width="14" style="2056" customWidth="1"/>
    <col min="12819" max="12819" width="11.875" style="2056" customWidth="1"/>
    <col min="12820" max="12820" width="11.375" style="2056" customWidth="1"/>
    <col min="12821" max="13056" width="9" style="2056"/>
    <col min="13057" max="13057" width="3.625" style="2056" customWidth="1"/>
    <col min="13058" max="13058" width="11.375" style="2056" customWidth="1"/>
    <col min="13059" max="13059" width="11.5" style="2056" customWidth="1"/>
    <col min="13060" max="13060" width="12" style="2056" customWidth="1"/>
    <col min="13061" max="13064" width="10.375" style="2056" customWidth="1"/>
    <col min="13065" max="13065" width="9.875" style="2056" customWidth="1"/>
    <col min="13066" max="13068" width="9.5" style="2056" customWidth="1"/>
    <col min="13069" max="13069" width="10.5" style="2056" customWidth="1"/>
    <col min="13070" max="13071" width="10.375" style="2056" customWidth="1"/>
    <col min="13072" max="13072" width="14.5" style="2056" customWidth="1"/>
    <col min="13073" max="13073" width="11.125" style="2056" customWidth="1"/>
    <col min="13074" max="13074" width="14" style="2056" customWidth="1"/>
    <col min="13075" max="13075" width="11.875" style="2056" customWidth="1"/>
    <col min="13076" max="13076" width="11.375" style="2056" customWidth="1"/>
    <col min="13077" max="13312" width="9" style="2056"/>
    <col min="13313" max="13313" width="3.625" style="2056" customWidth="1"/>
    <col min="13314" max="13314" width="11.375" style="2056" customWidth="1"/>
    <col min="13315" max="13315" width="11.5" style="2056" customWidth="1"/>
    <col min="13316" max="13316" width="12" style="2056" customWidth="1"/>
    <col min="13317" max="13320" width="10.375" style="2056" customWidth="1"/>
    <col min="13321" max="13321" width="9.875" style="2056" customWidth="1"/>
    <col min="13322" max="13324" width="9.5" style="2056" customWidth="1"/>
    <col min="13325" max="13325" width="10.5" style="2056" customWidth="1"/>
    <col min="13326" max="13327" width="10.375" style="2056" customWidth="1"/>
    <col min="13328" max="13328" width="14.5" style="2056" customWidth="1"/>
    <col min="13329" max="13329" width="11.125" style="2056" customWidth="1"/>
    <col min="13330" max="13330" width="14" style="2056" customWidth="1"/>
    <col min="13331" max="13331" width="11.875" style="2056" customWidth="1"/>
    <col min="13332" max="13332" width="11.375" style="2056" customWidth="1"/>
    <col min="13333" max="13568" width="9" style="2056"/>
    <col min="13569" max="13569" width="3.625" style="2056" customWidth="1"/>
    <col min="13570" max="13570" width="11.375" style="2056" customWidth="1"/>
    <col min="13571" max="13571" width="11.5" style="2056" customWidth="1"/>
    <col min="13572" max="13572" width="12" style="2056" customWidth="1"/>
    <col min="13573" max="13576" width="10.375" style="2056" customWidth="1"/>
    <col min="13577" max="13577" width="9.875" style="2056" customWidth="1"/>
    <col min="13578" max="13580" width="9.5" style="2056" customWidth="1"/>
    <col min="13581" max="13581" width="10.5" style="2056" customWidth="1"/>
    <col min="13582" max="13583" width="10.375" style="2056" customWidth="1"/>
    <col min="13584" max="13584" width="14.5" style="2056" customWidth="1"/>
    <col min="13585" max="13585" width="11.125" style="2056" customWidth="1"/>
    <col min="13586" max="13586" width="14" style="2056" customWidth="1"/>
    <col min="13587" max="13587" width="11.875" style="2056" customWidth="1"/>
    <col min="13588" max="13588" width="11.375" style="2056" customWidth="1"/>
    <col min="13589" max="13824" width="9" style="2056"/>
    <col min="13825" max="13825" width="3.625" style="2056" customWidth="1"/>
    <col min="13826" max="13826" width="11.375" style="2056" customWidth="1"/>
    <col min="13827" max="13827" width="11.5" style="2056" customWidth="1"/>
    <col min="13828" max="13828" width="12" style="2056" customWidth="1"/>
    <col min="13829" max="13832" width="10.375" style="2056" customWidth="1"/>
    <col min="13833" max="13833" width="9.875" style="2056" customWidth="1"/>
    <col min="13834" max="13836" width="9.5" style="2056" customWidth="1"/>
    <col min="13837" max="13837" width="10.5" style="2056" customWidth="1"/>
    <col min="13838" max="13839" width="10.375" style="2056" customWidth="1"/>
    <col min="13840" max="13840" width="14.5" style="2056" customWidth="1"/>
    <col min="13841" max="13841" width="11.125" style="2056" customWidth="1"/>
    <col min="13842" max="13842" width="14" style="2056" customWidth="1"/>
    <col min="13843" max="13843" width="11.875" style="2056" customWidth="1"/>
    <col min="13844" max="13844" width="11.375" style="2056" customWidth="1"/>
    <col min="13845" max="14080" width="9" style="2056"/>
    <col min="14081" max="14081" width="3.625" style="2056" customWidth="1"/>
    <col min="14082" max="14082" width="11.375" style="2056" customWidth="1"/>
    <col min="14083" max="14083" width="11.5" style="2056" customWidth="1"/>
    <col min="14084" max="14084" width="12" style="2056" customWidth="1"/>
    <col min="14085" max="14088" width="10.375" style="2056" customWidth="1"/>
    <col min="14089" max="14089" width="9.875" style="2056" customWidth="1"/>
    <col min="14090" max="14092" width="9.5" style="2056" customWidth="1"/>
    <col min="14093" max="14093" width="10.5" style="2056" customWidth="1"/>
    <col min="14094" max="14095" width="10.375" style="2056" customWidth="1"/>
    <col min="14096" max="14096" width="14.5" style="2056" customWidth="1"/>
    <col min="14097" max="14097" width="11.125" style="2056" customWidth="1"/>
    <col min="14098" max="14098" width="14" style="2056" customWidth="1"/>
    <col min="14099" max="14099" width="11.875" style="2056" customWidth="1"/>
    <col min="14100" max="14100" width="11.375" style="2056" customWidth="1"/>
    <col min="14101" max="14336" width="9" style="2056"/>
    <col min="14337" max="14337" width="3.625" style="2056" customWidth="1"/>
    <col min="14338" max="14338" width="11.375" style="2056" customWidth="1"/>
    <col min="14339" max="14339" width="11.5" style="2056" customWidth="1"/>
    <col min="14340" max="14340" width="12" style="2056" customWidth="1"/>
    <col min="14341" max="14344" width="10.375" style="2056" customWidth="1"/>
    <col min="14345" max="14345" width="9.875" style="2056" customWidth="1"/>
    <col min="14346" max="14348" width="9.5" style="2056" customWidth="1"/>
    <col min="14349" max="14349" width="10.5" style="2056" customWidth="1"/>
    <col min="14350" max="14351" width="10.375" style="2056" customWidth="1"/>
    <col min="14352" max="14352" width="14.5" style="2056" customWidth="1"/>
    <col min="14353" max="14353" width="11.125" style="2056" customWidth="1"/>
    <col min="14354" max="14354" width="14" style="2056" customWidth="1"/>
    <col min="14355" max="14355" width="11.875" style="2056" customWidth="1"/>
    <col min="14356" max="14356" width="11.375" style="2056" customWidth="1"/>
    <col min="14357" max="14592" width="9" style="2056"/>
    <col min="14593" max="14593" width="3.625" style="2056" customWidth="1"/>
    <col min="14594" max="14594" width="11.375" style="2056" customWidth="1"/>
    <col min="14595" max="14595" width="11.5" style="2056" customWidth="1"/>
    <col min="14596" max="14596" width="12" style="2056" customWidth="1"/>
    <col min="14597" max="14600" width="10.375" style="2056" customWidth="1"/>
    <col min="14601" max="14601" width="9.875" style="2056" customWidth="1"/>
    <col min="14602" max="14604" width="9.5" style="2056" customWidth="1"/>
    <col min="14605" max="14605" width="10.5" style="2056" customWidth="1"/>
    <col min="14606" max="14607" width="10.375" style="2056" customWidth="1"/>
    <col min="14608" max="14608" width="14.5" style="2056" customWidth="1"/>
    <col min="14609" max="14609" width="11.125" style="2056" customWidth="1"/>
    <col min="14610" max="14610" width="14" style="2056" customWidth="1"/>
    <col min="14611" max="14611" width="11.875" style="2056" customWidth="1"/>
    <col min="14612" max="14612" width="11.375" style="2056" customWidth="1"/>
    <col min="14613" max="14848" width="9" style="2056"/>
    <col min="14849" max="14849" width="3.625" style="2056" customWidth="1"/>
    <col min="14850" max="14850" width="11.375" style="2056" customWidth="1"/>
    <col min="14851" max="14851" width="11.5" style="2056" customWidth="1"/>
    <col min="14852" max="14852" width="12" style="2056" customWidth="1"/>
    <col min="14853" max="14856" width="10.375" style="2056" customWidth="1"/>
    <col min="14857" max="14857" width="9.875" style="2056" customWidth="1"/>
    <col min="14858" max="14860" width="9.5" style="2056" customWidth="1"/>
    <col min="14861" max="14861" width="10.5" style="2056" customWidth="1"/>
    <col min="14862" max="14863" width="10.375" style="2056" customWidth="1"/>
    <col min="14864" max="14864" width="14.5" style="2056" customWidth="1"/>
    <col min="14865" max="14865" width="11.125" style="2056" customWidth="1"/>
    <col min="14866" max="14866" width="14" style="2056" customWidth="1"/>
    <col min="14867" max="14867" width="11.875" style="2056" customWidth="1"/>
    <col min="14868" max="14868" width="11.375" style="2056" customWidth="1"/>
    <col min="14869" max="15104" width="9" style="2056"/>
    <col min="15105" max="15105" width="3.625" style="2056" customWidth="1"/>
    <col min="15106" max="15106" width="11.375" style="2056" customWidth="1"/>
    <col min="15107" max="15107" width="11.5" style="2056" customWidth="1"/>
    <col min="15108" max="15108" width="12" style="2056" customWidth="1"/>
    <col min="15109" max="15112" width="10.375" style="2056" customWidth="1"/>
    <col min="15113" max="15113" width="9.875" style="2056" customWidth="1"/>
    <col min="15114" max="15116" width="9.5" style="2056" customWidth="1"/>
    <col min="15117" max="15117" width="10.5" style="2056" customWidth="1"/>
    <col min="15118" max="15119" width="10.375" style="2056" customWidth="1"/>
    <col min="15120" max="15120" width="14.5" style="2056" customWidth="1"/>
    <col min="15121" max="15121" width="11.125" style="2056" customWidth="1"/>
    <col min="15122" max="15122" width="14" style="2056" customWidth="1"/>
    <col min="15123" max="15123" width="11.875" style="2056" customWidth="1"/>
    <col min="15124" max="15124" width="11.375" style="2056" customWidth="1"/>
    <col min="15125" max="15360" width="9" style="2056"/>
    <col min="15361" max="15361" width="3.625" style="2056" customWidth="1"/>
    <col min="15362" max="15362" width="11.375" style="2056" customWidth="1"/>
    <col min="15363" max="15363" width="11.5" style="2056" customWidth="1"/>
    <col min="15364" max="15364" width="12" style="2056" customWidth="1"/>
    <col min="15365" max="15368" width="10.375" style="2056" customWidth="1"/>
    <col min="15369" max="15369" width="9.875" style="2056" customWidth="1"/>
    <col min="15370" max="15372" width="9.5" style="2056" customWidth="1"/>
    <col min="15373" max="15373" width="10.5" style="2056" customWidth="1"/>
    <col min="15374" max="15375" width="10.375" style="2056" customWidth="1"/>
    <col min="15376" max="15376" width="14.5" style="2056" customWidth="1"/>
    <col min="15377" max="15377" width="11.125" style="2056" customWidth="1"/>
    <col min="15378" max="15378" width="14" style="2056" customWidth="1"/>
    <col min="15379" max="15379" width="11.875" style="2056" customWidth="1"/>
    <col min="15380" max="15380" width="11.375" style="2056" customWidth="1"/>
    <col min="15381" max="15616" width="9" style="2056"/>
    <col min="15617" max="15617" width="3.625" style="2056" customWidth="1"/>
    <col min="15618" max="15618" width="11.375" style="2056" customWidth="1"/>
    <col min="15619" max="15619" width="11.5" style="2056" customWidth="1"/>
    <col min="15620" max="15620" width="12" style="2056" customWidth="1"/>
    <col min="15621" max="15624" width="10.375" style="2056" customWidth="1"/>
    <col min="15625" max="15625" width="9.875" style="2056" customWidth="1"/>
    <col min="15626" max="15628" width="9.5" style="2056" customWidth="1"/>
    <col min="15629" max="15629" width="10.5" style="2056" customWidth="1"/>
    <col min="15630" max="15631" width="10.375" style="2056" customWidth="1"/>
    <col min="15632" max="15632" width="14.5" style="2056" customWidth="1"/>
    <col min="15633" max="15633" width="11.125" style="2056" customWidth="1"/>
    <col min="15634" max="15634" width="14" style="2056" customWidth="1"/>
    <col min="15635" max="15635" width="11.875" style="2056" customWidth="1"/>
    <col min="15636" max="15636" width="11.375" style="2056" customWidth="1"/>
    <col min="15637" max="15872" width="9" style="2056"/>
    <col min="15873" max="15873" width="3.625" style="2056" customWidth="1"/>
    <col min="15874" max="15874" width="11.375" style="2056" customWidth="1"/>
    <col min="15875" max="15875" width="11.5" style="2056" customWidth="1"/>
    <col min="15876" max="15876" width="12" style="2056" customWidth="1"/>
    <col min="15877" max="15880" width="10.375" style="2056" customWidth="1"/>
    <col min="15881" max="15881" width="9.875" style="2056" customWidth="1"/>
    <col min="15882" max="15884" width="9.5" style="2056" customWidth="1"/>
    <col min="15885" max="15885" width="10.5" style="2056" customWidth="1"/>
    <col min="15886" max="15887" width="10.375" style="2056" customWidth="1"/>
    <col min="15888" max="15888" width="14.5" style="2056" customWidth="1"/>
    <col min="15889" max="15889" width="11.125" style="2056" customWidth="1"/>
    <col min="15890" max="15890" width="14" style="2056" customWidth="1"/>
    <col min="15891" max="15891" width="11.875" style="2056" customWidth="1"/>
    <col min="15892" max="15892" width="11.375" style="2056" customWidth="1"/>
    <col min="15893" max="16128" width="9" style="2056"/>
    <col min="16129" max="16129" width="3.625" style="2056" customWidth="1"/>
    <col min="16130" max="16130" width="11.375" style="2056" customWidth="1"/>
    <col min="16131" max="16131" width="11.5" style="2056" customWidth="1"/>
    <col min="16132" max="16132" width="12" style="2056" customWidth="1"/>
    <col min="16133" max="16136" width="10.375" style="2056" customWidth="1"/>
    <col min="16137" max="16137" width="9.875" style="2056" customWidth="1"/>
    <col min="16138" max="16140" width="9.5" style="2056" customWidth="1"/>
    <col min="16141" max="16141" width="10.5" style="2056" customWidth="1"/>
    <col min="16142" max="16143" width="10.375" style="2056" customWidth="1"/>
    <col min="16144" max="16144" width="14.5" style="2056" customWidth="1"/>
    <col min="16145" max="16145" width="11.125" style="2056" customWidth="1"/>
    <col min="16146" max="16146" width="14" style="2056" customWidth="1"/>
    <col min="16147" max="16147" width="11.875" style="2056" customWidth="1"/>
    <col min="16148" max="16148" width="11.375" style="2056" customWidth="1"/>
    <col min="16149" max="16384" width="9" style="2056"/>
  </cols>
  <sheetData>
    <row r="1" spans="2:20" s="1994" customFormat="1" ht="14.25" customHeight="1">
      <c r="B1" s="1993" t="s">
        <v>880</v>
      </c>
      <c r="T1" s="1995" t="s">
        <v>881</v>
      </c>
    </row>
    <row r="2" spans="2:20" s="1994" customFormat="1" ht="14.25" customHeight="1">
      <c r="B2" s="1993"/>
      <c r="Q2" s="2376"/>
      <c r="R2" s="2376"/>
      <c r="S2" s="2376"/>
    </row>
    <row r="3" spans="2:20" s="1996" customFormat="1" ht="14.25" customHeight="1">
      <c r="B3" s="2377" t="s">
        <v>882</v>
      </c>
      <c r="C3" s="2378"/>
      <c r="D3" s="2378"/>
      <c r="E3" s="2378"/>
      <c r="F3" s="2378"/>
      <c r="G3" s="2378"/>
      <c r="H3" s="2378"/>
      <c r="I3" s="2378"/>
      <c r="J3" s="2378"/>
      <c r="K3" s="2378"/>
      <c r="L3" s="2378"/>
      <c r="M3" s="2378"/>
      <c r="N3" s="2378"/>
      <c r="O3" s="2378"/>
      <c r="P3" s="2378"/>
      <c r="Q3" s="2378"/>
      <c r="R3" s="2378"/>
      <c r="S3" s="2378"/>
      <c r="T3" s="2378"/>
    </row>
    <row r="4" spans="2:20" s="1996" customFormat="1" ht="14.25" customHeight="1">
      <c r="B4" s="1997"/>
      <c r="C4" s="1998"/>
      <c r="D4" s="1998"/>
      <c r="E4" s="1998"/>
      <c r="F4" s="1998"/>
      <c r="I4" s="2376" t="s">
        <v>883</v>
      </c>
      <c r="J4" s="2376"/>
      <c r="K4" s="2376"/>
      <c r="L4" s="1999" t="s">
        <v>884</v>
      </c>
      <c r="N4" s="1998"/>
      <c r="O4" s="1998"/>
      <c r="P4" s="1998"/>
      <c r="Q4" s="1998"/>
      <c r="R4" s="1998"/>
      <c r="S4" s="1998"/>
      <c r="T4" s="2000"/>
    </row>
    <row r="5" spans="2:20" s="1994" customFormat="1" ht="15" thickBot="1">
      <c r="B5" s="2001"/>
      <c r="C5" s="2002"/>
      <c r="D5" s="2002"/>
      <c r="E5" s="2002"/>
      <c r="F5" s="2002"/>
      <c r="G5" s="2002"/>
      <c r="H5" s="2002"/>
      <c r="I5" s="2002"/>
      <c r="J5" s="2002"/>
      <c r="K5" s="2002"/>
      <c r="L5" s="2002"/>
      <c r="M5" s="2002"/>
      <c r="N5" s="2002"/>
      <c r="O5" s="2002"/>
      <c r="P5" s="2002"/>
      <c r="Q5" s="2002"/>
      <c r="R5" s="2002"/>
      <c r="S5" s="2002"/>
      <c r="T5" s="1995" t="s">
        <v>885</v>
      </c>
    </row>
    <row r="6" spans="2:20" s="1994" customFormat="1" ht="30.75" customHeight="1">
      <c r="B6" s="2379" t="s">
        <v>886</v>
      </c>
      <c r="C6" s="2003" t="s">
        <v>15</v>
      </c>
      <c r="D6" s="2003" t="s">
        <v>37</v>
      </c>
      <c r="E6" s="2003" t="s">
        <v>41</v>
      </c>
      <c r="F6" s="2003" t="s">
        <v>43</v>
      </c>
      <c r="G6" s="2003" t="s">
        <v>283</v>
      </c>
      <c r="H6" s="2003" t="s">
        <v>47</v>
      </c>
      <c r="I6" s="2003" t="s">
        <v>103</v>
      </c>
      <c r="J6" s="2003" t="s">
        <v>285</v>
      </c>
      <c r="K6" s="2003" t="s">
        <v>286</v>
      </c>
      <c r="L6" s="2004" t="s">
        <v>887</v>
      </c>
      <c r="M6" s="2005" t="s">
        <v>104</v>
      </c>
      <c r="N6" s="2006" t="s">
        <v>888</v>
      </c>
      <c r="O6" s="2003" t="s">
        <v>55</v>
      </c>
      <c r="P6" s="2003" t="s">
        <v>57</v>
      </c>
      <c r="Q6" s="2003" t="s">
        <v>62</v>
      </c>
      <c r="R6" s="2003" t="s">
        <v>64</v>
      </c>
      <c r="S6" s="2007" t="s">
        <v>889</v>
      </c>
      <c r="T6" s="2381" t="s">
        <v>886</v>
      </c>
    </row>
    <row r="7" spans="2:20" s="1994" customFormat="1" ht="50.25" customHeight="1">
      <c r="B7" s="2380"/>
      <c r="C7" s="2008" t="s">
        <v>31</v>
      </c>
      <c r="D7" s="2008" t="s">
        <v>38</v>
      </c>
      <c r="E7" s="2008" t="s">
        <v>42</v>
      </c>
      <c r="F7" s="2008" t="s">
        <v>294</v>
      </c>
      <c r="G7" s="2008" t="s">
        <v>48</v>
      </c>
      <c r="H7" s="2008" t="s">
        <v>48</v>
      </c>
      <c r="I7" s="2008" t="s">
        <v>50</v>
      </c>
      <c r="J7" s="2009" t="s">
        <v>890</v>
      </c>
      <c r="K7" s="2009" t="s">
        <v>891</v>
      </c>
      <c r="L7" s="2010" t="s">
        <v>298</v>
      </c>
      <c r="M7" s="2011" t="s">
        <v>299</v>
      </c>
      <c r="N7" s="2012" t="s">
        <v>54</v>
      </c>
      <c r="O7" s="2008" t="s">
        <v>56</v>
      </c>
      <c r="P7" s="2008" t="s">
        <v>300</v>
      </c>
      <c r="Q7" s="2008" t="s">
        <v>63</v>
      </c>
      <c r="R7" s="2009" t="s">
        <v>65</v>
      </c>
      <c r="S7" s="2013" t="s">
        <v>303</v>
      </c>
      <c r="T7" s="2382"/>
    </row>
    <row r="8" spans="2:20" s="1994" customFormat="1" ht="16.5" customHeight="1">
      <c r="B8" s="2014" t="s">
        <v>892</v>
      </c>
      <c r="C8" s="2015">
        <v>1978434</v>
      </c>
      <c r="D8" s="2015">
        <v>6426</v>
      </c>
      <c r="E8" s="2015">
        <v>211324</v>
      </c>
      <c r="F8" s="2015">
        <v>156015</v>
      </c>
      <c r="G8" s="2015" t="s">
        <v>305</v>
      </c>
      <c r="H8" s="2015">
        <v>116980</v>
      </c>
      <c r="I8" s="2015" t="s">
        <v>305</v>
      </c>
      <c r="J8" s="2016">
        <v>616</v>
      </c>
      <c r="K8" s="2015">
        <v>1287</v>
      </c>
      <c r="L8" s="2017">
        <v>61</v>
      </c>
      <c r="M8" s="2018" t="s">
        <v>305</v>
      </c>
      <c r="N8" s="2016" t="s">
        <v>305</v>
      </c>
      <c r="O8" s="2015">
        <v>6025</v>
      </c>
      <c r="P8" s="2015">
        <v>1469828</v>
      </c>
      <c r="Q8" s="2016" t="s">
        <v>305</v>
      </c>
      <c r="R8" s="2015">
        <v>9872</v>
      </c>
      <c r="S8" s="2019">
        <v>1475853</v>
      </c>
      <c r="T8" s="2020" t="s">
        <v>893</v>
      </c>
    </row>
    <row r="9" spans="2:20" s="1994" customFormat="1" ht="14.25">
      <c r="B9" s="2014" t="s">
        <v>318</v>
      </c>
      <c r="C9" s="2015">
        <v>1975460</v>
      </c>
      <c r="D9" s="2015">
        <v>8889</v>
      </c>
      <c r="E9" s="2015">
        <v>234640</v>
      </c>
      <c r="F9" s="2015">
        <v>168313</v>
      </c>
      <c r="G9" s="2015" t="s">
        <v>305</v>
      </c>
      <c r="H9" s="2015">
        <v>137469</v>
      </c>
      <c r="I9" s="2015" t="s">
        <v>305</v>
      </c>
      <c r="J9" s="2016">
        <v>713</v>
      </c>
      <c r="K9" s="2015">
        <v>1499</v>
      </c>
      <c r="L9" s="2017">
        <v>319</v>
      </c>
      <c r="M9" s="2018" t="s">
        <v>305</v>
      </c>
      <c r="N9" s="2016" t="s">
        <v>305</v>
      </c>
      <c r="O9" s="2015">
        <v>7219</v>
      </c>
      <c r="P9" s="2015">
        <v>1403184</v>
      </c>
      <c r="Q9" s="2016" t="s">
        <v>305</v>
      </c>
      <c r="R9" s="2015">
        <v>13215</v>
      </c>
      <c r="S9" s="2019">
        <v>1410404</v>
      </c>
      <c r="T9" s="2020">
        <v>60</v>
      </c>
    </row>
    <row r="10" spans="2:20" s="1994" customFormat="1" ht="14.25">
      <c r="B10" s="2014" t="s">
        <v>328</v>
      </c>
      <c r="C10" s="2015">
        <v>2060488</v>
      </c>
      <c r="D10" s="2015">
        <v>11271</v>
      </c>
      <c r="E10" s="2015">
        <v>257128</v>
      </c>
      <c r="F10" s="2015">
        <v>183589</v>
      </c>
      <c r="G10" s="2015" t="s">
        <v>305</v>
      </c>
      <c r="H10" s="2015">
        <v>215462</v>
      </c>
      <c r="I10" s="2015" t="s">
        <v>305</v>
      </c>
      <c r="J10" s="2016">
        <v>956</v>
      </c>
      <c r="K10" s="2015">
        <v>1768</v>
      </c>
      <c r="L10" s="2021">
        <v>1169</v>
      </c>
      <c r="M10" s="2018" t="s">
        <v>305</v>
      </c>
      <c r="N10" s="2015">
        <v>4055</v>
      </c>
      <c r="O10" s="2015">
        <v>9840</v>
      </c>
      <c r="P10" s="2015">
        <v>1356532</v>
      </c>
      <c r="Q10" s="2016" t="s">
        <v>305</v>
      </c>
      <c r="R10" s="2015">
        <v>18717</v>
      </c>
      <c r="S10" s="2019">
        <v>1370427</v>
      </c>
      <c r="T10" s="2020">
        <v>65</v>
      </c>
    </row>
    <row r="11" spans="2:20" s="1994" customFormat="1" ht="14.25">
      <c r="B11" s="2014" t="s">
        <v>337</v>
      </c>
      <c r="C11" s="2015">
        <v>2124306</v>
      </c>
      <c r="D11" s="2015">
        <v>17500</v>
      </c>
      <c r="E11" s="2015">
        <v>272398</v>
      </c>
      <c r="F11" s="2015">
        <v>187574</v>
      </c>
      <c r="G11" s="2015" t="s">
        <v>305</v>
      </c>
      <c r="H11" s="2015">
        <v>216459</v>
      </c>
      <c r="I11" s="2015" t="s">
        <v>305</v>
      </c>
      <c r="J11" s="2015">
        <v>1046</v>
      </c>
      <c r="K11" s="2015">
        <v>1977</v>
      </c>
      <c r="L11" s="2021">
        <v>2659</v>
      </c>
      <c r="M11" s="2018" t="s">
        <v>305</v>
      </c>
      <c r="N11" s="2015">
        <v>5804</v>
      </c>
      <c r="O11" s="2015">
        <v>16842</v>
      </c>
      <c r="P11" s="2015">
        <v>1380883</v>
      </c>
      <c r="Q11" s="2016" t="s">
        <v>305</v>
      </c>
      <c r="R11" s="2015">
        <v>21163</v>
      </c>
      <c r="S11" s="2019">
        <v>1403530</v>
      </c>
      <c r="T11" s="2020">
        <v>70</v>
      </c>
    </row>
    <row r="12" spans="2:20" s="1994" customFormat="1" ht="24" customHeight="1">
      <c r="B12" s="2014" t="s">
        <v>342</v>
      </c>
      <c r="C12" s="2015">
        <v>2258390</v>
      </c>
      <c r="D12" s="2015">
        <v>23863</v>
      </c>
      <c r="E12" s="2015">
        <v>302626</v>
      </c>
      <c r="F12" s="2015">
        <v>199656</v>
      </c>
      <c r="G12" s="2015" t="s">
        <v>305</v>
      </c>
      <c r="H12" s="2015">
        <v>259640</v>
      </c>
      <c r="I12" s="2022" t="s">
        <v>305</v>
      </c>
      <c r="J12" s="2022"/>
      <c r="K12" s="2023">
        <v>8894</v>
      </c>
      <c r="L12" s="2024"/>
      <c r="M12" s="2018" t="s">
        <v>305</v>
      </c>
      <c r="N12" s="2015">
        <v>6124</v>
      </c>
      <c r="O12" s="2015">
        <v>21525</v>
      </c>
      <c r="P12" s="2015">
        <v>1408361</v>
      </c>
      <c r="Q12" s="2016" t="s">
        <v>305</v>
      </c>
      <c r="R12" s="2015">
        <v>27701</v>
      </c>
      <c r="S12" s="2019">
        <v>1436010</v>
      </c>
      <c r="T12" s="2020">
        <v>75</v>
      </c>
    </row>
    <row r="13" spans="2:20" s="1994" customFormat="1" ht="14.25">
      <c r="B13" s="2014" t="s">
        <v>347</v>
      </c>
      <c r="C13" s="2015">
        <v>2401428</v>
      </c>
      <c r="D13" s="2015">
        <v>34630</v>
      </c>
      <c r="E13" s="2015">
        <v>338369</v>
      </c>
      <c r="F13" s="2015">
        <v>218474</v>
      </c>
      <c r="G13" s="2015" t="s">
        <v>305</v>
      </c>
      <c r="H13" s="2015">
        <v>281545</v>
      </c>
      <c r="I13" s="2022" t="s">
        <v>305</v>
      </c>
      <c r="J13" s="2022"/>
      <c r="K13" s="2023">
        <v>13774</v>
      </c>
      <c r="L13" s="2024"/>
      <c r="M13" s="2018" t="s">
        <v>305</v>
      </c>
      <c r="N13" s="2015">
        <v>6087</v>
      </c>
      <c r="O13" s="2015">
        <v>21187</v>
      </c>
      <c r="P13" s="2015">
        <v>1459957</v>
      </c>
      <c r="Q13" s="2015">
        <v>9865</v>
      </c>
      <c r="R13" s="2015">
        <v>17540</v>
      </c>
      <c r="S13" s="2019">
        <v>1487231</v>
      </c>
      <c r="T13" s="2020">
        <v>80</v>
      </c>
    </row>
    <row r="14" spans="2:20" s="1994" customFormat="1" ht="14.25">
      <c r="B14" s="2014" t="s">
        <v>352</v>
      </c>
      <c r="C14" s="2015">
        <v>2504900</v>
      </c>
      <c r="D14" s="2015">
        <v>36344</v>
      </c>
      <c r="E14" s="2015">
        <v>364425</v>
      </c>
      <c r="F14" s="2015">
        <v>246121</v>
      </c>
      <c r="G14" s="2015" t="s">
        <v>305</v>
      </c>
      <c r="H14" s="2015">
        <v>314352</v>
      </c>
      <c r="I14" s="2022" t="s">
        <v>305</v>
      </c>
      <c r="J14" s="2022"/>
      <c r="K14" s="2023">
        <v>15451</v>
      </c>
      <c r="L14" s="2024"/>
      <c r="M14" s="2018" t="s">
        <v>305</v>
      </c>
      <c r="N14" s="2015">
        <v>6126</v>
      </c>
      <c r="O14" s="2015">
        <v>22493</v>
      </c>
      <c r="P14" s="2015">
        <v>1473409</v>
      </c>
      <c r="Q14" s="2015">
        <v>12647</v>
      </c>
      <c r="R14" s="2015">
        <v>13533</v>
      </c>
      <c r="S14" s="2019">
        <v>1502028</v>
      </c>
      <c r="T14" s="2020">
        <v>85</v>
      </c>
    </row>
    <row r="15" spans="2:20" s="1994" customFormat="1" ht="14.25">
      <c r="B15" s="2135" t="s">
        <v>894</v>
      </c>
      <c r="C15" s="2015">
        <v>2562563</v>
      </c>
      <c r="D15" s="2015">
        <v>35752</v>
      </c>
      <c r="E15" s="2015">
        <v>377276</v>
      </c>
      <c r="F15" s="2015">
        <v>255845</v>
      </c>
      <c r="G15" s="2015" t="s">
        <v>305</v>
      </c>
      <c r="H15" s="2015">
        <v>328463</v>
      </c>
      <c r="I15" s="2022" t="s">
        <v>305</v>
      </c>
      <c r="J15" s="2022"/>
      <c r="K15" s="2023">
        <v>21096</v>
      </c>
      <c r="L15" s="2025"/>
      <c r="M15" s="2018" t="s">
        <v>305</v>
      </c>
      <c r="N15" s="2015">
        <v>5981</v>
      </c>
      <c r="O15" s="2015">
        <v>24376</v>
      </c>
      <c r="P15" s="2015">
        <v>1486071</v>
      </c>
      <c r="Q15" s="2015">
        <v>17035</v>
      </c>
      <c r="R15" s="2015">
        <v>10668</v>
      </c>
      <c r="S15" s="2019">
        <v>1516428</v>
      </c>
      <c r="T15" s="2020">
        <v>90</v>
      </c>
    </row>
    <row r="16" spans="2:20" s="1994" customFormat="1" ht="14.25" customHeight="1">
      <c r="B16" s="2014" t="s">
        <v>457</v>
      </c>
      <c r="C16" s="2015">
        <v>2583048.0549999997</v>
      </c>
      <c r="D16" s="2015">
        <v>39577.26</v>
      </c>
      <c r="E16" s="2015">
        <v>385790.391</v>
      </c>
      <c r="F16" s="2015">
        <v>262776.89</v>
      </c>
      <c r="G16" s="2015" t="s">
        <v>305</v>
      </c>
      <c r="H16" s="2015">
        <v>328623.45299999998</v>
      </c>
      <c r="I16" s="2022" t="s">
        <v>305</v>
      </c>
      <c r="J16" s="2022"/>
      <c r="K16" s="2023">
        <v>17224.812999999998</v>
      </c>
      <c r="L16" s="2024"/>
      <c r="M16" s="2018" t="s">
        <v>305</v>
      </c>
      <c r="N16" s="2015">
        <v>6284</v>
      </c>
      <c r="O16" s="2015">
        <v>23256.343000000001</v>
      </c>
      <c r="P16" s="2015">
        <v>1486407.1129999999</v>
      </c>
      <c r="Q16" s="2015">
        <v>19632.292000000001</v>
      </c>
      <c r="R16" s="2015">
        <v>13475.5</v>
      </c>
      <c r="S16" s="2019">
        <v>1515947.456</v>
      </c>
      <c r="T16" s="2020">
        <v>95</v>
      </c>
    </row>
    <row r="17" spans="2:23" s="1994" customFormat="1" ht="13.5" customHeight="1">
      <c r="B17" s="2014" t="s">
        <v>899</v>
      </c>
      <c r="C17" s="2015">
        <v>2600905.8980000005</v>
      </c>
      <c r="D17" s="2015">
        <v>38125.077000000005</v>
      </c>
      <c r="E17" s="2015">
        <v>386960.79900000006</v>
      </c>
      <c r="F17" s="2015">
        <v>265386.76399999997</v>
      </c>
      <c r="G17" s="2015" t="s">
        <v>305</v>
      </c>
      <c r="H17" s="2015">
        <v>333107.50800000003</v>
      </c>
      <c r="I17" s="2022">
        <v>115.059</v>
      </c>
      <c r="J17" s="2022"/>
      <c r="K17" s="2023">
        <v>18430.973999999998</v>
      </c>
      <c r="L17" s="2026"/>
      <c r="M17" s="2018" t="s">
        <v>305</v>
      </c>
      <c r="N17" s="2015">
        <v>6307.1670000000004</v>
      </c>
      <c r="O17" s="2015">
        <v>21864.411</v>
      </c>
      <c r="P17" s="2015">
        <v>1500170.2950000002</v>
      </c>
      <c r="Q17" s="2015">
        <v>20521.107</v>
      </c>
      <c r="R17" s="2022">
        <v>9916.7369999999992</v>
      </c>
      <c r="S17" s="2028">
        <v>1528342</v>
      </c>
      <c r="T17" s="2020" t="s">
        <v>900</v>
      </c>
    </row>
    <row r="18" spans="2:23" s="1994" customFormat="1" ht="13.5" customHeight="1">
      <c r="B18" s="2014" t="s">
        <v>905</v>
      </c>
      <c r="C18" s="2022">
        <v>2598779.8829999999</v>
      </c>
      <c r="D18" s="2022">
        <v>39213</v>
      </c>
      <c r="E18" s="2022">
        <v>381811</v>
      </c>
      <c r="F18" s="2022">
        <v>265799</v>
      </c>
      <c r="G18" s="2015" t="s">
        <v>305</v>
      </c>
      <c r="H18" s="2022">
        <v>333204</v>
      </c>
      <c r="I18" s="2022">
        <v>292</v>
      </c>
      <c r="J18" s="2022"/>
      <c r="K18" s="2023">
        <v>18931</v>
      </c>
      <c r="L18" s="2026"/>
      <c r="M18" s="2018" t="s">
        <v>305</v>
      </c>
      <c r="N18" s="2022">
        <v>6471.799</v>
      </c>
      <c r="O18" s="2022">
        <v>16777.419999999998</v>
      </c>
      <c r="P18" s="2022">
        <v>1506001.7890000001</v>
      </c>
      <c r="Q18" s="2022">
        <v>23452.111999999997</v>
      </c>
      <c r="R18" s="2030">
        <v>6826.7629999999999</v>
      </c>
      <c r="S18" s="2023">
        <v>1529251.0079999999</v>
      </c>
      <c r="T18" s="2029" t="s">
        <v>382</v>
      </c>
    </row>
    <row r="19" spans="2:23" s="1994" customFormat="1" ht="15.75" customHeight="1">
      <c r="B19" s="2014" t="s">
        <v>910</v>
      </c>
      <c r="C19" s="2022">
        <v>2597635.5810000002</v>
      </c>
      <c r="D19" s="2022">
        <v>40095.411</v>
      </c>
      <c r="E19" s="2022">
        <v>372235.12199999997</v>
      </c>
      <c r="F19" s="2022">
        <v>264935.49900000001</v>
      </c>
      <c r="G19" s="2015" t="s">
        <v>305</v>
      </c>
      <c r="H19" s="2022">
        <v>324637.26299999998</v>
      </c>
      <c r="I19" s="2022">
        <v>696.51199999999994</v>
      </c>
      <c r="J19" s="2022"/>
      <c r="K19" s="2023" t="s">
        <v>305</v>
      </c>
      <c r="L19" s="2026"/>
      <c r="M19" s="2018">
        <v>20076.347000000002</v>
      </c>
      <c r="N19" s="2022">
        <v>6332</v>
      </c>
      <c r="O19" s="2022">
        <v>10214</v>
      </c>
      <c r="P19" s="2022">
        <v>1519625</v>
      </c>
      <c r="Q19" s="2022">
        <v>32917.383999999998</v>
      </c>
      <c r="R19" s="2022">
        <v>5871.0429999999997</v>
      </c>
      <c r="S19" s="2027">
        <v>1536171</v>
      </c>
      <c r="T19" s="2029" t="s">
        <v>532</v>
      </c>
    </row>
    <row r="20" spans="2:23" s="1994" customFormat="1" ht="20.25" customHeight="1">
      <c r="B20" s="2014" t="s">
        <v>913</v>
      </c>
      <c r="C20" s="2022">
        <v>2581775</v>
      </c>
      <c r="D20" s="2022">
        <v>45864</v>
      </c>
      <c r="E20" s="2022">
        <v>356339</v>
      </c>
      <c r="F20" s="2022">
        <v>259032</v>
      </c>
      <c r="G20" s="2015" t="s">
        <v>305</v>
      </c>
      <c r="H20" s="2022">
        <v>317639</v>
      </c>
      <c r="I20" s="2022">
        <v>859</v>
      </c>
      <c r="J20" s="2022"/>
      <c r="K20" s="2023" t="s">
        <v>305</v>
      </c>
      <c r="L20" s="2026"/>
      <c r="M20" s="2018">
        <v>21948</v>
      </c>
      <c r="N20" s="2022">
        <v>6289</v>
      </c>
      <c r="O20" s="2022">
        <v>8662</v>
      </c>
      <c r="P20" s="2022">
        <v>1525968</v>
      </c>
      <c r="Q20" s="2022">
        <v>33635</v>
      </c>
      <c r="R20" s="2022">
        <v>5539</v>
      </c>
      <c r="S20" s="2027">
        <v>1540920</v>
      </c>
      <c r="T20" s="2029" t="s">
        <v>914</v>
      </c>
    </row>
    <row r="21" spans="2:23" s="1994" customFormat="1" ht="14.25">
      <c r="B21" s="2014" t="s">
        <v>915</v>
      </c>
      <c r="C21" s="2015">
        <v>2577747.2279999997</v>
      </c>
      <c r="D21" s="2022">
        <v>47520.682000000001</v>
      </c>
      <c r="E21" s="2022">
        <v>353373.43</v>
      </c>
      <c r="F21" s="2022">
        <v>257684.40700000001</v>
      </c>
      <c r="G21" s="2015" t="s">
        <v>305</v>
      </c>
      <c r="H21" s="2022">
        <v>317518.46100000001</v>
      </c>
      <c r="I21" s="2022">
        <v>859.13900000000001</v>
      </c>
      <c r="J21" s="2022"/>
      <c r="K21" s="2023" t="s">
        <v>305</v>
      </c>
      <c r="L21" s="2026"/>
      <c r="M21" s="2018">
        <v>22366.899000000001</v>
      </c>
      <c r="N21" s="2022">
        <v>6284.3249999999998</v>
      </c>
      <c r="O21" s="2022">
        <v>7489.26</v>
      </c>
      <c r="P21" s="2015">
        <v>1523891.121</v>
      </c>
      <c r="Q21" s="2022">
        <v>35302.180999999997</v>
      </c>
      <c r="R21" s="2022">
        <v>5457.3230000000003</v>
      </c>
      <c r="S21" s="2027">
        <v>1537664.706</v>
      </c>
      <c r="T21" s="2029" t="s">
        <v>485</v>
      </c>
    </row>
    <row r="22" spans="2:23" s="1994" customFormat="1" ht="14.25">
      <c r="B22" s="2014" t="s">
        <v>916</v>
      </c>
      <c r="C22" s="2015">
        <v>2576336.236</v>
      </c>
      <c r="D22" s="2022">
        <v>48433.917000000001</v>
      </c>
      <c r="E22" s="2022">
        <v>351427.696</v>
      </c>
      <c r="F22" s="2022">
        <v>256611.087</v>
      </c>
      <c r="G22" s="2015">
        <v>73.277000000000001</v>
      </c>
      <c r="H22" s="2022">
        <v>317055.31</v>
      </c>
      <c r="I22" s="2022">
        <v>859.15099999999995</v>
      </c>
      <c r="J22" s="2022"/>
      <c r="K22" s="2023" t="s">
        <v>305</v>
      </c>
      <c r="L22" s="2026"/>
      <c r="M22" s="2018">
        <v>22567.32</v>
      </c>
      <c r="N22" s="2022">
        <v>6284.3339999999998</v>
      </c>
      <c r="O22" s="2022">
        <v>7309.0010000000002</v>
      </c>
      <c r="P22" s="2015">
        <v>1524676.8089999999</v>
      </c>
      <c r="Q22" s="2022">
        <v>35545.461000000003</v>
      </c>
      <c r="R22" s="2022">
        <v>5492.8729999999996</v>
      </c>
      <c r="S22" s="2027">
        <v>1538270.1439999999</v>
      </c>
      <c r="T22" s="2029" t="s">
        <v>486</v>
      </c>
    </row>
    <row r="23" spans="2:23" s="2031" customFormat="1" ht="14.25">
      <c r="B23" s="2014" t="s">
        <v>917</v>
      </c>
      <c r="C23" s="2015">
        <v>2574540.7450000001</v>
      </c>
      <c r="D23" s="2022">
        <v>49903.697</v>
      </c>
      <c r="E23" s="2022">
        <v>349379.62199999997</v>
      </c>
      <c r="F23" s="2022">
        <v>256155.59599999999</v>
      </c>
      <c r="G23" s="2022">
        <v>73.277000000000001</v>
      </c>
      <c r="H23" s="2022">
        <v>315866.02399999998</v>
      </c>
      <c r="I23" s="2022">
        <v>854.52800000000002</v>
      </c>
      <c r="J23" s="2022"/>
      <c r="K23" s="2023" t="s">
        <v>305</v>
      </c>
      <c r="L23" s="2026"/>
      <c r="M23" s="2018">
        <v>22606.945</v>
      </c>
      <c r="N23" s="2022">
        <v>6283.973</v>
      </c>
      <c r="O23" s="2022">
        <v>7331.8370000000004</v>
      </c>
      <c r="P23" s="2015">
        <v>1524491.558</v>
      </c>
      <c r="Q23" s="2022">
        <v>36090.567999999999</v>
      </c>
      <c r="R23" s="2022">
        <v>5503.12</v>
      </c>
      <c r="S23" s="2027">
        <v>1538107.368</v>
      </c>
      <c r="T23" s="2029" t="s">
        <v>488</v>
      </c>
    </row>
    <row r="24" spans="2:23" s="2031" customFormat="1" ht="14.25">
      <c r="B24" s="2014" t="s">
        <v>918</v>
      </c>
      <c r="C24" s="2015">
        <v>2569565.858</v>
      </c>
      <c r="D24" s="2022">
        <v>49804.303999999996</v>
      </c>
      <c r="E24" s="2022">
        <v>347634.79499999998</v>
      </c>
      <c r="F24" s="2022">
        <v>255305.769</v>
      </c>
      <c r="G24" s="2022">
        <v>73.277000000000001</v>
      </c>
      <c r="H24" s="2022">
        <v>315649.429</v>
      </c>
      <c r="I24" s="2022">
        <v>868.99900000000002</v>
      </c>
      <c r="J24" s="2022"/>
      <c r="K24" s="2023" t="s">
        <v>305</v>
      </c>
      <c r="L24" s="2026"/>
      <c r="M24" s="2018">
        <v>22776.477999999999</v>
      </c>
      <c r="N24" s="2022">
        <v>6342.9229999999998</v>
      </c>
      <c r="O24" s="2022">
        <v>7185.268</v>
      </c>
      <c r="P24" s="2015">
        <v>1522142.2209999999</v>
      </c>
      <c r="Q24" s="2022">
        <v>36401.629999999997</v>
      </c>
      <c r="R24" s="2022">
        <v>5380.7650000000003</v>
      </c>
      <c r="S24" s="2027">
        <v>1535670.412</v>
      </c>
      <c r="T24" s="2029" t="s">
        <v>490</v>
      </c>
    </row>
    <row r="25" spans="2:23" s="1994" customFormat="1" ht="14.25">
      <c r="B25" s="2014" t="s">
        <v>919</v>
      </c>
      <c r="C25" s="2022">
        <v>2570791</v>
      </c>
      <c r="D25" s="2022">
        <v>55714.557000000001</v>
      </c>
      <c r="E25" s="2022">
        <v>345068.49599999998</v>
      </c>
      <c r="F25" s="2022">
        <v>254175.18700000001</v>
      </c>
      <c r="G25" s="2022">
        <v>222</v>
      </c>
      <c r="H25" s="2022">
        <v>314709.74600000004</v>
      </c>
      <c r="I25" s="2022">
        <v>846</v>
      </c>
      <c r="J25" s="2022"/>
      <c r="K25" s="2023" t="s">
        <v>305</v>
      </c>
      <c r="L25" s="2026"/>
      <c r="M25" s="2018">
        <v>22812.429</v>
      </c>
      <c r="N25" s="2015">
        <v>6336.6409999999996</v>
      </c>
      <c r="O25" s="2022">
        <v>7028.4639999999999</v>
      </c>
      <c r="P25" s="2015">
        <v>1522658.247</v>
      </c>
      <c r="Q25" s="2015">
        <v>34748</v>
      </c>
      <c r="R25" s="2022">
        <v>6471.67</v>
      </c>
      <c r="S25" s="2027">
        <v>1536023.352</v>
      </c>
      <c r="T25" s="2029" t="s">
        <v>920</v>
      </c>
    </row>
    <row r="26" spans="2:23" s="2031" customFormat="1" ht="14.25">
      <c r="B26" s="2014" t="s">
        <v>921</v>
      </c>
      <c r="C26" s="2022">
        <v>2573220.588</v>
      </c>
      <c r="D26" s="2022">
        <v>57573.183999999994</v>
      </c>
      <c r="E26" s="2022">
        <v>342941.88899999997</v>
      </c>
      <c r="F26" s="2022">
        <v>253272.231</v>
      </c>
      <c r="G26" s="2022">
        <v>272.93900000000002</v>
      </c>
      <c r="H26" s="2022">
        <v>314596.245</v>
      </c>
      <c r="I26" s="2022">
        <v>920.41</v>
      </c>
      <c r="J26" s="2022"/>
      <c r="K26" s="2023" t="s">
        <v>305</v>
      </c>
      <c r="L26" s="2026"/>
      <c r="M26" s="2018">
        <v>23160.71</v>
      </c>
      <c r="N26" s="2022">
        <v>6293</v>
      </c>
      <c r="O26" s="2022">
        <v>6711</v>
      </c>
      <c r="P26" s="2015">
        <v>1522848</v>
      </c>
      <c r="Q26" s="2022">
        <v>39696.758000000002</v>
      </c>
      <c r="R26" s="2022">
        <v>6457.0219999999999</v>
      </c>
      <c r="S26" s="2027">
        <v>1535852.0060000001</v>
      </c>
      <c r="T26" s="2029" t="s">
        <v>922</v>
      </c>
    </row>
    <row r="27" spans="2:23" s="2031" customFormat="1" ht="14.25">
      <c r="B27" s="2014" t="s">
        <v>363</v>
      </c>
      <c r="C27" s="2022">
        <v>2562361</v>
      </c>
      <c r="D27" s="2022">
        <v>55614</v>
      </c>
      <c r="E27" s="2022">
        <v>341998</v>
      </c>
      <c r="F27" s="2022">
        <v>251804</v>
      </c>
      <c r="G27" s="2022">
        <v>272.89999999999998</v>
      </c>
      <c r="H27" s="2022">
        <v>313561</v>
      </c>
      <c r="I27" s="2022">
        <v>915.7</v>
      </c>
      <c r="J27" s="2022"/>
      <c r="K27" s="2023" t="s">
        <v>305</v>
      </c>
      <c r="L27" s="2026"/>
      <c r="M27" s="2018">
        <v>23316</v>
      </c>
      <c r="N27" s="2022">
        <v>6367</v>
      </c>
      <c r="O27" s="2022">
        <v>6829.1</v>
      </c>
      <c r="P27" s="2015">
        <v>1521135.1</v>
      </c>
      <c r="Q27" s="2022">
        <v>35105.800000000003</v>
      </c>
      <c r="R27" s="2022">
        <v>5443</v>
      </c>
      <c r="S27" s="2032">
        <v>1534331.7000000002</v>
      </c>
      <c r="T27" s="2029" t="s">
        <v>923</v>
      </c>
    </row>
    <row r="28" spans="2:23" s="2031" customFormat="1" ht="14.25">
      <c r="B28" s="2033" t="s">
        <v>1220</v>
      </c>
      <c r="C28" s="2034">
        <f>SUM(C30:C32)</f>
        <v>2561823.267</v>
      </c>
      <c r="D28" s="2034">
        <f t="shared" ref="D28:I28" si="0">SUM(D30:D32)</f>
        <v>56392.763999999996</v>
      </c>
      <c r="E28" s="2034">
        <f t="shared" si="0"/>
        <v>340664.81599999999</v>
      </c>
      <c r="F28" s="2034">
        <f t="shared" si="0"/>
        <v>252712.33900000001</v>
      </c>
      <c r="G28" s="2034">
        <f t="shared" si="0"/>
        <v>272.94799999999998</v>
      </c>
      <c r="H28" s="2034">
        <f t="shared" si="0"/>
        <v>313035.81700000004</v>
      </c>
      <c r="I28" s="2034">
        <f t="shared" si="0"/>
        <v>915.61</v>
      </c>
      <c r="J28" s="2034"/>
      <c r="K28" s="2035" t="s">
        <v>305</v>
      </c>
      <c r="L28" s="2036"/>
      <c r="M28" s="2037">
        <f>SUM(M30:M32)</f>
        <v>23472.236999999997</v>
      </c>
      <c r="N28" s="2038">
        <f t="shared" ref="N28:S28" si="1">SUM(N30:N32)</f>
        <v>6384.3140000000003</v>
      </c>
      <c r="O28" s="2038">
        <f t="shared" si="1"/>
        <v>6649.1509999999998</v>
      </c>
      <c r="P28" s="2038">
        <f t="shared" si="1"/>
        <v>1520674.5950000002</v>
      </c>
      <c r="Q28" s="2034">
        <f t="shared" si="1"/>
        <v>35242.716</v>
      </c>
      <c r="R28" s="2034">
        <f t="shared" si="1"/>
        <v>5405.96</v>
      </c>
      <c r="S28" s="2039">
        <f t="shared" si="1"/>
        <v>1533708.06</v>
      </c>
      <c r="T28" s="2040" t="s">
        <v>1226</v>
      </c>
    </row>
    <row r="29" spans="2:23" s="1994" customFormat="1" ht="14.25">
      <c r="B29" s="2033"/>
      <c r="C29" s="2034"/>
      <c r="D29" s="2034"/>
      <c r="E29" s="2034"/>
      <c r="F29" s="2034"/>
      <c r="G29" s="2034"/>
      <c r="H29" s="2034"/>
      <c r="I29" s="2034"/>
      <c r="J29" s="2034"/>
      <c r="K29" s="2023"/>
      <c r="L29" s="2036"/>
      <c r="M29" s="2037"/>
      <c r="N29" s="2041"/>
      <c r="O29" s="2041"/>
      <c r="P29" s="2041"/>
      <c r="Q29" s="2034"/>
      <c r="R29" s="2042"/>
      <c r="S29" s="2032"/>
      <c r="T29" s="2020"/>
    </row>
    <row r="30" spans="2:23" s="1994" customFormat="1" ht="14.25">
      <c r="B30" s="2014" t="s">
        <v>924</v>
      </c>
      <c r="C30" s="2015">
        <f>SUM(D30:R30)</f>
        <v>1342428.284</v>
      </c>
      <c r="D30" s="2043">
        <f>238878/1000</f>
        <v>238.87799999999999</v>
      </c>
      <c r="E30" s="2043">
        <v>1481.24</v>
      </c>
      <c r="F30" s="2043">
        <v>1609.845</v>
      </c>
      <c r="G30" s="2043">
        <v>204.114</v>
      </c>
      <c r="H30" s="2043">
        <v>624.16999999999996</v>
      </c>
      <c r="I30" s="2043">
        <v>161.39599999999999</v>
      </c>
      <c r="J30" s="2044"/>
      <c r="K30" s="2023" t="s">
        <v>305</v>
      </c>
      <c r="L30" s="2045"/>
      <c r="M30" s="2043">
        <v>712.85599999999999</v>
      </c>
      <c r="N30" s="2043">
        <v>5871.5860000000002</v>
      </c>
      <c r="O30" s="2046" t="s">
        <v>305</v>
      </c>
      <c r="P30" s="2043">
        <v>1331524.199</v>
      </c>
      <c r="Q30" s="2046" t="s">
        <v>305</v>
      </c>
      <c r="R30" s="2046" t="s">
        <v>305</v>
      </c>
      <c r="S30" s="2032">
        <f>SUM(N30:P30)</f>
        <v>1337395.7849999999</v>
      </c>
      <c r="T30" s="2020" t="s">
        <v>925</v>
      </c>
    </row>
    <row r="31" spans="2:23" s="1994" customFormat="1" ht="14.25">
      <c r="B31" s="2014" t="s">
        <v>926</v>
      </c>
      <c r="C31" s="2015">
        <f>SUM(D31:R31)</f>
        <v>890788.74800000002</v>
      </c>
      <c r="D31" s="2015">
        <v>12517.171</v>
      </c>
      <c r="E31" s="2015">
        <v>334982.09899999999</v>
      </c>
      <c r="F31" s="2015">
        <v>244034.601</v>
      </c>
      <c r="G31" s="2047">
        <v>0</v>
      </c>
      <c r="H31" s="2015">
        <v>239169.53700000001</v>
      </c>
      <c r="I31" s="2047">
        <v>0</v>
      </c>
      <c r="J31" s="2022"/>
      <c r="K31" s="2023" t="s">
        <v>305</v>
      </c>
      <c r="L31" s="2045"/>
      <c r="M31" s="2018">
        <v>22502.816999999999</v>
      </c>
      <c r="N31" s="2043">
        <v>268.95699999999999</v>
      </c>
      <c r="O31" s="2043">
        <v>357.07799999999997</v>
      </c>
      <c r="P31" s="2043">
        <v>21444.806</v>
      </c>
      <c r="Q31" s="2043">
        <v>15475.677</v>
      </c>
      <c r="R31" s="2043">
        <v>36.005000000000003</v>
      </c>
      <c r="S31" s="2032">
        <f t="shared" ref="S31:S32" si="2">SUM(N31:P31)</f>
        <v>22070.841</v>
      </c>
      <c r="T31" s="2020" t="s">
        <v>927</v>
      </c>
    </row>
    <row r="32" spans="2:23" s="1994" customFormat="1" ht="14.25">
      <c r="B32" s="2014" t="s">
        <v>928</v>
      </c>
      <c r="C32" s="2015">
        <v>328606.23499999999</v>
      </c>
      <c r="D32" s="2043">
        <v>43636.714999999997</v>
      </c>
      <c r="E32" s="2043">
        <v>4201.4769999999999</v>
      </c>
      <c r="F32" s="2043">
        <v>7067.893</v>
      </c>
      <c r="G32" s="2043">
        <v>68.834000000000003</v>
      </c>
      <c r="H32" s="2043">
        <v>73242.11</v>
      </c>
      <c r="I32" s="2043">
        <v>754.21400000000006</v>
      </c>
      <c r="J32" s="2022"/>
      <c r="K32" s="2023" t="s">
        <v>305</v>
      </c>
      <c r="L32" s="2045"/>
      <c r="M32" s="2043">
        <v>256.56400000000002</v>
      </c>
      <c r="N32" s="2043">
        <v>243.77099999999999</v>
      </c>
      <c r="O32" s="2043">
        <v>6292.0730000000003</v>
      </c>
      <c r="P32" s="2043">
        <v>167705.59</v>
      </c>
      <c r="Q32" s="2043">
        <v>19767.039000000001</v>
      </c>
      <c r="R32" s="2043">
        <v>5369.9549999999999</v>
      </c>
      <c r="S32" s="2032">
        <f t="shared" si="2"/>
        <v>174241.43400000001</v>
      </c>
      <c r="T32" s="2020" t="s">
        <v>929</v>
      </c>
      <c r="U32" s="2048"/>
      <c r="V32" s="1253"/>
      <c r="W32" s="1363"/>
    </row>
    <row r="33" spans="2:20" s="1994" customFormat="1" ht="6" customHeight="1" thickBot="1">
      <c r="B33" s="2014"/>
      <c r="C33" s="2049"/>
      <c r="D33" s="2049"/>
      <c r="E33" s="2049"/>
      <c r="F33" s="2049"/>
      <c r="G33" s="2049"/>
      <c r="H33" s="2049"/>
      <c r="I33" s="2050"/>
      <c r="J33" s="2050"/>
      <c r="L33" s="2045"/>
      <c r="M33" s="2051"/>
      <c r="N33" s="2049"/>
      <c r="O33" s="2050"/>
      <c r="P33" s="2052"/>
      <c r="Q33" s="2049"/>
      <c r="R33" s="2049"/>
      <c r="S33" s="2053"/>
      <c r="T33" s="2054"/>
    </row>
    <row r="34" spans="2:20" ht="3.75" customHeight="1">
      <c r="B34" s="2055"/>
      <c r="C34" s="2055"/>
      <c r="D34" s="2055"/>
      <c r="E34" s="2055"/>
      <c r="F34" s="2055"/>
      <c r="G34" s="2055"/>
      <c r="H34" s="2055"/>
      <c r="I34" s="2055"/>
      <c r="J34" s="2055"/>
      <c r="K34" s="2055"/>
      <c r="L34" s="2055"/>
      <c r="M34" s="2055"/>
      <c r="N34" s="2055"/>
      <c r="O34" s="2055"/>
      <c r="P34" s="2055"/>
      <c r="Q34" s="2055"/>
      <c r="R34" s="2055"/>
      <c r="S34" s="2055"/>
      <c r="T34" s="2055"/>
    </row>
    <row r="35" spans="2:20" s="2058" customFormat="1" ht="13.5" customHeight="1">
      <c r="B35" s="2057" t="s">
        <v>931</v>
      </c>
      <c r="L35" s="2057" t="s">
        <v>932</v>
      </c>
      <c r="N35" s="2059"/>
    </row>
    <row r="36" spans="2:20" s="2058" customFormat="1" ht="13.5" customHeight="1">
      <c r="B36" s="2057" t="s">
        <v>933</v>
      </c>
      <c r="L36" s="2060" t="s">
        <v>934</v>
      </c>
    </row>
    <row r="37" spans="2:20" s="2058" customFormat="1" ht="13.5" customHeight="1">
      <c r="B37" s="2057" t="s">
        <v>935</v>
      </c>
      <c r="L37" s="2057" t="s">
        <v>936</v>
      </c>
    </row>
    <row r="38" spans="2:20" s="2058" customFormat="1" ht="13.5" customHeight="1">
      <c r="B38" s="2057" t="s">
        <v>937</v>
      </c>
      <c r="L38" s="2059" t="s">
        <v>938</v>
      </c>
    </row>
    <row r="39" spans="2:20">
      <c r="B39" s="2057"/>
    </row>
    <row r="40" spans="2:20">
      <c r="B40" s="2060"/>
    </row>
    <row r="41" spans="2:20" ht="14.25">
      <c r="B41" s="2061"/>
      <c r="C41" s="2062"/>
      <c r="D41" s="2063"/>
      <c r="E41" s="2063"/>
      <c r="F41" s="2063"/>
      <c r="G41" s="2063"/>
      <c r="H41" s="2063"/>
      <c r="I41" s="2063"/>
      <c r="J41" s="2063"/>
      <c r="K41" s="2063"/>
      <c r="L41" s="2063"/>
      <c r="M41" s="2063"/>
      <c r="N41" s="2063"/>
      <c r="O41" s="2063"/>
      <c r="P41" s="2063"/>
      <c r="Q41" s="2063"/>
      <c r="R41" s="2063"/>
      <c r="S41" s="2062"/>
    </row>
    <row r="42" spans="2:20" ht="14.25">
      <c r="B42" s="2061"/>
      <c r="C42" s="2062"/>
      <c r="D42" s="2063"/>
      <c r="E42" s="2063"/>
      <c r="F42" s="2063"/>
      <c r="G42" s="2063"/>
      <c r="H42" s="2063"/>
      <c r="I42" s="2063"/>
      <c r="J42" s="2063"/>
      <c r="K42" s="2063"/>
      <c r="L42" s="2063"/>
      <c r="M42" s="2063"/>
      <c r="N42" s="2063"/>
      <c r="O42" s="2063"/>
      <c r="P42" s="2063"/>
      <c r="Q42" s="2063"/>
      <c r="R42" s="2063"/>
      <c r="S42" s="2062"/>
    </row>
  </sheetData>
  <mergeCells count="5">
    <mergeCell ref="Q2:S2"/>
    <mergeCell ref="B3:T3"/>
    <mergeCell ref="I4:K4"/>
    <mergeCell ref="B6:B7"/>
    <mergeCell ref="T6:T7"/>
  </mergeCells>
  <phoneticPr fontId="15"/>
  <printOptions horizontalCentered="1" gridLinesSet="0"/>
  <pageMargins left="0" right="0" top="0" bottom="0" header="0" footer="0"/>
  <pageSetup paperSize="9" scale="85" orientation="portrait" blackAndWhite="1" r:id="rId1"/>
  <headerFooter alignWithMargins="0"/>
  <colBreaks count="1" manualBreakCount="1">
    <brk id="11" max="51" man="1"/>
  </col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3B81FE-81BF-4C27-A8E0-7F839902E904}">
  <dimension ref="B1:U47"/>
  <sheetViews>
    <sheetView zoomScaleNormal="100" zoomScaleSheetLayoutView="100" workbookViewId="0"/>
  </sheetViews>
  <sheetFormatPr defaultColWidth="9" defaultRowHeight="13.5"/>
  <cols>
    <col min="1" max="1" width="3.625" style="2065" customWidth="1"/>
    <col min="2" max="2" width="11.375" style="2065" customWidth="1"/>
    <col min="3" max="3" width="11.5" style="2065" customWidth="1"/>
    <col min="4" max="4" width="12" style="2065" customWidth="1"/>
    <col min="5" max="8" width="10.375" style="2065" customWidth="1"/>
    <col min="9" max="9" width="9.875" style="2065" customWidth="1"/>
    <col min="10" max="12" width="9.5" style="2065" customWidth="1"/>
    <col min="13" max="13" width="10.5" style="2065" customWidth="1"/>
    <col min="14" max="15" width="10.375" style="2065" customWidth="1"/>
    <col min="16" max="16" width="11.375" style="2065" customWidth="1"/>
    <col min="17" max="17" width="11.125" style="2065" customWidth="1"/>
    <col min="18" max="18" width="14" style="2065" customWidth="1"/>
    <col min="19" max="19" width="11.875" style="2065" customWidth="1"/>
    <col min="20" max="20" width="11.375" style="2065" customWidth="1"/>
    <col min="21" max="21" width="9.5" style="2065" bestFit="1" customWidth="1"/>
    <col min="22" max="256" width="9" style="2065"/>
    <col min="257" max="257" width="3.625" style="2065" customWidth="1"/>
    <col min="258" max="258" width="11.375" style="2065" customWidth="1"/>
    <col min="259" max="259" width="11.5" style="2065" customWidth="1"/>
    <col min="260" max="260" width="12" style="2065" customWidth="1"/>
    <col min="261" max="264" width="10.375" style="2065" customWidth="1"/>
    <col min="265" max="265" width="9.875" style="2065" customWidth="1"/>
    <col min="266" max="268" width="9.5" style="2065" customWidth="1"/>
    <col min="269" max="269" width="10.5" style="2065" customWidth="1"/>
    <col min="270" max="271" width="10.375" style="2065" customWidth="1"/>
    <col min="272" max="272" width="11.375" style="2065" customWidth="1"/>
    <col min="273" max="273" width="11.125" style="2065" customWidth="1"/>
    <col min="274" max="274" width="14" style="2065" customWidth="1"/>
    <col min="275" max="275" width="11.875" style="2065" customWidth="1"/>
    <col min="276" max="276" width="11.375" style="2065" customWidth="1"/>
    <col min="277" max="512" width="9" style="2065"/>
    <col min="513" max="513" width="3.625" style="2065" customWidth="1"/>
    <col min="514" max="514" width="11.375" style="2065" customWidth="1"/>
    <col min="515" max="515" width="11.5" style="2065" customWidth="1"/>
    <col min="516" max="516" width="12" style="2065" customWidth="1"/>
    <col min="517" max="520" width="10.375" style="2065" customWidth="1"/>
    <col min="521" max="521" width="9.875" style="2065" customWidth="1"/>
    <col min="522" max="524" width="9.5" style="2065" customWidth="1"/>
    <col min="525" max="525" width="10.5" style="2065" customWidth="1"/>
    <col min="526" max="527" width="10.375" style="2065" customWidth="1"/>
    <col min="528" max="528" width="11.375" style="2065" customWidth="1"/>
    <col min="529" max="529" width="11.125" style="2065" customWidth="1"/>
    <col min="530" max="530" width="14" style="2065" customWidth="1"/>
    <col min="531" max="531" width="11.875" style="2065" customWidth="1"/>
    <col min="532" max="532" width="11.375" style="2065" customWidth="1"/>
    <col min="533" max="768" width="9" style="2065"/>
    <col min="769" max="769" width="3.625" style="2065" customWidth="1"/>
    <col min="770" max="770" width="11.375" style="2065" customWidth="1"/>
    <col min="771" max="771" width="11.5" style="2065" customWidth="1"/>
    <col min="772" max="772" width="12" style="2065" customWidth="1"/>
    <col min="773" max="776" width="10.375" style="2065" customWidth="1"/>
    <col min="777" max="777" width="9.875" style="2065" customWidth="1"/>
    <col min="778" max="780" width="9.5" style="2065" customWidth="1"/>
    <col min="781" max="781" width="10.5" style="2065" customWidth="1"/>
    <col min="782" max="783" width="10.375" style="2065" customWidth="1"/>
    <col min="784" max="784" width="11.375" style="2065" customWidth="1"/>
    <col min="785" max="785" width="11.125" style="2065" customWidth="1"/>
    <col min="786" max="786" width="14" style="2065" customWidth="1"/>
    <col min="787" max="787" width="11.875" style="2065" customWidth="1"/>
    <col min="788" max="788" width="11.375" style="2065" customWidth="1"/>
    <col min="789" max="1024" width="9" style="2065"/>
    <col min="1025" max="1025" width="3.625" style="2065" customWidth="1"/>
    <col min="1026" max="1026" width="11.375" style="2065" customWidth="1"/>
    <col min="1027" max="1027" width="11.5" style="2065" customWidth="1"/>
    <col min="1028" max="1028" width="12" style="2065" customWidth="1"/>
    <col min="1029" max="1032" width="10.375" style="2065" customWidth="1"/>
    <col min="1033" max="1033" width="9.875" style="2065" customWidth="1"/>
    <col min="1034" max="1036" width="9.5" style="2065" customWidth="1"/>
    <col min="1037" max="1037" width="10.5" style="2065" customWidth="1"/>
    <col min="1038" max="1039" width="10.375" style="2065" customWidth="1"/>
    <col min="1040" max="1040" width="11.375" style="2065" customWidth="1"/>
    <col min="1041" max="1041" width="11.125" style="2065" customWidth="1"/>
    <col min="1042" max="1042" width="14" style="2065" customWidth="1"/>
    <col min="1043" max="1043" width="11.875" style="2065" customWidth="1"/>
    <col min="1044" max="1044" width="11.375" style="2065" customWidth="1"/>
    <col min="1045" max="1280" width="9" style="2065"/>
    <col min="1281" max="1281" width="3.625" style="2065" customWidth="1"/>
    <col min="1282" max="1282" width="11.375" style="2065" customWidth="1"/>
    <col min="1283" max="1283" width="11.5" style="2065" customWidth="1"/>
    <col min="1284" max="1284" width="12" style="2065" customWidth="1"/>
    <col min="1285" max="1288" width="10.375" style="2065" customWidth="1"/>
    <col min="1289" max="1289" width="9.875" style="2065" customWidth="1"/>
    <col min="1290" max="1292" width="9.5" style="2065" customWidth="1"/>
    <col min="1293" max="1293" width="10.5" style="2065" customWidth="1"/>
    <col min="1294" max="1295" width="10.375" style="2065" customWidth="1"/>
    <col min="1296" max="1296" width="11.375" style="2065" customWidth="1"/>
    <col min="1297" max="1297" width="11.125" style="2065" customWidth="1"/>
    <col min="1298" max="1298" width="14" style="2065" customWidth="1"/>
    <col min="1299" max="1299" width="11.875" style="2065" customWidth="1"/>
    <col min="1300" max="1300" width="11.375" style="2065" customWidth="1"/>
    <col min="1301" max="1536" width="9" style="2065"/>
    <col min="1537" max="1537" width="3.625" style="2065" customWidth="1"/>
    <col min="1538" max="1538" width="11.375" style="2065" customWidth="1"/>
    <col min="1539" max="1539" width="11.5" style="2065" customWidth="1"/>
    <col min="1540" max="1540" width="12" style="2065" customWidth="1"/>
    <col min="1541" max="1544" width="10.375" style="2065" customWidth="1"/>
    <col min="1545" max="1545" width="9.875" style="2065" customWidth="1"/>
    <col min="1546" max="1548" width="9.5" style="2065" customWidth="1"/>
    <col min="1549" max="1549" width="10.5" style="2065" customWidth="1"/>
    <col min="1550" max="1551" width="10.375" style="2065" customWidth="1"/>
    <col min="1552" max="1552" width="11.375" style="2065" customWidth="1"/>
    <col min="1553" max="1553" width="11.125" style="2065" customWidth="1"/>
    <col min="1554" max="1554" width="14" style="2065" customWidth="1"/>
    <col min="1555" max="1555" width="11.875" style="2065" customWidth="1"/>
    <col min="1556" max="1556" width="11.375" style="2065" customWidth="1"/>
    <col min="1557" max="1792" width="9" style="2065"/>
    <col min="1793" max="1793" width="3.625" style="2065" customWidth="1"/>
    <col min="1794" max="1794" width="11.375" style="2065" customWidth="1"/>
    <col min="1795" max="1795" width="11.5" style="2065" customWidth="1"/>
    <col min="1796" max="1796" width="12" style="2065" customWidth="1"/>
    <col min="1797" max="1800" width="10.375" style="2065" customWidth="1"/>
    <col min="1801" max="1801" width="9.875" style="2065" customWidth="1"/>
    <col min="1802" max="1804" width="9.5" style="2065" customWidth="1"/>
    <col min="1805" max="1805" width="10.5" style="2065" customWidth="1"/>
    <col min="1806" max="1807" width="10.375" style="2065" customWidth="1"/>
    <col min="1808" max="1808" width="11.375" style="2065" customWidth="1"/>
    <col min="1809" max="1809" width="11.125" style="2065" customWidth="1"/>
    <col min="1810" max="1810" width="14" style="2065" customWidth="1"/>
    <col min="1811" max="1811" width="11.875" style="2065" customWidth="1"/>
    <col min="1812" max="1812" width="11.375" style="2065" customWidth="1"/>
    <col min="1813" max="2048" width="9" style="2065"/>
    <col min="2049" max="2049" width="3.625" style="2065" customWidth="1"/>
    <col min="2050" max="2050" width="11.375" style="2065" customWidth="1"/>
    <col min="2051" max="2051" width="11.5" style="2065" customWidth="1"/>
    <col min="2052" max="2052" width="12" style="2065" customWidth="1"/>
    <col min="2053" max="2056" width="10.375" style="2065" customWidth="1"/>
    <col min="2057" max="2057" width="9.875" style="2065" customWidth="1"/>
    <col min="2058" max="2060" width="9.5" style="2065" customWidth="1"/>
    <col min="2061" max="2061" width="10.5" style="2065" customWidth="1"/>
    <col min="2062" max="2063" width="10.375" style="2065" customWidth="1"/>
    <col min="2064" max="2064" width="11.375" style="2065" customWidth="1"/>
    <col min="2065" max="2065" width="11.125" style="2065" customWidth="1"/>
    <col min="2066" max="2066" width="14" style="2065" customWidth="1"/>
    <col min="2067" max="2067" width="11.875" style="2065" customWidth="1"/>
    <col min="2068" max="2068" width="11.375" style="2065" customWidth="1"/>
    <col min="2069" max="2304" width="9" style="2065"/>
    <col min="2305" max="2305" width="3.625" style="2065" customWidth="1"/>
    <col min="2306" max="2306" width="11.375" style="2065" customWidth="1"/>
    <col min="2307" max="2307" width="11.5" style="2065" customWidth="1"/>
    <col min="2308" max="2308" width="12" style="2065" customWidth="1"/>
    <col min="2309" max="2312" width="10.375" style="2065" customWidth="1"/>
    <col min="2313" max="2313" width="9.875" style="2065" customWidth="1"/>
    <col min="2314" max="2316" width="9.5" style="2065" customWidth="1"/>
    <col min="2317" max="2317" width="10.5" style="2065" customWidth="1"/>
    <col min="2318" max="2319" width="10.375" style="2065" customWidth="1"/>
    <col min="2320" max="2320" width="11.375" style="2065" customWidth="1"/>
    <col min="2321" max="2321" width="11.125" style="2065" customWidth="1"/>
    <col min="2322" max="2322" width="14" style="2065" customWidth="1"/>
    <col min="2323" max="2323" width="11.875" style="2065" customWidth="1"/>
    <col min="2324" max="2324" width="11.375" style="2065" customWidth="1"/>
    <col min="2325" max="2560" width="9" style="2065"/>
    <col min="2561" max="2561" width="3.625" style="2065" customWidth="1"/>
    <col min="2562" max="2562" width="11.375" style="2065" customWidth="1"/>
    <col min="2563" max="2563" width="11.5" style="2065" customWidth="1"/>
    <col min="2564" max="2564" width="12" style="2065" customWidth="1"/>
    <col min="2565" max="2568" width="10.375" style="2065" customWidth="1"/>
    <col min="2569" max="2569" width="9.875" style="2065" customWidth="1"/>
    <col min="2570" max="2572" width="9.5" style="2065" customWidth="1"/>
    <col min="2573" max="2573" width="10.5" style="2065" customWidth="1"/>
    <col min="2574" max="2575" width="10.375" style="2065" customWidth="1"/>
    <col min="2576" max="2576" width="11.375" style="2065" customWidth="1"/>
    <col min="2577" max="2577" width="11.125" style="2065" customWidth="1"/>
    <col min="2578" max="2578" width="14" style="2065" customWidth="1"/>
    <col min="2579" max="2579" width="11.875" style="2065" customWidth="1"/>
    <col min="2580" max="2580" width="11.375" style="2065" customWidth="1"/>
    <col min="2581" max="2816" width="9" style="2065"/>
    <col min="2817" max="2817" width="3.625" style="2065" customWidth="1"/>
    <col min="2818" max="2818" width="11.375" style="2065" customWidth="1"/>
    <col min="2819" max="2819" width="11.5" style="2065" customWidth="1"/>
    <col min="2820" max="2820" width="12" style="2065" customWidth="1"/>
    <col min="2821" max="2824" width="10.375" style="2065" customWidth="1"/>
    <col min="2825" max="2825" width="9.875" style="2065" customWidth="1"/>
    <col min="2826" max="2828" width="9.5" style="2065" customWidth="1"/>
    <col min="2829" max="2829" width="10.5" style="2065" customWidth="1"/>
    <col min="2830" max="2831" width="10.375" style="2065" customWidth="1"/>
    <col min="2832" max="2832" width="11.375" style="2065" customWidth="1"/>
    <col min="2833" max="2833" width="11.125" style="2065" customWidth="1"/>
    <col min="2834" max="2834" width="14" style="2065" customWidth="1"/>
    <col min="2835" max="2835" width="11.875" style="2065" customWidth="1"/>
    <col min="2836" max="2836" width="11.375" style="2065" customWidth="1"/>
    <col min="2837" max="3072" width="9" style="2065"/>
    <col min="3073" max="3073" width="3.625" style="2065" customWidth="1"/>
    <col min="3074" max="3074" width="11.375" style="2065" customWidth="1"/>
    <col min="3075" max="3075" width="11.5" style="2065" customWidth="1"/>
    <col min="3076" max="3076" width="12" style="2065" customWidth="1"/>
    <col min="3077" max="3080" width="10.375" style="2065" customWidth="1"/>
    <col min="3081" max="3081" width="9.875" style="2065" customWidth="1"/>
    <col min="3082" max="3084" width="9.5" style="2065" customWidth="1"/>
    <col min="3085" max="3085" width="10.5" style="2065" customWidth="1"/>
    <col min="3086" max="3087" width="10.375" style="2065" customWidth="1"/>
    <col min="3088" max="3088" width="11.375" style="2065" customWidth="1"/>
    <col min="3089" max="3089" width="11.125" style="2065" customWidth="1"/>
    <col min="3090" max="3090" width="14" style="2065" customWidth="1"/>
    <col min="3091" max="3091" width="11.875" style="2065" customWidth="1"/>
    <col min="3092" max="3092" width="11.375" style="2065" customWidth="1"/>
    <col min="3093" max="3328" width="9" style="2065"/>
    <col min="3329" max="3329" width="3.625" style="2065" customWidth="1"/>
    <col min="3330" max="3330" width="11.375" style="2065" customWidth="1"/>
    <col min="3331" max="3331" width="11.5" style="2065" customWidth="1"/>
    <col min="3332" max="3332" width="12" style="2065" customWidth="1"/>
    <col min="3333" max="3336" width="10.375" style="2065" customWidth="1"/>
    <col min="3337" max="3337" width="9.875" style="2065" customWidth="1"/>
    <col min="3338" max="3340" width="9.5" style="2065" customWidth="1"/>
    <col min="3341" max="3341" width="10.5" style="2065" customWidth="1"/>
    <col min="3342" max="3343" width="10.375" style="2065" customWidth="1"/>
    <col min="3344" max="3344" width="11.375" style="2065" customWidth="1"/>
    <col min="3345" max="3345" width="11.125" style="2065" customWidth="1"/>
    <col min="3346" max="3346" width="14" style="2065" customWidth="1"/>
    <col min="3347" max="3347" width="11.875" style="2065" customWidth="1"/>
    <col min="3348" max="3348" width="11.375" style="2065" customWidth="1"/>
    <col min="3349" max="3584" width="9" style="2065"/>
    <col min="3585" max="3585" width="3.625" style="2065" customWidth="1"/>
    <col min="3586" max="3586" width="11.375" style="2065" customWidth="1"/>
    <col min="3587" max="3587" width="11.5" style="2065" customWidth="1"/>
    <col min="3588" max="3588" width="12" style="2065" customWidth="1"/>
    <col min="3589" max="3592" width="10.375" style="2065" customWidth="1"/>
    <col min="3593" max="3593" width="9.875" style="2065" customWidth="1"/>
    <col min="3594" max="3596" width="9.5" style="2065" customWidth="1"/>
    <col min="3597" max="3597" width="10.5" style="2065" customWidth="1"/>
    <col min="3598" max="3599" width="10.375" style="2065" customWidth="1"/>
    <col min="3600" max="3600" width="11.375" style="2065" customWidth="1"/>
    <col min="3601" max="3601" width="11.125" style="2065" customWidth="1"/>
    <col min="3602" max="3602" width="14" style="2065" customWidth="1"/>
    <col min="3603" max="3603" width="11.875" style="2065" customWidth="1"/>
    <col min="3604" max="3604" width="11.375" style="2065" customWidth="1"/>
    <col min="3605" max="3840" width="9" style="2065"/>
    <col min="3841" max="3841" width="3.625" style="2065" customWidth="1"/>
    <col min="3842" max="3842" width="11.375" style="2065" customWidth="1"/>
    <col min="3843" max="3843" width="11.5" style="2065" customWidth="1"/>
    <col min="3844" max="3844" width="12" style="2065" customWidth="1"/>
    <col min="3845" max="3848" width="10.375" style="2065" customWidth="1"/>
    <col min="3849" max="3849" width="9.875" style="2065" customWidth="1"/>
    <col min="3850" max="3852" width="9.5" style="2065" customWidth="1"/>
    <col min="3853" max="3853" width="10.5" style="2065" customWidth="1"/>
    <col min="3854" max="3855" width="10.375" style="2065" customWidth="1"/>
    <col min="3856" max="3856" width="11.375" style="2065" customWidth="1"/>
    <col min="3857" max="3857" width="11.125" style="2065" customWidth="1"/>
    <col min="3858" max="3858" width="14" style="2065" customWidth="1"/>
    <col min="3859" max="3859" width="11.875" style="2065" customWidth="1"/>
    <col min="3860" max="3860" width="11.375" style="2065" customWidth="1"/>
    <col min="3861" max="4096" width="9" style="2065"/>
    <col min="4097" max="4097" width="3.625" style="2065" customWidth="1"/>
    <col min="4098" max="4098" width="11.375" style="2065" customWidth="1"/>
    <col min="4099" max="4099" width="11.5" style="2065" customWidth="1"/>
    <col min="4100" max="4100" width="12" style="2065" customWidth="1"/>
    <col min="4101" max="4104" width="10.375" style="2065" customWidth="1"/>
    <col min="4105" max="4105" width="9.875" style="2065" customWidth="1"/>
    <col min="4106" max="4108" width="9.5" style="2065" customWidth="1"/>
    <col min="4109" max="4109" width="10.5" style="2065" customWidth="1"/>
    <col min="4110" max="4111" width="10.375" style="2065" customWidth="1"/>
    <col min="4112" max="4112" width="11.375" style="2065" customWidth="1"/>
    <col min="4113" max="4113" width="11.125" style="2065" customWidth="1"/>
    <col min="4114" max="4114" width="14" style="2065" customWidth="1"/>
    <col min="4115" max="4115" width="11.875" style="2065" customWidth="1"/>
    <col min="4116" max="4116" width="11.375" style="2065" customWidth="1"/>
    <col min="4117" max="4352" width="9" style="2065"/>
    <col min="4353" max="4353" width="3.625" style="2065" customWidth="1"/>
    <col min="4354" max="4354" width="11.375" style="2065" customWidth="1"/>
    <col min="4355" max="4355" width="11.5" style="2065" customWidth="1"/>
    <col min="4356" max="4356" width="12" style="2065" customWidth="1"/>
    <col min="4357" max="4360" width="10.375" style="2065" customWidth="1"/>
    <col min="4361" max="4361" width="9.875" style="2065" customWidth="1"/>
    <col min="4362" max="4364" width="9.5" style="2065" customWidth="1"/>
    <col min="4365" max="4365" width="10.5" style="2065" customWidth="1"/>
    <col min="4366" max="4367" width="10.375" style="2065" customWidth="1"/>
    <col min="4368" max="4368" width="11.375" style="2065" customWidth="1"/>
    <col min="4369" max="4369" width="11.125" style="2065" customWidth="1"/>
    <col min="4370" max="4370" width="14" style="2065" customWidth="1"/>
    <col min="4371" max="4371" width="11.875" style="2065" customWidth="1"/>
    <col min="4372" max="4372" width="11.375" style="2065" customWidth="1"/>
    <col min="4373" max="4608" width="9" style="2065"/>
    <col min="4609" max="4609" width="3.625" style="2065" customWidth="1"/>
    <col min="4610" max="4610" width="11.375" style="2065" customWidth="1"/>
    <col min="4611" max="4611" width="11.5" style="2065" customWidth="1"/>
    <col min="4612" max="4612" width="12" style="2065" customWidth="1"/>
    <col min="4613" max="4616" width="10.375" style="2065" customWidth="1"/>
    <col min="4617" max="4617" width="9.875" style="2065" customWidth="1"/>
    <col min="4618" max="4620" width="9.5" style="2065" customWidth="1"/>
    <col min="4621" max="4621" width="10.5" style="2065" customWidth="1"/>
    <col min="4622" max="4623" width="10.375" style="2065" customWidth="1"/>
    <col min="4624" max="4624" width="11.375" style="2065" customWidth="1"/>
    <col min="4625" max="4625" width="11.125" style="2065" customWidth="1"/>
    <col min="4626" max="4626" width="14" style="2065" customWidth="1"/>
    <col min="4627" max="4627" width="11.875" style="2065" customWidth="1"/>
    <col min="4628" max="4628" width="11.375" style="2065" customWidth="1"/>
    <col min="4629" max="4864" width="9" style="2065"/>
    <col min="4865" max="4865" width="3.625" style="2065" customWidth="1"/>
    <col min="4866" max="4866" width="11.375" style="2065" customWidth="1"/>
    <col min="4867" max="4867" width="11.5" style="2065" customWidth="1"/>
    <col min="4868" max="4868" width="12" style="2065" customWidth="1"/>
    <col min="4869" max="4872" width="10.375" style="2065" customWidth="1"/>
    <col min="4873" max="4873" width="9.875" style="2065" customWidth="1"/>
    <col min="4874" max="4876" width="9.5" style="2065" customWidth="1"/>
    <col min="4877" max="4877" width="10.5" style="2065" customWidth="1"/>
    <col min="4878" max="4879" width="10.375" style="2065" customWidth="1"/>
    <col min="4880" max="4880" width="11.375" style="2065" customWidth="1"/>
    <col min="4881" max="4881" width="11.125" style="2065" customWidth="1"/>
    <col min="4882" max="4882" width="14" style="2065" customWidth="1"/>
    <col min="4883" max="4883" width="11.875" style="2065" customWidth="1"/>
    <col min="4884" max="4884" width="11.375" style="2065" customWidth="1"/>
    <col min="4885" max="5120" width="9" style="2065"/>
    <col min="5121" max="5121" width="3.625" style="2065" customWidth="1"/>
    <col min="5122" max="5122" width="11.375" style="2065" customWidth="1"/>
    <col min="5123" max="5123" width="11.5" style="2065" customWidth="1"/>
    <col min="5124" max="5124" width="12" style="2065" customWidth="1"/>
    <col min="5125" max="5128" width="10.375" style="2065" customWidth="1"/>
    <col min="5129" max="5129" width="9.875" style="2065" customWidth="1"/>
    <col min="5130" max="5132" width="9.5" style="2065" customWidth="1"/>
    <col min="5133" max="5133" width="10.5" style="2065" customWidth="1"/>
    <col min="5134" max="5135" width="10.375" style="2065" customWidth="1"/>
    <col min="5136" max="5136" width="11.375" style="2065" customWidth="1"/>
    <col min="5137" max="5137" width="11.125" style="2065" customWidth="1"/>
    <col min="5138" max="5138" width="14" style="2065" customWidth="1"/>
    <col min="5139" max="5139" width="11.875" style="2065" customWidth="1"/>
    <col min="5140" max="5140" width="11.375" style="2065" customWidth="1"/>
    <col min="5141" max="5376" width="9" style="2065"/>
    <col min="5377" max="5377" width="3.625" style="2065" customWidth="1"/>
    <col min="5378" max="5378" width="11.375" style="2065" customWidth="1"/>
    <col min="5379" max="5379" width="11.5" style="2065" customWidth="1"/>
    <col min="5380" max="5380" width="12" style="2065" customWidth="1"/>
    <col min="5381" max="5384" width="10.375" style="2065" customWidth="1"/>
    <col min="5385" max="5385" width="9.875" style="2065" customWidth="1"/>
    <col min="5386" max="5388" width="9.5" style="2065" customWidth="1"/>
    <col min="5389" max="5389" width="10.5" style="2065" customWidth="1"/>
    <col min="5390" max="5391" width="10.375" style="2065" customWidth="1"/>
    <col min="5392" max="5392" width="11.375" style="2065" customWidth="1"/>
    <col min="5393" max="5393" width="11.125" style="2065" customWidth="1"/>
    <col min="5394" max="5394" width="14" style="2065" customWidth="1"/>
    <col min="5395" max="5395" width="11.875" style="2065" customWidth="1"/>
    <col min="5396" max="5396" width="11.375" style="2065" customWidth="1"/>
    <col min="5397" max="5632" width="9" style="2065"/>
    <col min="5633" max="5633" width="3.625" style="2065" customWidth="1"/>
    <col min="5634" max="5634" width="11.375" style="2065" customWidth="1"/>
    <col min="5635" max="5635" width="11.5" style="2065" customWidth="1"/>
    <col min="5636" max="5636" width="12" style="2065" customWidth="1"/>
    <col min="5637" max="5640" width="10.375" style="2065" customWidth="1"/>
    <col min="5641" max="5641" width="9.875" style="2065" customWidth="1"/>
    <col min="5642" max="5644" width="9.5" style="2065" customWidth="1"/>
    <col min="5645" max="5645" width="10.5" style="2065" customWidth="1"/>
    <col min="5646" max="5647" width="10.375" style="2065" customWidth="1"/>
    <col min="5648" max="5648" width="11.375" style="2065" customWidth="1"/>
    <col min="5649" max="5649" width="11.125" style="2065" customWidth="1"/>
    <col min="5650" max="5650" width="14" style="2065" customWidth="1"/>
    <col min="5651" max="5651" width="11.875" style="2065" customWidth="1"/>
    <col min="5652" max="5652" width="11.375" style="2065" customWidth="1"/>
    <col min="5653" max="5888" width="9" style="2065"/>
    <col min="5889" max="5889" width="3.625" style="2065" customWidth="1"/>
    <col min="5890" max="5890" width="11.375" style="2065" customWidth="1"/>
    <col min="5891" max="5891" width="11.5" style="2065" customWidth="1"/>
    <col min="5892" max="5892" width="12" style="2065" customWidth="1"/>
    <col min="5893" max="5896" width="10.375" style="2065" customWidth="1"/>
    <col min="5897" max="5897" width="9.875" style="2065" customWidth="1"/>
    <col min="5898" max="5900" width="9.5" style="2065" customWidth="1"/>
    <col min="5901" max="5901" width="10.5" style="2065" customWidth="1"/>
    <col min="5902" max="5903" width="10.375" style="2065" customWidth="1"/>
    <col min="5904" max="5904" width="11.375" style="2065" customWidth="1"/>
    <col min="5905" max="5905" width="11.125" style="2065" customWidth="1"/>
    <col min="5906" max="5906" width="14" style="2065" customWidth="1"/>
    <col min="5907" max="5907" width="11.875" style="2065" customWidth="1"/>
    <col min="5908" max="5908" width="11.375" style="2065" customWidth="1"/>
    <col min="5909" max="6144" width="9" style="2065"/>
    <col min="6145" max="6145" width="3.625" style="2065" customWidth="1"/>
    <col min="6146" max="6146" width="11.375" style="2065" customWidth="1"/>
    <col min="6147" max="6147" width="11.5" style="2065" customWidth="1"/>
    <col min="6148" max="6148" width="12" style="2065" customWidth="1"/>
    <col min="6149" max="6152" width="10.375" style="2065" customWidth="1"/>
    <col min="6153" max="6153" width="9.875" style="2065" customWidth="1"/>
    <col min="6154" max="6156" width="9.5" style="2065" customWidth="1"/>
    <col min="6157" max="6157" width="10.5" style="2065" customWidth="1"/>
    <col min="6158" max="6159" width="10.375" style="2065" customWidth="1"/>
    <col min="6160" max="6160" width="11.375" style="2065" customWidth="1"/>
    <col min="6161" max="6161" width="11.125" style="2065" customWidth="1"/>
    <col min="6162" max="6162" width="14" style="2065" customWidth="1"/>
    <col min="6163" max="6163" width="11.875" style="2065" customWidth="1"/>
    <col min="6164" max="6164" width="11.375" style="2065" customWidth="1"/>
    <col min="6165" max="6400" width="9" style="2065"/>
    <col min="6401" max="6401" width="3.625" style="2065" customWidth="1"/>
    <col min="6402" max="6402" width="11.375" style="2065" customWidth="1"/>
    <col min="6403" max="6403" width="11.5" style="2065" customWidth="1"/>
    <col min="6404" max="6404" width="12" style="2065" customWidth="1"/>
    <col min="6405" max="6408" width="10.375" style="2065" customWidth="1"/>
    <col min="6409" max="6409" width="9.875" style="2065" customWidth="1"/>
    <col min="6410" max="6412" width="9.5" style="2065" customWidth="1"/>
    <col min="6413" max="6413" width="10.5" style="2065" customWidth="1"/>
    <col min="6414" max="6415" width="10.375" style="2065" customWidth="1"/>
    <col min="6416" max="6416" width="11.375" style="2065" customWidth="1"/>
    <col min="6417" max="6417" width="11.125" style="2065" customWidth="1"/>
    <col min="6418" max="6418" width="14" style="2065" customWidth="1"/>
    <col min="6419" max="6419" width="11.875" style="2065" customWidth="1"/>
    <col min="6420" max="6420" width="11.375" style="2065" customWidth="1"/>
    <col min="6421" max="6656" width="9" style="2065"/>
    <col min="6657" max="6657" width="3.625" style="2065" customWidth="1"/>
    <col min="6658" max="6658" width="11.375" style="2065" customWidth="1"/>
    <col min="6659" max="6659" width="11.5" style="2065" customWidth="1"/>
    <col min="6660" max="6660" width="12" style="2065" customWidth="1"/>
    <col min="6661" max="6664" width="10.375" style="2065" customWidth="1"/>
    <col min="6665" max="6665" width="9.875" style="2065" customWidth="1"/>
    <col min="6666" max="6668" width="9.5" style="2065" customWidth="1"/>
    <col min="6669" max="6669" width="10.5" style="2065" customWidth="1"/>
    <col min="6670" max="6671" width="10.375" style="2065" customWidth="1"/>
    <col min="6672" max="6672" width="11.375" style="2065" customWidth="1"/>
    <col min="6673" max="6673" width="11.125" style="2065" customWidth="1"/>
    <col min="6674" max="6674" width="14" style="2065" customWidth="1"/>
    <col min="6675" max="6675" width="11.875" style="2065" customWidth="1"/>
    <col min="6676" max="6676" width="11.375" style="2065" customWidth="1"/>
    <col min="6677" max="6912" width="9" style="2065"/>
    <col min="6913" max="6913" width="3.625" style="2065" customWidth="1"/>
    <col min="6914" max="6914" width="11.375" style="2065" customWidth="1"/>
    <col min="6915" max="6915" width="11.5" style="2065" customWidth="1"/>
    <col min="6916" max="6916" width="12" style="2065" customWidth="1"/>
    <col min="6917" max="6920" width="10.375" style="2065" customWidth="1"/>
    <col min="6921" max="6921" width="9.875" style="2065" customWidth="1"/>
    <col min="6922" max="6924" width="9.5" style="2065" customWidth="1"/>
    <col min="6925" max="6925" width="10.5" style="2065" customWidth="1"/>
    <col min="6926" max="6927" width="10.375" style="2065" customWidth="1"/>
    <col min="6928" max="6928" width="11.375" style="2065" customWidth="1"/>
    <col min="6929" max="6929" width="11.125" style="2065" customWidth="1"/>
    <col min="6930" max="6930" width="14" style="2065" customWidth="1"/>
    <col min="6931" max="6931" width="11.875" style="2065" customWidth="1"/>
    <col min="6932" max="6932" width="11.375" style="2065" customWidth="1"/>
    <col min="6933" max="7168" width="9" style="2065"/>
    <col min="7169" max="7169" width="3.625" style="2065" customWidth="1"/>
    <col min="7170" max="7170" width="11.375" style="2065" customWidth="1"/>
    <col min="7171" max="7171" width="11.5" style="2065" customWidth="1"/>
    <col min="7172" max="7172" width="12" style="2065" customWidth="1"/>
    <col min="7173" max="7176" width="10.375" style="2065" customWidth="1"/>
    <col min="7177" max="7177" width="9.875" style="2065" customWidth="1"/>
    <col min="7178" max="7180" width="9.5" style="2065" customWidth="1"/>
    <col min="7181" max="7181" width="10.5" style="2065" customWidth="1"/>
    <col min="7182" max="7183" width="10.375" style="2065" customWidth="1"/>
    <col min="7184" max="7184" width="11.375" style="2065" customWidth="1"/>
    <col min="7185" max="7185" width="11.125" style="2065" customWidth="1"/>
    <col min="7186" max="7186" width="14" style="2065" customWidth="1"/>
    <col min="7187" max="7187" width="11.875" style="2065" customWidth="1"/>
    <col min="7188" max="7188" width="11.375" style="2065" customWidth="1"/>
    <col min="7189" max="7424" width="9" style="2065"/>
    <col min="7425" max="7425" width="3.625" style="2065" customWidth="1"/>
    <col min="7426" max="7426" width="11.375" style="2065" customWidth="1"/>
    <col min="7427" max="7427" width="11.5" style="2065" customWidth="1"/>
    <col min="7428" max="7428" width="12" style="2065" customWidth="1"/>
    <col min="7429" max="7432" width="10.375" style="2065" customWidth="1"/>
    <col min="7433" max="7433" width="9.875" style="2065" customWidth="1"/>
    <col min="7434" max="7436" width="9.5" style="2065" customWidth="1"/>
    <col min="7437" max="7437" width="10.5" style="2065" customWidth="1"/>
    <col min="7438" max="7439" width="10.375" style="2065" customWidth="1"/>
    <col min="7440" max="7440" width="11.375" style="2065" customWidth="1"/>
    <col min="7441" max="7441" width="11.125" style="2065" customWidth="1"/>
    <col min="7442" max="7442" width="14" style="2065" customWidth="1"/>
    <col min="7443" max="7443" width="11.875" style="2065" customWidth="1"/>
    <col min="7444" max="7444" width="11.375" style="2065" customWidth="1"/>
    <col min="7445" max="7680" width="9" style="2065"/>
    <col min="7681" max="7681" width="3.625" style="2065" customWidth="1"/>
    <col min="7682" max="7682" width="11.375" style="2065" customWidth="1"/>
    <col min="7683" max="7683" width="11.5" style="2065" customWidth="1"/>
    <col min="7684" max="7684" width="12" style="2065" customWidth="1"/>
    <col min="7685" max="7688" width="10.375" style="2065" customWidth="1"/>
    <col min="7689" max="7689" width="9.875" style="2065" customWidth="1"/>
    <col min="7690" max="7692" width="9.5" style="2065" customWidth="1"/>
    <col min="7693" max="7693" width="10.5" style="2065" customWidth="1"/>
    <col min="7694" max="7695" width="10.375" style="2065" customWidth="1"/>
    <col min="7696" max="7696" width="11.375" style="2065" customWidth="1"/>
    <col min="7697" max="7697" width="11.125" style="2065" customWidth="1"/>
    <col min="7698" max="7698" width="14" style="2065" customWidth="1"/>
    <col min="7699" max="7699" width="11.875" style="2065" customWidth="1"/>
    <col min="7700" max="7700" width="11.375" style="2065" customWidth="1"/>
    <col min="7701" max="7936" width="9" style="2065"/>
    <col min="7937" max="7937" width="3.625" style="2065" customWidth="1"/>
    <col min="7938" max="7938" width="11.375" style="2065" customWidth="1"/>
    <col min="7939" max="7939" width="11.5" style="2065" customWidth="1"/>
    <col min="7940" max="7940" width="12" style="2065" customWidth="1"/>
    <col min="7941" max="7944" width="10.375" style="2065" customWidth="1"/>
    <col min="7945" max="7945" width="9.875" style="2065" customWidth="1"/>
    <col min="7946" max="7948" width="9.5" style="2065" customWidth="1"/>
    <col min="7949" max="7949" width="10.5" style="2065" customWidth="1"/>
    <col min="7950" max="7951" width="10.375" style="2065" customWidth="1"/>
    <col min="7952" max="7952" width="11.375" style="2065" customWidth="1"/>
    <col min="7953" max="7953" width="11.125" style="2065" customWidth="1"/>
    <col min="7954" max="7954" width="14" style="2065" customWidth="1"/>
    <col min="7955" max="7955" width="11.875" style="2065" customWidth="1"/>
    <col min="7956" max="7956" width="11.375" style="2065" customWidth="1"/>
    <col min="7957" max="8192" width="9" style="2065"/>
    <col min="8193" max="8193" width="3.625" style="2065" customWidth="1"/>
    <col min="8194" max="8194" width="11.375" style="2065" customWidth="1"/>
    <col min="8195" max="8195" width="11.5" style="2065" customWidth="1"/>
    <col min="8196" max="8196" width="12" style="2065" customWidth="1"/>
    <col min="8197" max="8200" width="10.375" style="2065" customWidth="1"/>
    <col min="8201" max="8201" width="9.875" style="2065" customWidth="1"/>
    <col min="8202" max="8204" width="9.5" style="2065" customWidth="1"/>
    <col min="8205" max="8205" width="10.5" style="2065" customWidth="1"/>
    <col min="8206" max="8207" width="10.375" style="2065" customWidth="1"/>
    <col min="8208" max="8208" width="11.375" style="2065" customWidth="1"/>
    <col min="8209" max="8209" width="11.125" style="2065" customWidth="1"/>
    <col min="8210" max="8210" width="14" style="2065" customWidth="1"/>
    <col min="8211" max="8211" width="11.875" style="2065" customWidth="1"/>
    <col min="8212" max="8212" width="11.375" style="2065" customWidth="1"/>
    <col min="8213" max="8448" width="9" style="2065"/>
    <col min="8449" max="8449" width="3.625" style="2065" customWidth="1"/>
    <col min="8450" max="8450" width="11.375" style="2065" customWidth="1"/>
    <col min="8451" max="8451" width="11.5" style="2065" customWidth="1"/>
    <col min="8452" max="8452" width="12" style="2065" customWidth="1"/>
    <col min="8453" max="8456" width="10.375" style="2065" customWidth="1"/>
    <col min="8457" max="8457" width="9.875" style="2065" customWidth="1"/>
    <col min="8458" max="8460" width="9.5" style="2065" customWidth="1"/>
    <col min="8461" max="8461" width="10.5" style="2065" customWidth="1"/>
    <col min="8462" max="8463" width="10.375" style="2065" customWidth="1"/>
    <col min="8464" max="8464" width="11.375" style="2065" customWidth="1"/>
    <col min="8465" max="8465" width="11.125" style="2065" customWidth="1"/>
    <col min="8466" max="8466" width="14" style="2065" customWidth="1"/>
    <col min="8467" max="8467" width="11.875" style="2065" customWidth="1"/>
    <col min="8468" max="8468" width="11.375" style="2065" customWidth="1"/>
    <col min="8469" max="8704" width="9" style="2065"/>
    <col min="8705" max="8705" width="3.625" style="2065" customWidth="1"/>
    <col min="8706" max="8706" width="11.375" style="2065" customWidth="1"/>
    <col min="8707" max="8707" width="11.5" style="2065" customWidth="1"/>
    <col min="8708" max="8708" width="12" style="2065" customWidth="1"/>
    <col min="8709" max="8712" width="10.375" style="2065" customWidth="1"/>
    <col min="8713" max="8713" width="9.875" style="2065" customWidth="1"/>
    <col min="8714" max="8716" width="9.5" style="2065" customWidth="1"/>
    <col min="8717" max="8717" width="10.5" style="2065" customWidth="1"/>
    <col min="8718" max="8719" width="10.375" style="2065" customWidth="1"/>
    <col min="8720" max="8720" width="11.375" style="2065" customWidth="1"/>
    <col min="8721" max="8721" width="11.125" style="2065" customWidth="1"/>
    <col min="8722" max="8722" width="14" style="2065" customWidth="1"/>
    <col min="8723" max="8723" width="11.875" style="2065" customWidth="1"/>
    <col min="8724" max="8724" width="11.375" style="2065" customWidth="1"/>
    <col min="8725" max="8960" width="9" style="2065"/>
    <col min="8961" max="8961" width="3.625" style="2065" customWidth="1"/>
    <col min="8962" max="8962" width="11.375" style="2065" customWidth="1"/>
    <col min="8963" max="8963" width="11.5" style="2065" customWidth="1"/>
    <col min="8964" max="8964" width="12" style="2065" customWidth="1"/>
    <col min="8965" max="8968" width="10.375" style="2065" customWidth="1"/>
    <col min="8969" max="8969" width="9.875" style="2065" customWidth="1"/>
    <col min="8970" max="8972" width="9.5" style="2065" customWidth="1"/>
    <col min="8973" max="8973" width="10.5" style="2065" customWidth="1"/>
    <col min="8974" max="8975" width="10.375" style="2065" customWidth="1"/>
    <col min="8976" max="8976" width="11.375" style="2065" customWidth="1"/>
    <col min="8977" max="8977" width="11.125" style="2065" customWidth="1"/>
    <col min="8978" max="8978" width="14" style="2065" customWidth="1"/>
    <col min="8979" max="8979" width="11.875" style="2065" customWidth="1"/>
    <col min="8980" max="8980" width="11.375" style="2065" customWidth="1"/>
    <col min="8981" max="9216" width="9" style="2065"/>
    <col min="9217" max="9217" width="3.625" style="2065" customWidth="1"/>
    <col min="9218" max="9218" width="11.375" style="2065" customWidth="1"/>
    <col min="9219" max="9219" width="11.5" style="2065" customWidth="1"/>
    <col min="9220" max="9220" width="12" style="2065" customWidth="1"/>
    <col min="9221" max="9224" width="10.375" style="2065" customWidth="1"/>
    <col min="9225" max="9225" width="9.875" style="2065" customWidth="1"/>
    <col min="9226" max="9228" width="9.5" style="2065" customWidth="1"/>
    <col min="9229" max="9229" width="10.5" style="2065" customWidth="1"/>
    <col min="9230" max="9231" width="10.375" style="2065" customWidth="1"/>
    <col min="9232" max="9232" width="11.375" style="2065" customWidth="1"/>
    <col min="9233" max="9233" width="11.125" style="2065" customWidth="1"/>
    <col min="9234" max="9234" width="14" style="2065" customWidth="1"/>
    <col min="9235" max="9235" width="11.875" style="2065" customWidth="1"/>
    <col min="9236" max="9236" width="11.375" style="2065" customWidth="1"/>
    <col min="9237" max="9472" width="9" style="2065"/>
    <col min="9473" max="9473" width="3.625" style="2065" customWidth="1"/>
    <col min="9474" max="9474" width="11.375" style="2065" customWidth="1"/>
    <col min="9475" max="9475" width="11.5" style="2065" customWidth="1"/>
    <col min="9476" max="9476" width="12" style="2065" customWidth="1"/>
    <col min="9477" max="9480" width="10.375" style="2065" customWidth="1"/>
    <col min="9481" max="9481" width="9.875" style="2065" customWidth="1"/>
    <col min="9482" max="9484" width="9.5" style="2065" customWidth="1"/>
    <col min="9485" max="9485" width="10.5" style="2065" customWidth="1"/>
    <col min="9486" max="9487" width="10.375" style="2065" customWidth="1"/>
    <col min="9488" max="9488" width="11.375" style="2065" customWidth="1"/>
    <col min="9489" max="9489" width="11.125" style="2065" customWidth="1"/>
    <col min="9490" max="9490" width="14" style="2065" customWidth="1"/>
    <col min="9491" max="9491" width="11.875" style="2065" customWidth="1"/>
    <col min="9492" max="9492" width="11.375" style="2065" customWidth="1"/>
    <col min="9493" max="9728" width="9" style="2065"/>
    <col min="9729" max="9729" width="3.625" style="2065" customWidth="1"/>
    <col min="9730" max="9730" width="11.375" style="2065" customWidth="1"/>
    <col min="9731" max="9731" width="11.5" style="2065" customWidth="1"/>
    <col min="9732" max="9732" width="12" style="2065" customWidth="1"/>
    <col min="9733" max="9736" width="10.375" style="2065" customWidth="1"/>
    <col min="9737" max="9737" width="9.875" style="2065" customWidth="1"/>
    <col min="9738" max="9740" width="9.5" style="2065" customWidth="1"/>
    <col min="9741" max="9741" width="10.5" style="2065" customWidth="1"/>
    <col min="9742" max="9743" width="10.375" style="2065" customWidth="1"/>
    <col min="9744" max="9744" width="11.375" style="2065" customWidth="1"/>
    <col min="9745" max="9745" width="11.125" style="2065" customWidth="1"/>
    <col min="9746" max="9746" width="14" style="2065" customWidth="1"/>
    <col min="9747" max="9747" width="11.875" style="2065" customWidth="1"/>
    <col min="9748" max="9748" width="11.375" style="2065" customWidth="1"/>
    <col min="9749" max="9984" width="9" style="2065"/>
    <col min="9985" max="9985" width="3.625" style="2065" customWidth="1"/>
    <col min="9986" max="9986" width="11.375" style="2065" customWidth="1"/>
    <col min="9987" max="9987" width="11.5" style="2065" customWidth="1"/>
    <col min="9988" max="9988" width="12" style="2065" customWidth="1"/>
    <col min="9989" max="9992" width="10.375" style="2065" customWidth="1"/>
    <col min="9993" max="9993" width="9.875" style="2065" customWidth="1"/>
    <col min="9994" max="9996" width="9.5" style="2065" customWidth="1"/>
    <col min="9997" max="9997" width="10.5" style="2065" customWidth="1"/>
    <col min="9998" max="9999" width="10.375" style="2065" customWidth="1"/>
    <col min="10000" max="10000" width="11.375" style="2065" customWidth="1"/>
    <col min="10001" max="10001" width="11.125" style="2065" customWidth="1"/>
    <col min="10002" max="10002" width="14" style="2065" customWidth="1"/>
    <col min="10003" max="10003" width="11.875" style="2065" customWidth="1"/>
    <col min="10004" max="10004" width="11.375" style="2065" customWidth="1"/>
    <col min="10005" max="10240" width="9" style="2065"/>
    <col min="10241" max="10241" width="3.625" style="2065" customWidth="1"/>
    <col min="10242" max="10242" width="11.375" style="2065" customWidth="1"/>
    <col min="10243" max="10243" width="11.5" style="2065" customWidth="1"/>
    <col min="10244" max="10244" width="12" style="2065" customWidth="1"/>
    <col min="10245" max="10248" width="10.375" style="2065" customWidth="1"/>
    <col min="10249" max="10249" width="9.875" style="2065" customWidth="1"/>
    <col min="10250" max="10252" width="9.5" style="2065" customWidth="1"/>
    <col min="10253" max="10253" width="10.5" style="2065" customWidth="1"/>
    <col min="10254" max="10255" width="10.375" style="2065" customWidth="1"/>
    <col min="10256" max="10256" width="11.375" style="2065" customWidth="1"/>
    <col min="10257" max="10257" width="11.125" style="2065" customWidth="1"/>
    <col min="10258" max="10258" width="14" style="2065" customWidth="1"/>
    <col min="10259" max="10259" width="11.875" style="2065" customWidth="1"/>
    <col min="10260" max="10260" width="11.375" style="2065" customWidth="1"/>
    <col min="10261" max="10496" width="9" style="2065"/>
    <col min="10497" max="10497" width="3.625" style="2065" customWidth="1"/>
    <col min="10498" max="10498" width="11.375" style="2065" customWidth="1"/>
    <col min="10499" max="10499" width="11.5" style="2065" customWidth="1"/>
    <col min="10500" max="10500" width="12" style="2065" customWidth="1"/>
    <col min="10501" max="10504" width="10.375" style="2065" customWidth="1"/>
    <col min="10505" max="10505" width="9.875" style="2065" customWidth="1"/>
    <col min="10506" max="10508" width="9.5" style="2065" customWidth="1"/>
    <col min="10509" max="10509" width="10.5" style="2065" customWidth="1"/>
    <col min="10510" max="10511" width="10.375" style="2065" customWidth="1"/>
    <col min="10512" max="10512" width="11.375" style="2065" customWidth="1"/>
    <col min="10513" max="10513" width="11.125" style="2065" customWidth="1"/>
    <col min="10514" max="10514" width="14" style="2065" customWidth="1"/>
    <col min="10515" max="10515" width="11.875" style="2065" customWidth="1"/>
    <col min="10516" max="10516" width="11.375" style="2065" customWidth="1"/>
    <col min="10517" max="10752" width="9" style="2065"/>
    <col min="10753" max="10753" width="3.625" style="2065" customWidth="1"/>
    <col min="10754" max="10754" width="11.375" style="2065" customWidth="1"/>
    <col min="10755" max="10755" width="11.5" style="2065" customWidth="1"/>
    <col min="10756" max="10756" width="12" style="2065" customWidth="1"/>
    <col min="10757" max="10760" width="10.375" style="2065" customWidth="1"/>
    <col min="10761" max="10761" width="9.875" style="2065" customWidth="1"/>
    <col min="10762" max="10764" width="9.5" style="2065" customWidth="1"/>
    <col min="10765" max="10765" width="10.5" style="2065" customWidth="1"/>
    <col min="10766" max="10767" width="10.375" style="2065" customWidth="1"/>
    <col min="10768" max="10768" width="11.375" style="2065" customWidth="1"/>
    <col min="10769" max="10769" width="11.125" style="2065" customWidth="1"/>
    <col min="10770" max="10770" width="14" style="2065" customWidth="1"/>
    <col min="10771" max="10771" width="11.875" style="2065" customWidth="1"/>
    <col min="10772" max="10772" width="11.375" style="2065" customWidth="1"/>
    <col min="10773" max="11008" width="9" style="2065"/>
    <col min="11009" max="11009" width="3.625" style="2065" customWidth="1"/>
    <col min="11010" max="11010" width="11.375" style="2065" customWidth="1"/>
    <col min="11011" max="11011" width="11.5" style="2065" customWidth="1"/>
    <col min="11012" max="11012" width="12" style="2065" customWidth="1"/>
    <col min="11013" max="11016" width="10.375" style="2065" customWidth="1"/>
    <col min="11017" max="11017" width="9.875" style="2065" customWidth="1"/>
    <col min="11018" max="11020" width="9.5" style="2065" customWidth="1"/>
    <col min="11021" max="11021" width="10.5" style="2065" customWidth="1"/>
    <col min="11022" max="11023" width="10.375" style="2065" customWidth="1"/>
    <col min="11024" max="11024" width="11.375" style="2065" customWidth="1"/>
    <col min="11025" max="11025" width="11.125" style="2065" customWidth="1"/>
    <col min="11026" max="11026" width="14" style="2065" customWidth="1"/>
    <col min="11027" max="11027" width="11.875" style="2065" customWidth="1"/>
    <col min="11028" max="11028" width="11.375" style="2065" customWidth="1"/>
    <col min="11029" max="11264" width="9" style="2065"/>
    <col min="11265" max="11265" width="3.625" style="2065" customWidth="1"/>
    <col min="11266" max="11266" width="11.375" style="2065" customWidth="1"/>
    <col min="11267" max="11267" width="11.5" style="2065" customWidth="1"/>
    <col min="11268" max="11268" width="12" style="2065" customWidth="1"/>
    <col min="11269" max="11272" width="10.375" style="2065" customWidth="1"/>
    <col min="11273" max="11273" width="9.875" style="2065" customWidth="1"/>
    <col min="11274" max="11276" width="9.5" style="2065" customWidth="1"/>
    <col min="11277" max="11277" width="10.5" style="2065" customWidth="1"/>
    <col min="11278" max="11279" width="10.375" style="2065" customWidth="1"/>
    <col min="11280" max="11280" width="11.375" style="2065" customWidth="1"/>
    <col min="11281" max="11281" width="11.125" style="2065" customWidth="1"/>
    <col min="11282" max="11282" width="14" style="2065" customWidth="1"/>
    <col min="11283" max="11283" width="11.875" style="2065" customWidth="1"/>
    <col min="11284" max="11284" width="11.375" style="2065" customWidth="1"/>
    <col min="11285" max="11520" width="9" style="2065"/>
    <col min="11521" max="11521" width="3.625" style="2065" customWidth="1"/>
    <col min="11522" max="11522" width="11.375" style="2065" customWidth="1"/>
    <col min="11523" max="11523" width="11.5" style="2065" customWidth="1"/>
    <col min="11524" max="11524" width="12" style="2065" customWidth="1"/>
    <col min="11525" max="11528" width="10.375" style="2065" customWidth="1"/>
    <col min="11529" max="11529" width="9.875" style="2065" customWidth="1"/>
    <col min="11530" max="11532" width="9.5" style="2065" customWidth="1"/>
    <col min="11533" max="11533" width="10.5" style="2065" customWidth="1"/>
    <col min="11534" max="11535" width="10.375" style="2065" customWidth="1"/>
    <col min="11536" max="11536" width="11.375" style="2065" customWidth="1"/>
    <col min="11537" max="11537" width="11.125" style="2065" customWidth="1"/>
    <col min="11538" max="11538" width="14" style="2065" customWidth="1"/>
    <col min="11539" max="11539" width="11.875" style="2065" customWidth="1"/>
    <col min="11540" max="11540" width="11.375" style="2065" customWidth="1"/>
    <col min="11541" max="11776" width="9" style="2065"/>
    <col min="11777" max="11777" width="3.625" style="2065" customWidth="1"/>
    <col min="11778" max="11778" width="11.375" style="2065" customWidth="1"/>
    <col min="11779" max="11779" width="11.5" style="2065" customWidth="1"/>
    <col min="11780" max="11780" width="12" style="2065" customWidth="1"/>
    <col min="11781" max="11784" width="10.375" style="2065" customWidth="1"/>
    <col min="11785" max="11785" width="9.875" style="2065" customWidth="1"/>
    <col min="11786" max="11788" width="9.5" style="2065" customWidth="1"/>
    <col min="11789" max="11789" width="10.5" style="2065" customWidth="1"/>
    <col min="11790" max="11791" width="10.375" style="2065" customWidth="1"/>
    <col min="11792" max="11792" width="11.375" style="2065" customWidth="1"/>
    <col min="11793" max="11793" width="11.125" style="2065" customWidth="1"/>
    <col min="11794" max="11794" width="14" style="2065" customWidth="1"/>
    <col min="11795" max="11795" width="11.875" style="2065" customWidth="1"/>
    <col min="11796" max="11796" width="11.375" style="2065" customWidth="1"/>
    <col min="11797" max="12032" width="9" style="2065"/>
    <col min="12033" max="12033" width="3.625" style="2065" customWidth="1"/>
    <col min="12034" max="12034" width="11.375" style="2065" customWidth="1"/>
    <col min="12035" max="12035" width="11.5" style="2065" customWidth="1"/>
    <col min="12036" max="12036" width="12" style="2065" customWidth="1"/>
    <col min="12037" max="12040" width="10.375" style="2065" customWidth="1"/>
    <col min="12041" max="12041" width="9.875" style="2065" customWidth="1"/>
    <col min="12042" max="12044" width="9.5" style="2065" customWidth="1"/>
    <col min="12045" max="12045" width="10.5" style="2065" customWidth="1"/>
    <col min="12046" max="12047" width="10.375" style="2065" customWidth="1"/>
    <col min="12048" max="12048" width="11.375" style="2065" customWidth="1"/>
    <col min="12049" max="12049" width="11.125" style="2065" customWidth="1"/>
    <col min="12050" max="12050" width="14" style="2065" customWidth="1"/>
    <col min="12051" max="12051" width="11.875" style="2065" customWidth="1"/>
    <col min="12052" max="12052" width="11.375" style="2065" customWidth="1"/>
    <col min="12053" max="12288" width="9" style="2065"/>
    <col min="12289" max="12289" width="3.625" style="2065" customWidth="1"/>
    <col min="12290" max="12290" width="11.375" style="2065" customWidth="1"/>
    <col min="12291" max="12291" width="11.5" style="2065" customWidth="1"/>
    <col min="12292" max="12292" width="12" style="2065" customWidth="1"/>
    <col min="12293" max="12296" width="10.375" style="2065" customWidth="1"/>
    <col min="12297" max="12297" width="9.875" style="2065" customWidth="1"/>
    <col min="12298" max="12300" width="9.5" style="2065" customWidth="1"/>
    <col min="12301" max="12301" width="10.5" style="2065" customWidth="1"/>
    <col min="12302" max="12303" width="10.375" style="2065" customWidth="1"/>
    <col min="12304" max="12304" width="11.375" style="2065" customWidth="1"/>
    <col min="12305" max="12305" width="11.125" style="2065" customWidth="1"/>
    <col min="12306" max="12306" width="14" style="2065" customWidth="1"/>
    <col min="12307" max="12307" width="11.875" style="2065" customWidth="1"/>
    <col min="12308" max="12308" width="11.375" style="2065" customWidth="1"/>
    <col min="12309" max="12544" width="9" style="2065"/>
    <col min="12545" max="12545" width="3.625" style="2065" customWidth="1"/>
    <col min="12546" max="12546" width="11.375" style="2065" customWidth="1"/>
    <col min="12547" max="12547" width="11.5" style="2065" customWidth="1"/>
    <col min="12548" max="12548" width="12" style="2065" customWidth="1"/>
    <col min="12549" max="12552" width="10.375" style="2065" customWidth="1"/>
    <col min="12553" max="12553" width="9.875" style="2065" customWidth="1"/>
    <col min="12554" max="12556" width="9.5" style="2065" customWidth="1"/>
    <col min="12557" max="12557" width="10.5" style="2065" customWidth="1"/>
    <col min="12558" max="12559" width="10.375" style="2065" customWidth="1"/>
    <col min="12560" max="12560" width="11.375" style="2065" customWidth="1"/>
    <col min="12561" max="12561" width="11.125" style="2065" customWidth="1"/>
    <col min="12562" max="12562" width="14" style="2065" customWidth="1"/>
    <col min="12563" max="12563" width="11.875" style="2065" customWidth="1"/>
    <col min="12564" max="12564" width="11.375" style="2065" customWidth="1"/>
    <col min="12565" max="12800" width="9" style="2065"/>
    <col min="12801" max="12801" width="3.625" style="2065" customWidth="1"/>
    <col min="12802" max="12802" width="11.375" style="2065" customWidth="1"/>
    <col min="12803" max="12803" width="11.5" style="2065" customWidth="1"/>
    <col min="12804" max="12804" width="12" style="2065" customWidth="1"/>
    <col min="12805" max="12808" width="10.375" style="2065" customWidth="1"/>
    <col min="12809" max="12809" width="9.875" style="2065" customWidth="1"/>
    <col min="12810" max="12812" width="9.5" style="2065" customWidth="1"/>
    <col min="12813" max="12813" width="10.5" style="2065" customWidth="1"/>
    <col min="12814" max="12815" width="10.375" style="2065" customWidth="1"/>
    <col min="12816" max="12816" width="11.375" style="2065" customWidth="1"/>
    <col min="12817" max="12817" width="11.125" style="2065" customWidth="1"/>
    <col min="12818" max="12818" width="14" style="2065" customWidth="1"/>
    <col min="12819" max="12819" width="11.875" style="2065" customWidth="1"/>
    <col min="12820" max="12820" width="11.375" style="2065" customWidth="1"/>
    <col min="12821" max="13056" width="9" style="2065"/>
    <col min="13057" max="13057" width="3.625" style="2065" customWidth="1"/>
    <col min="13058" max="13058" width="11.375" style="2065" customWidth="1"/>
    <col min="13059" max="13059" width="11.5" style="2065" customWidth="1"/>
    <col min="13060" max="13060" width="12" style="2065" customWidth="1"/>
    <col min="13061" max="13064" width="10.375" style="2065" customWidth="1"/>
    <col min="13065" max="13065" width="9.875" style="2065" customWidth="1"/>
    <col min="13066" max="13068" width="9.5" style="2065" customWidth="1"/>
    <col min="13069" max="13069" width="10.5" style="2065" customWidth="1"/>
    <col min="13070" max="13071" width="10.375" style="2065" customWidth="1"/>
    <col min="13072" max="13072" width="11.375" style="2065" customWidth="1"/>
    <col min="13073" max="13073" width="11.125" style="2065" customWidth="1"/>
    <col min="13074" max="13074" width="14" style="2065" customWidth="1"/>
    <col min="13075" max="13075" width="11.875" style="2065" customWidth="1"/>
    <col min="13076" max="13076" width="11.375" style="2065" customWidth="1"/>
    <col min="13077" max="13312" width="9" style="2065"/>
    <col min="13313" max="13313" width="3.625" style="2065" customWidth="1"/>
    <col min="13314" max="13314" width="11.375" style="2065" customWidth="1"/>
    <col min="13315" max="13315" width="11.5" style="2065" customWidth="1"/>
    <col min="13316" max="13316" width="12" style="2065" customWidth="1"/>
    <col min="13317" max="13320" width="10.375" style="2065" customWidth="1"/>
    <col min="13321" max="13321" width="9.875" style="2065" customWidth="1"/>
    <col min="13322" max="13324" width="9.5" style="2065" customWidth="1"/>
    <col min="13325" max="13325" width="10.5" style="2065" customWidth="1"/>
    <col min="13326" max="13327" width="10.375" style="2065" customWidth="1"/>
    <col min="13328" max="13328" width="11.375" style="2065" customWidth="1"/>
    <col min="13329" max="13329" width="11.125" style="2065" customWidth="1"/>
    <col min="13330" max="13330" width="14" style="2065" customWidth="1"/>
    <col min="13331" max="13331" width="11.875" style="2065" customWidth="1"/>
    <col min="13332" max="13332" width="11.375" style="2065" customWidth="1"/>
    <col min="13333" max="13568" width="9" style="2065"/>
    <col min="13569" max="13569" width="3.625" style="2065" customWidth="1"/>
    <col min="13570" max="13570" width="11.375" style="2065" customWidth="1"/>
    <col min="13571" max="13571" width="11.5" style="2065" customWidth="1"/>
    <col min="13572" max="13572" width="12" style="2065" customWidth="1"/>
    <col min="13573" max="13576" width="10.375" style="2065" customWidth="1"/>
    <col min="13577" max="13577" width="9.875" style="2065" customWidth="1"/>
    <col min="13578" max="13580" width="9.5" style="2065" customWidth="1"/>
    <col min="13581" max="13581" width="10.5" style="2065" customWidth="1"/>
    <col min="13582" max="13583" width="10.375" style="2065" customWidth="1"/>
    <col min="13584" max="13584" width="11.375" style="2065" customWidth="1"/>
    <col min="13585" max="13585" width="11.125" style="2065" customWidth="1"/>
    <col min="13586" max="13586" width="14" style="2065" customWidth="1"/>
    <col min="13587" max="13587" width="11.875" style="2065" customWidth="1"/>
    <col min="13588" max="13588" width="11.375" style="2065" customWidth="1"/>
    <col min="13589" max="13824" width="9" style="2065"/>
    <col min="13825" max="13825" width="3.625" style="2065" customWidth="1"/>
    <col min="13826" max="13826" width="11.375" style="2065" customWidth="1"/>
    <col min="13827" max="13827" width="11.5" style="2065" customWidth="1"/>
    <col min="13828" max="13828" width="12" style="2065" customWidth="1"/>
    <col min="13829" max="13832" width="10.375" style="2065" customWidth="1"/>
    <col min="13833" max="13833" width="9.875" style="2065" customWidth="1"/>
    <col min="13834" max="13836" width="9.5" style="2065" customWidth="1"/>
    <col min="13837" max="13837" width="10.5" style="2065" customWidth="1"/>
    <col min="13838" max="13839" width="10.375" style="2065" customWidth="1"/>
    <col min="13840" max="13840" width="11.375" style="2065" customWidth="1"/>
    <col min="13841" max="13841" width="11.125" style="2065" customWidth="1"/>
    <col min="13842" max="13842" width="14" style="2065" customWidth="1"/>
    <col min="13843" max="13843" width="11.875" style="2065" customWidth="1"/>
    <col min="13844" max="13844" width="11.375" style="2065" customWidth="1"/>
    <col min="13845" max="14080" width="9" style="2065"/>
    <col min="14081" max="14081" width="3.625" style="2065" customWidth="1"/>
    <col min="14082" max="14082" width="11.375" style="2065" customWidth="1"/>
    <col min="14083" max="14083" width="11.5" style="2065" customWidth="1"/>
    <col min="14084" max="14084" width="12" style="2065" customWidth="1"/>
    <col min="14085" max="14088" width="10.375" style="2065" customWidth="1"/>
    <col min="14089" max="14089" width="9.875" style="2065" customWidth="1"/>
    <col min="14090" max="14092" width="9.5" style="2065" customWidth="1"/>
    <col min="14093" max="14093" width="10.5" style="2065" customWidth="1"/>
    <col min="14094" max="14095" width="10.375" style="2065" customWidth="1"/>
    <col min="14096" max="14096" width="11.375" style="2065" customWidth="1"/>
    <col min="14097" max="14097" width="11.125" style="2065" customWidth="1"/>
    <col min="14098" max="14098" width="14" style="2065" customWidth="1"/>
    <col min="14099" max="14099" width="11.875" style="2065" customWidth="1"/>
    <col min="14100" max="14100" width="11.375" style="2065" customWidth="1"/>
    <col min="14101" max="14336" width="9" style="2065"/>
    <col min="14337" max="14337" width="3.625" style="2065" customWidth="1"/>
    <col min="14338" max="14338" width="11.375" style="2065" customWidth="1"/>
    <col min="14339" max="14339" width="11.5" style="2065" customWidth="1"/>
    <col min="14340" max="14340" width="12" style="2065" customWidth="1"/>
    <col min="14341" max="14344" width="10.375" style="2065" customWidth="1"/>
    <col min="14345" max="14345" width="9.875" style="2065" customWidth="1"/>
    <col min="14346" max="14348" width="9.5" style="2065" customWidth="1"/>
    <col min="14349" max="14349" width="10.5" style="2065" customWidth="1"/>
    <col min="14350" max="14351" width="10.375" style="2065" customWidth="1"/>
    <col min="14352" max="14352" width="11.375" style="2065" customWidth="1"/>
    <col min="14353" max="14353" width="11.125" style="2065" customWidth="1"/>
    <col min="14354" max="14354" width="14" style="2065" customWidth="1"/>
    <col min="14355" max="14355" width="11.875" style="2065" customWidth="1"/>
    <col min="14356" max="14356" width="11.375" style="2065" customWidth="1"/>
    <col min="14357" max="14592" width="9" style="2065"/>
    <col min="14593" max="14593" width="3.625" style="2065" customWidth="1"/>
    <col min="14594" max="14594" width="11.375" style="2065" customWidth="1"/>
    <col min="14595" max="14595" width="11.5" style="2065" customWidth="1"/>
    <col min="14596" max="14596" width="12" style="2065" customWidth="1"/>
    <col min="14597" max="14600" width="10.375" style="2065" customWidth="1"/>
    <col min="14601" max="14601" width="9.875" style="2065" customWidth="1"/>
    <col min="14602" max="14604" width="9.5" style="2065" customWidth="1"/>
    <col min="14605" max="14605" width="10.5" style="2065" customWidth="1"/>
    <col min="14606" max="14607" width="10.375" style="2065" customWidth="1"/>
    <col min="14608" max="14608" width="11.375" style="2065" customWidth="1"/>
    <col min="14609" max="14609" width="11.125" style="2065" customWidth="1"/>
    <col min="14610" max="14610" width="14" style="2065" customWidth="1"/>
    <col min="14611" max="14611" width="11.875" style="2065" customWidth="1"/>
    <col min="14612" max="14612" width="11.375" style="2065" customWidth="1"/>
    <col min="14613" max="14848" width="9" style="2065"/>
    <col min="14849" max="14849" width="3.625" style="2065" customWidth="1"/>
    <col min="14850" max="14850" width="11.375" style="2065" customWidth="1"/>
    <col min="14851" max="14851" width="11.5" style="2065" customWidth="1"/>
    <col min="14852" max="14852" width="12" style="2065" customWidth="1"/>
    <col min="14853" max="14856" width="10.375" style="2065" customWidth="1"/>
    <col min="14857" max="14857" width="9.875" style="2065" customWidth="1"/>
    <col min="14858" max="14860" width="9.5" style="2065" customWidth="1"/>
    <col min="14861" max="14861" width="10.5" style="2065" customWidth="1"/>
    <col min="14862" max="14863" width="10.375" style="2065" customWidth="1"/>
    <col min="14864" max="14864" width="11.375" style="2065" customWidth="1"/>
    <col min="14865" max="14865" width="11.125" style="2065" customWidth="1"/>
    <col min="14866" max="14866" width="14" style="2065" customWidth="1"/>
    <col min="14867" max="14867" width="11.875" style="2065" customWidth="1"/>
    <col min="14868" max="14868" width="11.375" style="2065" customWidth="1"/>
    <col min="14869" max="15104" width="9" style="2065"/>
    <col min="15105" max="15105" width="3.625" style="2065" customWidth="1"/>
    <col min="15106" max="15106" width="11.375" style="2065" customWidth="1"/>
    <col min="15107" max="15107" width="11.5" style="2065" customWidth="1"/>
    <col min="15108" max="15108" width="12" style="2065" customWidth="1"/>
    <col min="15109" max="15112" width="10.375" style="2065" customWidth="1"/>
    <col min="15113" max="15113" width="9.875" style="2065" customWidth="1"/>
    <col min="15114" max="15116" width="9.5" style="2065" customWidth="1"/>
    <col min="15117" max="15117" width="10.5" style="2065" customWidth="1"/>
    <col min="15118" max="15119" width="10.375" style="2065" customWidth="1"/>
    <col min="15120" max="15120" width="11.375" style="2065" customWidth="1"/>
    <col min="15121" max="15121" width="11.125" style="2065" customWidth="1"/>
    <col min="15122" max="15122" width="14" style="2065" customWidth="1"/>
    <col min="15123" max="15123" width="11.875" style="2065" customWidth="1"/>
    <col min="15124" max="15124" width="11.375" style="2065" customWidth="1"/>
    <col min="15125" max="15360" width="9" style="2065"/>
    <col min="15361" max="15361" width="3.625" style="2065" customWidth="1"/>
    <col min="15362" max="15362" width="11.375" style="2065" customWidth="1"/>
    <col min="15363" max="15363" width="11.5" style="2065" customWidth="1"/>
    <col min="15364" max="15364" width="12" style="2065" customWidth="1"/>
    <col min="15365" max="15368" width="10.375" style="2065" customWidth="1"/>
    <col min="15369" max="15369" width="9.875" style="2065" customWidth="1"/>
    <col min="15370" max="15372" width="9.5" style="2065" customWidth="1"/>
    <col min="15373" max="15373" width="10.5" style="2065" customWidth="1"/>
    <col min="15374" max="15375" width="10.375" style="2065" customWidth="1"/>
    <col min="15376" max="15376" width="11.375" style="2065" customWidth="1"/>
    <col min="15377" max="15377" width="11.125" style="2065" customWidth="1"/>
    <col min="15378" max="15378" width="14" style="2065" customWidth="1"/>
    <col min="15379" max="15379" width="11.875" style="2065" customWidth="1"/>
    <col min="15380" max="15380" width="11.375" style="2065" customWidth="1"/>
    <col min="15381" max="15616" width="9" style="2065"/>
    <col min="15617" max="15617" width="3.625" style="2065" customWidth="1"/>
    <col min="15618" max="15618" width="11.375" style="2065" customWidth="1"/>
    <col min="15619" max="15619" width="11.5" style="2065" customWidth="1"/>
    <col min="15620" max="15620" width="12" style="2065" customWidth="1"/>
    <col min="15621" max="15624" width="10.375" style="2065" customWidth="1"/>
    <col min="15625" max="15625" width="9.875" style="2065" customWidth="1"/>
    <col min="15626" max="15628" width="9.5" style="2065" customWidth="1"/>
    <col min="15629" max="15629" width="10.5" style="2065" customWidth="1"/>
    <col min="15630" max="15631" width="10.375" style="2065" customWidth="1"/>
    <col min="15632" max="15632" width="11.375" style="2065" customWidth="1"/>
    <col min="15633" max="15633" width="11.125" style="2065" customWidth="1"/>
    <col min="15634" max="15634" width="14" style="2065" customWidth="1"/>
    <col min="15635" max="15635" width="11.875" style="2065" customWidth="1"/>
    <col min="15636" max="15636" width="11.375" style="2065" customWidth="1"/>
    <col min="15637" max="15872" width="9" style="2065"/>
    <col min="15873" max="15873" width="3.625" style="2065" customWidth="1"/>
    <col min="15874" max="15874" width="11.375" style="2065" customWidth="1"/>
    <col min="15875" max="15875" width="11.5" style="2065" customWidth="1"/>
    <col min="15876" max="15876" width="12" style="2065" customWidth="1"/>
    <col min="15877" max="15880" width="10.375" style="2065" customWidth="1"/>
    <col min="15881" max="15881" width="9.875" style="2065" customWidth="1"/>
    <col min="15882" max="15884" width="9.5" style="2065" customWidth="1"/>
    <col min="15885" max="15885" width="10.5" style="2065" customWidth="1"/>
    <col min="15886" max="15887" width="10.375" style="2065" customWidth="1"/>
    <col min="15888" max="15888" width="11.375" style="2065" customWidth="1"/>
    <col min="15889" max="15889" width="11.125" style="2065" customWidth="1"/>
    <col min="15890" max="15890" width="14" style="2065" customWidth="1"/>
    <col min="15891" max="15891" width="11.875" style="2065" customWidth="1"/>
    <col min="15892" max="15892" width="11.375" style="2065" customWidth="1"/>
    <col min="15893" max="16128" width="9" style="2065"/>
    <col min="16129" max="16129" width="3.625" style="2065" customWidth="1"/>
    <col min="16130" max="16130" width="11.375" style="2065" customWidth="1"/>
    <col min="16131" max="16131" width="11.5" style="2065" customWidth="1"/>
    <col min="16132" max="16132" width="12" style="2065" customWidth="1"/>
    <col min="16133" max="16136" width="10.375" style="2065" customWidth="1"/>
    <col min="16137" max="16137" width="9.875" style="2065" customWidth="1"/>
    <col min="16138" max="16140" width="9.5" style="2065" customWidth="1"/>
    <col min="16141" max="16141" width="10.5" style="2065" customWidth="1"/>
    <col min="16142" max="16143" width="10.375" style="2065" customWidth="1"/>
    <col min="16144" max="16144" width="11.375" style="2065" customWidth="1"/>
    <col min="16145" max="16145" width="11.125" style="2065" customWidth="1"/>
    <col min="16146" max="16146" width="14" style="2065" customWidth="1"/>
    <col min="16147" max="16147" width="11.875" style="2065" customWidth="1"/>
    <col min="16148" max="16148" width="11.375" style="2065" customWidth="1"/>
    <col min="16149" max="16384" width="9" style="2065"/>
  </cols>
  <sheetData>
    <row r="1" spans="2:20" ht="14.25">
      <c r="B1" s="2064" t="s">
        <v>880</v>
      </c>
      <c r="T1" s="2066" t="s">
        <v>939</v>
      </c>
    </row>
    <row r="2" spans="2:20" ht="14.25">
      <c r="E2" s="2383"/>
      <c r="F2" s="2383"/>
      <c r="G2" s="2383"/>
      <c r="H2" s="2067"/>
      <c r="Q2" s="2383"/>
      <c r="R2" s="2383"/>
    </row>
    <row r="3" spans="2:20" s="2068" customFormat="1" ht="14.25" customHeight="1">
      <c r="B3" s="2377" t="s">
        <v>940</v>
      </c>
      <c r="C3" s="2378"/>
      <c r="D3" s="2378"/>
      <c r="E3" s="2378"/>
      <c r="F3" s="2378"/>
      <c r="G3" s="2378"/>
      <c r="H3" s="2378"/>
      <c r="I3" s="2378"/>
      <c r="J3" s="2378"/>
      <c r="K3" s="2378"/>
      <c r="L3" s="2378"/>
      <c r="M3" s="2378"/>
      <c r="N3" s="2378"/>
      <c r="O3" s="2378"/>
      <c r="P3" s="2378"/>
      <c r="Q3" s="2378"/>
      <c r="R3" s="2378"/>
      <c r="S3" s="2378"/>
      <c r="T3" s="2378"/>
    </row>
    <row r="4" spans="2:20" s="2068" customFormat="1" ht="14.25" customHeight="1">
      <c r="B4" s="2069"/>
      <c r="C4" s="2070"/>
      <c r="D4" s="2070"/>
      <c r="E4" s="2070"/>
      <c r="F4" s="2070"/>
      <c r="I4" s="2071" t="s">
        <v>941</v>
      </c>
      <c r="J4" s="2071"/>
      <c r="K4" s="2071"/>
      <c r="L4" s="2071"/>
      <c r="M4" s="2072" t="s">
        <v>942</v>
      </c>
      <c r="N4" s="2071"/>
      <c r="O4" s="2070"/>
      <c r="P4" s="2070"/>
      <c r="Q4" s="2070"/>
      <c r="R4" s="2070"/>
      <c r="S4" s="2070"/>
      <c r="T4" s="2073"/>
    </row>
    <row r="5" spans="2:20" s="2068" customFormat="1" ht="15" thickBot="1">
      <c r="B5" s="2074"/>
      <c r="C5" s="2070"/>
      <c r="D5" s="2070"/>
      <c r="E5" s="2070"/>
      <c r="F5" s="2070"/>
      <c r="G5" s="2070"/>
      <c r="H5" s="2070"/>
      <c r="I5" s="2070"/>
      <c r="J5" s="2070"/>
      <c r="K5" s="2070"/>
      <c r="L5" s="2070"/>
      <c r="M5" s="2070"/>
      <c r="N5" s="2070"/>
      <c r="O5" s="2070"/>
      <c r="P5" s="2070"/>
      <c r="Q5" s="2070"/>
      <c r="R5" s="2070"/>
      <c r="S5" s="2070"/>
      <c r="T5" s="2073" t="s">
        <v>943</v>
      </c>
    </row>
    <row r="6" spans="2:20" s="2068" customFormat="1" ht="30.75" customHeight="1">
      <c r="B6" s="2384" t="s">
        <v>886</v>
      </c>
      <c r="C6" s="2075" t="s">
        <v>15</v>
      </c>
      <c r="D6" s="2075" t="s">
        <v>37</v>
      </c>
      <c r="E6" s="2075" t="s">
        <v>41</v>
      </c>
      <c r="F6" s="2075" t="s">
        <v>43</v>
      </c>
      <c r="G6" s="2075" t="s">
        <v>283</v>
      </c>
      <c r="H6" s="2075" t="s">
        <v>47</v>
      </c>
      <c r="I6" s="2075" t="s">
        <v>103</v>
      </c>
      <c r="J6" s="2075" t="s">
        <v>285</v>
      </c>
      <c r="K6" s="2075" t="s">
        <v>286</v>
      </c>
      <c r="L6" s="2076" t="s">
        <v>887</v>
      </c>
      <c r="M6" s="2076" t="s">
        <v>104</v>
      </c>
      <c r="N6" s="2077" t="s">
        <v>888</v>
      </c>
      <c r="O6" s="2075" t="s">
        <v>55</v>
      </c>
      <c r="P6" s="2075" t="s">
        <v>57</v>
      </c>
      <c r="Q6" s="2075" t="s">
        <v>62</v>
      </c>
      <c r="R6" s="2075" t="s">
        <v>64</v>
      </c>
      <c r="S6" s="2078" t="s">
        <v>889</v>
      </c>
      <c r="T6" s="2386" t="s">
        <v>886</v>
      </c>
    </row>
    <row r="7" spans="2:20" s="2068" customFormat="1" ht="51.75" customHeight="1">
      <c r="B7" s="2385"/>
      <c r="C7" s="2079" t="s">
        <v>31</v>
      </c>
      <c r="D7" s="2079" t="s">
        <v>38</v>
      </c>
      <c r="E7" s="2079" t="s">
        <v>42</v>
      </c>
      <c r="F7" s="2079" t="s">
        <v>944</v>
      </c>
      <c r="G7" s="2079" t="s">
        <v>945</v>
      </c>
      <c r="H7" s="2079" t="s">
        <v>48</v>
      </c>
      <c r="I7" s="2079" t="s">
        <v>50</v>
      </c>
      <c r="J7" s="2080" t="s">
        <v>890</v>
      </c>
      <c r="K7" s="2080" t="s">
        <v>891</v>
      </c>
      <c r="L7" s="2080" t="s">
        <v>298</v>
      </c>
      <c r="M7" s="2081" t="s">
        <v>299</v>
      </c>
      <c r="N7" s="2082" t="s">
        <v>54</v>
      </c>
      <c r="O7" s="2079" t="s">
        <v>56</v>
      </c>
      <c r="P7" s="2079" t="s">
        <v>300</v>
      </c>
      <c r="Q7" s="2079" t="s">
        <v>63</v>
      </c>
      <c r="R7" s="2080" t="s">
        <v>65</v>
      </c>
      <c r="S7" s="2083" t="s">
        <v>946</v>
      </c>
      <c r="T7" s="2387"/>
    </row>
    <row r="8" spans="2:20" s="2068" customFormat="1" ht="16.5" customHeight="1">
      <c r="B8" s="2084" t="s">
        <v>892</v>
      </c>
      <c r="C8" s="2085">
        <v>93948</v>
      </c>
      <c r="D8" s="2085">
        <v>1522</v>
      </c>
      <c r="E8" s="2085">
        <v>44773</v>
      </c>
      <c r="F8" s="2085">
        <v>22267</v>
      </c>
      <c r="G8" s="2085" t="s">
        <v>305</v>
      </c>
      <c r="H8" s="2085">
        <v>13697</v>
      </c>
      <c r="I8" s="2085" t="s">
        <v>305</v>
      </c>
      <c r="J8" s="2086">
        <v>165</v>
      </c>
      <c r="K8" s="2085">
        <v>269</v>
      </c>
      <c r="L8" s="2086">
        <v>4</v>
      </c>
      <c r="M8" s="2085" t="s">
        <v>305</v>
      </c>
      <c r="N8" s="2086" t="s">
        <v>305</v>
      </c>
      <c r="O8" s="2085">
        <v>743</v>
      </c>
      <c r="P8" s="2085">
        <v>8446</v>
      </c>
      <c r="Q8" s="2086" t="s">
        <v>305</v>
      </c>
      <c r="R8" s="2085">
        <v>2062</v>
      </c>
      <c r="S8" s="2087">
        <v>9189</v>
      </c>
      <c r="T8" s="2088" t="s">
        <v>893</v>
      </c>
    </row>
    <row r="9" spans="2:20" s="2068" customFormat="1" ht="14.25">
      <c r="B9" s="2084" t="s">
        <v>318</v>
      </c>
      <c r="C9" s="2085">
        <v>113468</v>
      </c>
      <c r="D9" s="2085">
        <v>2286</v>
      </c>
      <c r="E9" s="2085">
        <v>52164</v>
      </c>
      <c r="F9" s="2085">
        <v>26907</v>
      </c>
      <c r="G9" s="2085" t="s">
        <v>305</v>
      </c>
      <c r="H9" s="2085">
        <v>17983</v>
      </c>
      <c r="I9" s="2085" t="s">
        <v>305</v>
      </c>
      <c r="J9" s="2086">
        <v>197</v>
      </c>
      <c r="K9" s="2085">
        <v>343</v>
      </c>
      <c r="L9" s="2086">
        <v>58</v>
      </c>
      <c r="M9" s="2085" t="s">
        <v>305</v>
      </c>
      <c r="N9" s="2086" t="s">
        <v>305</v>
      </c>
      <c r="O9" s="2085">
        <v>887</v>
      </c>
      <c r="P9" s="2085">
        <v>9645</v>
      </c>
      <c r="Q9" s="2086" t="s">
        <v>305</v>
      </c>
      <c r="R9" s="2085">
        <v>2998</v>
      </c>
      <c r="S9" s="2087">
        <v>10532</v>
      </c>
      <c r="T9" s="2088">
        <v>60</v>
      </c>
    </row>
    <row r="10" spans="2:20" s="2068" customFormat="1" ht="14.25">
      <c r="B10" s="2084" t="s">
        <v>328</v>
      </c>
      <c r="C10" s="2085">
        <v>138492</v>
      </c>
      <c r="D10" s="2085">
        <v>3291</v>
      </c>
      <c r="E10" s="2085">
        <v>54713</v>
      </c>
      <c r="F10" s="2085">
        <v>33211</v>
      </c>
      <c r="G10" s="2085" t="s">
        <v>305</v>
      </c>
      <c r="H10" s="2085">
        <v>27248</v>
      </c>
      <c r="I10" s="2085" t="s">
        <v>305</v>
      </c>
      <c r="J10" s="2086">
        <v>248</v>
      </c>
      <c r="K10" s="2085">
        <v>414</v>
      </c>
      <c r="L10" s="2085">
        <v>200</v>
      </c>
      <c r="M10" s="2085" t="s">
        <v>305</v>
      </c>
      <c r="N10" s="2085">
        <v>478</v>
      </c>
      <c r="O10" s="2085">
        <v>1562</v>
      </c>
      <c r="P10" s="2085">
        <v>13237</v>
      </c>
      <c r="Q10" s="2086" t="s">
        <v>305</v>
      </c>
      <c r="R10" s="2085">
        <v>3890</v>
      </c>
      <c r="S10" s="2087">
        <v>15277</v>
      </c>
      <c r="T10" s="2088">
        <v>65</v>
      </c>
    </row>
    <row r="11" spans="2:20" s="2068" customFormat="1" ht="14.25">
      <c r="B11" s="2084" t="s">
        <v>337</v>
      </c>
      <c r="C11" s="2085">
        <v>165115</v>
      </c>
      <c r="D11" s="2085">
        <v>5217</v>
      </c>
      <c r="E11" s="2085">
        <v>59831</v>
      </c>
      <c r="F11" s="2085">
        <v>36104</v>
      </c>
      <c r="G11" s="2085" t="s">
        <v>305</v>
      </c>
      <c r="H11" s="2085">
        <v>34152</v>
      </c>
      <c r="I11" s="2085" t="s">
        <v>305</v>
      </c>
      <c r="J11" s="2085">
        <v>326</v>
      </c>
      <c r="K11" s="2085">
        <v>498</v>
      </c>
      <c r="L11" s="2085">
        <v>542</v>
      </c>
      <c r="M11" s="2085" t="s">
        <v>305</v>
      </c>
      <c r="N11" s="2085">
        <v>1087</v>
      </c>
      <c r="O11" s="2085">
        <v>2919</v>
      </c>
      <c r="P11" s="2085">
        <v>19230</v>
      </c>
      <c r="Q11" s="2086" t="s">
        <v>305</v>
      </c>
      <c r="R11" s="2085">
        <v>5207</v>
      </c>
      <c r="S11" s="2087">
        <v>23237</v>
      </c>
      <c r="T11" s="2088">
        <v>70</v>
      </c>
    </row>
    <row r="12" spans="2:20" s="2068" customFormat="1" ht="24" customHeight="1">
      <c r="B12" s="2084" t="s">
        <v>342</v>
      </c>
      <c r="C12" s="2085">
        <v>192521</v>
      </c>
      <c r="D12" s="2085">
        <v>7450</v>
      </c>
      <c r="E12" s="2085">
        <v>68606</v>
      </c>
      <c r="F12" s="2085">
        <v>39945</v>
      </c>
      <c r="G12" s="2085" t="s">
        <v>305</v>
      </c>
      <c r="H12" s="2085">
        <v>39712</v>
      </c>
      <c r="I12" s="2085" t="s">
        <v>305</v>
      </c>
      <c r="J12" s="2089"/>
      <c r="K12" s="2090">
        <v>2120</v>
      </c>
      <c r="L12" s="2091"/>
      <c r="M12" s="2089" t="s">
        <v>305</v>
      </c>
      <c r="N12" s="2085">
        <v>1284</v>
      </c>
      <c r="O12" s="2085">
        <v>3664</v>
      </c>
      <c r="P12" s="2085">
        <v>23705</v>
      </c>
      <c r="Q12" s="2086" t="s">
        <v>305</v>
      </c>
      <c r="R12" s="2085">
        <v>6037</v>
      </c>
      <c r="S12" s="2087">
        <v>28652</v>
      </c>
      <c r="T12" s="2088">
        <v>75</v>
      </c>
    </row>
    <row r="13" spans="2:20" s="2068" customFormat="1" ht="14.25">
      <c r="B13" s="2084" t="s">
        <v>347</v>
      </c>
      <c r="C13" s="2085">
        <v>236768</v>
      </c>
      <c r="D13" s="2085">
        <v>11028</v>
      </c>
      <c r="E13" s="2085">
        <v>84225</v>
      </c>
      <c r="F13" s="2085">
        <v>46850</v>
      </c>
      <c r="G13" s="2085" t="s">
        <v>305</v>
      </c>
      <c r="H13" s="2085">
        <v>47775</v>
      </c>
      <c r="I13" s="2085" t="s">
        <v>305</v>
      </c>
      <c r="J13" s="2089"/>
      <c r="K13" s="2090">
        <v>3366</v>
      </c>
      <c r="L13" s="2091"/>
      <c r="M13" s="2089" t="s">
        <v>305</v>
      </c>
      <c r="N13" s="2085">
        <v>1386</v>
      </c>
      <c r="O13" s="2085">
        <v>4283</v>
      </c>
      <c r="P13" s="2085">
        <v>28977</v>
      </c>
      <c r="Q13" s="2085">
        <v>5266</v>
      </c>
      <c r="R13" s="2085">
        <v>3612</v>
      </c>
      <c r="S13" s="2087">
        <v>34646</v>
      </c>
      <c r="T13" s="2088">
        <v>80</v>
      </c>
    </row>
    <row r="14" spans="2:20" s="2068" customFormat="1" ht="14.25">
      <c r="B14" s="2084" t="s">
        <v>352</v>
      </c>
      <c r="C14" s="2085">
        <v>269301</v>
      </c>
      <c r="D14" s="2085">
        <v>11691</v>
      </c>
      <c r="E14" s="2085">
        <v>94862</v>
      </c>
      <c r="F14" s="2085">
        <v>54754</v>
      </c>
      <c r="G14" s="2085" t="s">
        <v>305</v>
      </c>
      <c r="H14" s="2085">
        <v>55732</v>
      </c>
      <c r="I14" s="2085" t="s">
        <v>305</v>
      </c>
      <c r="J14" s="2089"/>
      <c r="K14" s="2090">
        <v>4187</v>
      </c>
      <c r="L14" s="2091"/>
      <c r="M14" s="2089" t="s">
        <v>305</v>
      </c>
      <c r="N14" s="2085">
        <v>1492</v>
      </c>
      <c r="O14" s="2085">
        <v>5068</v>
      </c>
      <c r="P14" s="2085">
        <v>33426</v>
      </c>
      <c r="Q14" s="2085">
        <v>4879</v>
      </c>
      <c r="R14" s="2085">
        <v>3211</v>
      </c>
      <c r="S14" s="2087">
        <v>39986</v>
      </c>
      <c r="T14" s="2088">
        <v>85</v>
      </c>
    </row>
    <row r="15" spans="2:20" s="2068" customFormat="1" ht="14.25">
      <c r="B15" s="2092" t="s">
        <v>894</v>
      </c>
      <c r="C15" s="2085">
        <v>291301</v>
      </c>
      <c r="D15" s="2085">
        <v>12037</v>
      </c>
      <c r="E15" s="2085">
        <v>99100</v>
      </c>
      <c r="F15" s="2085">
        <v>59296</v>
      </c>
      <c r="G15" s="2085" t="s">
        <v>305</v>
      </c>
      <c r="H15" s="2085">
        <v>59736</v>
      </c>
      <c r="I15" s="2085" t="s">
        <v>305</v>
      </c>
      <c r="J15" s="2089"/>
      <c r="K15" s="2090">
        <v>4659</v>
      </c>
      <c r="L15" s="2093"/>
      <c r="M15" s="2089" t="s">
        <v>305</v>
      </c>
      <c r="N15" s="2085">
        <v>1587</v>
      </c>
      <c r="O15" s="2085">
        <v>6228</v>
      </c>
      <c r="P15" s="2085">
        <v>38728</v>
      </c>
      <c r="Q15" s="2085">
        <v>7009</v>
      </c>
      <c r="R15" s="2085">
        <v>2922</v>
      </c>
      <c r="S15" s="2087">
        <v>46543</v>
      </c>
      <c r="T15" s="2088">
        <v>90</v>
      </c>
    </row>
    <row r="16" spans="2:20" s="2068" customFormat="1" ht="14.25" customHeight="1">
      <c r="B16" s="2084" t="s">
        <v>457</v>
      </c>
      <c r="C16" s="2085">
        <v>308467.8</v>
      </c>
      <c r="D16" s="2085">
        <v>12593.674999999999</v>
      </c>
      <c r="E16" s="2085">
        <v>102388.929</v>
      </c>
      <c r="F16" s="2085">
        <v>61691.648000000001</v>
      </c>
      <c r="G16" s="2085" t="s">
        <v>305</v>
      </c>
      <c r="H16" s="2085">
        <v>62068.040999999997</v>
      </c>
      <c r="I16" s="2085" t="s">
        <v>305</v>
      </c>
      <c r="J16" s="2089"/>
      <c r="K16" s="2090">
        <v>5097.2650000000003</v>
      </c>
      <c r="L16" s="2091"/>
      <c r="M16" s="2089" t="s">
        <v>305</v>
      </c>
      <c r="N16" s="2085">
        <v>1681.7449999999999</v>
      </c>
      <c r="O16" s="2085">
        <v>6588.09</v>
      </c>
      <c r="P16" s="2085">
        <v>44678.406999999999</v>
      </c>
      <c r="Q16" s="2085">
        <v>8331</v>
      </c>
      <c r="R16" s="2085">
        <v>3349</v>
      </c>
      <c r="S16" s="2087">
        <v>52948.241999999998</v>
      </c>
      <c r="T16" s="2088">
        <v>95</v>
      </c>
    </row>
    <row r="17" spans="2:21" s="2068" customFormat="1" ht="13.5" customHeight="1">
      <c r="B17" s="2084" t="s">
        <v>462</v>
      </c>
      <c r="C17" s="2085">
        <v>321412.04599999997</v>
      </c>
      <c r="D17" s="2085">
        <v>12168.77</v>
      </c>
      <c r="E17" s="2085">
        <v>103687.03999999999</v>
      </c>
      <c r="F17" s="2085">
        <v>63135.863000000005</v>
      </c>
      <c r="G17" s="2085" t="s">
        <v>305</v>
      </c>
      <c r="H17" s="2085">
        <v>64301.550999999992</v>
      </c>
      <c r="I17" s="2085">
        <v>25.212999999999997</v>
      </c>
      <c r="J17" s="2089"/>
      <c r="K17" s="2090">
        <v>5608.3859999999995</v>
      </c>
      <c r="L17" s="2094"/>
      <c r="M17" s="2089" t="s">
        <v>305</v>
      </c>
      <c r="N17" s="2085">
        <v>1768.7040000000002</v>
      </c>
      <c r="O17" s="2085">
        <v>6301.6360000000004</v>
      </c>
      <c r="P17" s="2085">
        <v>52908.606000000007</v>
      </c>
      <c r="Q17" s="2085">
        <v>9083.4619999999995</v>
      </c>
      <c r="R17" s="2095">
        <v>2422.8150000000001</v>
      </c>
      <c r="S17" s="2094">
        <v>60978.946000000004</v>
      </c>
      <c r="T17" s="2096" t="s">
        <v>563</v>
      </c>
    </row>
    <row r="18" spans="2:21" s="2068" customFormat="1" ht="14.25" customHeight="1">
      <c r="B18" s="2084" t="s">
        <v>470</v>
      </c>
      <c r="C18" s="2085">
        <v>331767.42800000001</v>
      </c>
      <c r="D18" s="2085">
        <v>12694.428</v>
      </c>
      <c r="E18" s="2085">
        <v>104175.394</v>
      </c>
      <c r="F18" s="2085">
        <v>63598.459000000003</v>
      </c>
      <c r="G18" s="2085" t="s">
        <v>305</v>
      </c>
      <c r="H18" s="2085">
        <v>64844.87</v>
      </c>
      <c r="I18" s="2085">
        <v>79.531000000000006</v>
      </c>
      <c r="J18" s="2089"/>
      <c r="K18" s="2090">
        <v>5922</v>
      </c>
      <c r="L18" s="2094"/>
      <c r="M18" s="2085" t="s">
        <v>305</v>
      </c>
      <c r="N18" s="2085">
        <v>1871</v>
      </c>
      <c r="O18" s="2085">
        <v>4677</v>
      </c>
      <c r="P18" s="2085">
        <v>61319</v>
      </c>
      <c r="Q18" s="2085">
        <v>10560.148999999999</v>
      </c>
      <c r="R18" s="2095">
        <v>2025.597</v>
      </c>
      <c r="S18" s="2098">
        <v>67868</v>
      </c>
      <c r="T18" s="2096" t="s">
        <v>382</v>
      </c>
    </row>
    <row r="19" spans="2:21" s="2099" customFormat="1" ht="15.75" customHeight="1">
      <c r="B19" s="2084" t="s">
        <v>476</v>
      </c>
      <c r="C19" s="2085">
        <v>338784.18799999997</v>
      </c>
      <c r="D19" s="2085">
        <v>12814.886</v>
      </c>
      <c r="E19" s="2085">
        <v>103984.22900000001</v>
      </c>
      <c r="F19" s="2085">
        <v>64229.822</v>
      </c>
      <c r="G19" s="2085" t="s">
        <v>305</v>
      </c>
      <c r="H19" s="2085">
        <v>64558.210999999996</v>
      </c>
      <c r="I19" s="2085">
        <v>225.60599999999999</v>
      </c>
      <c r="J19" s="2089"/>
      <c r="K19" s="2090" t="s">
        <v>305</v>
      </c>
      <c r="L19" s="2094"/>
      <c r="M19" s="2085">
        <v>6389.1980000000003</v>
      </c>
      <c r="N19" s="2085">
        <v>1864</v>
      </c>
      <c r="O19" s="2085">
        <v>3463</v>
      </c>
      <c r="P19" s="2085">
        <v>67819</v>
      </c>
      <c r="Q19" s="2085">
        <v>11621.425999999999</v>
      </c>
      <c r="R19" s="2089">
        <v>1814.81</v>
      </c>
      <c r="S19" s="2097">
        <v>73146</v>
      </c>
      <c r="T19" s="2096" t="s">
        <v>532</v>
      </c>
    </row>
    <row r="20" spans="2:21" s="2068" customFormat="1" ht="21" customHeight="1">
      <c r="B20" s="2084" t="s">
        <v>952</v>
      </c>
      <c r="C20" s="2085">
        <v>342076</v>
      </c>
      <c r="D20" s="2085">
        <v>14182</v>
      </c>
      <c r="E20" s="2085">
        <v>102105</v>
      </c>
      <c r="F20" s="2085">
        <v>63826</v>
      </c>
      <c r="G20" s="2085" t="s">
        <v>305</v>
      </c>
      <c r="H20" s="2085">
        <v>63717</v>
      </c>
      <c r="I20" s="2085">
        <v>256</v>
      </c>
      <c r="J20" s="2089"/>
      <c r="K20" s="2090" t="s">
        <v>305</v>
      </c>
      <c r="L20" s="2094"/>
      <c r="M20" s="2085">
        <v>7151</v>
      </c>
      <c r="N20" s="2085">
        <v>1866</v>
      </c>
      <c r="O20" s="2085">
        <v>2924</v>
      </c>
      <c r="P20" s="2085">
        <v>73342</v>
      </c>
      <c r="Q20" s="2085">
        <v>10954</v>
      </c>
      <c r="R20" s="2089">
        <v>1754</v>
      </c>
      <c r="S20" s="2097">
        <v>78131</v>
      </c>
      <c r="T20" s="2088" t="s">
        <v>914</v>
      </c>
    </row>
    <row r="21" spans="2:21" s="2068" customFormat="1" ht="14.25">
      <c r="B21" s="2084" t="s">
        <v>484</v>
      </c>
      <c r="C21" s="2046">
        <v>344139.29399999999</v>
      </c>
      <c r="D21" s="2100">
        <v>15385.672</v>
      </c>
      <c r="E21" s="2100">
        <v>101782.52899999999</v>
      </c>
      <c r="F21" s="2100">
        <v>63732.137999999999</v>
      </c>
      <c r="G21" s="2085" t="s">
        <v>305</v>
      </c>
      <c r="H21" s="2100">
        <v>63743.472999999998</v>
      </c>
      <c r="I21" s="2100">
        <v>255.245</v>
      </c>
      <c r="J21" s="2100"/>
      <c r="K21" s="2101" t="s">
        <v>305</v>
      </c>
      <c r="L21" s="2102"/>
      <c r="M21" s="2046">
        <v>7238.1890000000003</v>
      </c>
      <c r="N21" s="2100">
        <v>1866</v>
      </c>
      <c r="O21" s="2100">
        <v>2871.3760000000002</v>
      </c>
      <c r="P21" s="2100">
        <v>73841.244000000006</v>
      </c>
      <c r="Q21" s="2100">
        <v>11419.68</v>
      </c>
      <c r="R21" s="2103">
        <v>1733.886</v>
      </c>
      <c r="S21" s="2101">
        <v>78578</v>
      </c>
      <c r="T21" s="2088" t="s">
        <v>485</v>
      </c>
    </row>
    <row r="22" spans="2:21" s="2068" customFormat="1" ht="14.25">
      <c r="B22" s="2084" t="s">
        <v>487</v>
      </c>
      <c r="C22" s="2046">
        <v>345107.95700000005</v>
      </c>
      <c r="D22" s="2100">
        <v>15801.691000000001</v>
      </c>
      <c r="E22" s="2100">
        <v>101495.601</v>
      </c>
      <c r="F22" s="2100">
        <v>63693.114000000001</v>
      </c>
      <c r="G22" s="2085">
        <v>23.361999999999998</v>
      </c>
      <c r="H22" s="2100">
        <v>63726.233999999997</v>
      </c>
      <c r="I22" s="2100">
        <v>251.78399999999999</v>
      </c>
      <c r="J22" s="2100"/>
      <c r="K22" s="2101" t="s">
        <v>305</v>
      </c>
      <c r="L22" s="2102"/>
      <c r="M22" s="2046">
        <v>7318.5889999999999</v>
      </c>
      <c r="N22" s="2100">
        <v>1866.0150000000001</v>
      </c>
      <c r="O22" s="2100">
        <v>2782.047</v>
      </c>
      <c r="P22" s="2100">
        <v>74868.91</v>
      </c>
      <c r="Q22" s="2100">
        <v>11528</v>
      </c>
      <c r="R22" s="2103">
        <v>1752.61</v>
      </c>
      <c r="S22" s="2101">
        <v>79516.972000000009</v>
      </c>
      <c r="T22" s="2088" t="s">
        <v>486</v>
      </c>
    </row>
    <row r="23" spans="2:21" s="2068" customFormat="1" ht="14.25">
      <c r="B23" s="2084" t="s">
        <v>313</v>
      </c>
      <c r="C23" s="2046">
        <v>347056.41799999995</v>
      </c>
      <c r="D23" s="2100">
        <v>16791.438999999998</v>
      </c>
      <c r="E23" s="2100">
        <v>101415.334</v>
      </c>
      <c r="F23" s="2100">
        <v>63653.002999999997</v>
      </c>
      <c r="G23" s="2100">
        <v>24.155999999999999</v>
      </c>
      <c r="H23" s="2100">
        <v>63699.353000000003</v>
      </c>
      <c r="I23" s="2100">
        <v>251.221</v>
      </c>
      <c r="J23" s="2100"/>
      <c r="K23" s="2101" t="s">
        <v>305</v>
      </c>
      <c r="L23" s="2102"/>
      <c r="M23" s="2046">
        <v>7395.6220000000003</v>
      </c>
      <c r="N23" s="2100">
        <v>1868.4469999999999</v>
      </c>
      <c r="O23" s="2100">
        <v>2754.5250000000001</v>
      </c>
      <c r="P23" s="2100">
        <v>75791.87</v>
      </c>
      <c r="Q23" s="2046">
        <v>11644</v>
      </c>
      <c r="R23" s="2103">
        <v>1767.4480000000001</v>
      </c>
      <c r="S23" s="2101">
        <v>80414.84199999999</v>
      </c>
      <c r="T23" s="2088" t="s">
        <v>488</v>
      </c>
    </row>
    <row r="24" spans="2:21" s="2068" customFormat="1" ht="14.25">
      <c r="B24" s="2092" t="s">
        <v>953</v>
      </c>
      <c r="C24" s="2046">
        <v>348451.32100000005</v>
      </c>
      <c r="D24" s="2100">
        <v>18217.135999999999</v>
      </c>
      <c r="E24" s="2100">
        <v>101189.7</v>
      </c>
      <c r="F24" s="2100">
        <v>63654.286999999997</v>
      </c>
      <c r="G24" s="2100">
        <v>38.131999999999998</v>
      </c>
      <c r="H24" s="2100">
        <v>63743.711000000003</v>
      </c>
      <c r="I24" s="2100">
        <v>256.589</v>
      </c>
      <c r="J24" s="2100"/>
      <c r="K24" s="2101" t="s">
        <v>305</v>
      </c>
      <c r="L24" s="2102"/>
      <c r="M24" s="2046">
        <v>7450.5069999999996</v>
      </c>
      <c r="N24" s="2100">
        <v>1885.4469999999999</v>
      </c>
      <c r="O24" s="2100">
        <v>2716.2820000000002</v>
      </c>
      <c r="P24" s="2100">
        <v>76017.460999999996</v>
      </c>
      <c r="Q24" s="2046">
        <v>11577</v>
      </c>
      <c r="R24" s="2103">
        <v>1705.069</v>
      </c>
      <c r="S24" s="2101">
        <v>80619.19</v>
      </c>
      <c r="T24" s="2088" t="s">
        <v>490</v>
      </c>
    </row>
    <row r="25" spans="2:21" s="2068" customFormat="1" ht="14.25">
      <c r="B25" s="2092" t="s">
        <v>954</v>
      </c>
      <c r="C25" s="2100">
        <v>351246.96899999998</v>
      </c>
      <c r="D25" s="2100">
        <v>19959.484</v>
      </c>
      <c r="E25" s="2100">
        <v>100822</v>
      </c>
      <c r="F25" s="2100">
        <v>63541</v>
      </c>
      <c r="G25" s="2100">
        <v>58.338000000000001</v>
      </c>
      <c r="H25" s="2100">
        <v>63694</v>
      </c>
      <c r="I25" s="2100">
        <v>252.91</v>
      </c>
      <c r="J25" s="2100"/>
      <c r="K25" s="2101" t="s">
        <v>305</v>
      </c>
      <c r="L25" s="2102"/>
      <c r="M25" s="2100">
        <v>7468.8810000000003</v>
      </c>
      <c r="N25" s="2100">
        <v>1908.962</v>
      </c>
      <c r="O25" s="2100">
        <v>2647</v>
      </c>
      <c r="P25" s="2100">
        <v>77562.989000000001</v>
      </c>
      <c r="Q25" s="2100">
        <v>11528.397000000001</v>
      </c>
      <c r="R25" s="2100">
        <v>1803.008</v>
      </c>
      <c r="S25" s="2104">
        <v>82119</v>
      </c>
      <c r="T25" s="2088" t="s">
        <v>920</v>
      </c>
    </row>
    <row r="26" spans="2:21" s="2068" customFormat="1" ht="14.25">
      <c r="B26" s="2092" t="s">
        <v>955</v>
      </c>
      <c r="C26" s="2100">
        <v>354183.71600000001</v>
      </c>
      <c r="D26" s="2100">
        <v>21940.174999999999</v>
      </c>
      <c r="E26" s="2100">
        <v>100859.436</v>
      </c>
      <c r="F26" s="2100">
        <v>63439.934999999998</v>
      </c>
      <c r="G26" s="2100">
        <v>57.2</v>
      </c>
      <c r="H26" s="2100">
        <v>63772.123000000007</v>
      </c>
      <c r="I26" s="2100">
        <v>268.3</v>
      </c>
      <c r="J26" s="2100"/>
      <c r="K26" s="2101" t="s">
        <v>305</v>
      </c>
      <c r="L26" s="2105"/>
      <c r="M26" s="2100">
        <v>7657.6469999999999</v>
      </c>
      <c r="N26" s="2100">
        <v>1906</v>
      </c>
      <c r="O26" s="2100">
        <v>2544.6000000000004</v>
      </c>
      <c r="P26" s="2100">
        <v>78588.100000000006</v>
      </c>
      <c r="Q26" s="2100">
        <v>11338.5</v>
      </c>
      <c r="R26" s="2100">
        <v>1811.7</v>
      </c>
      <c r="S26" s="2106">
        <v>83038.700000000012</v>
      </c>
      <c r="T26" s="2088" t="s">
        <v>922</v>
      </c>
    </row>
    <row r="27" spans="2:21" s="2068" customFormat="1" ht="14.25">
      <c r="B27" s="2092" t="s">
        <v>956</v>
      </c>
      <c r="C27" s="2100">
        <v>353561</v>
      </c>
      <c r="D27" s="2100">
        <v>21861</v>
      </c>
      <c r="E27" s="2100">
        <v>100631</v>
      </c>
      <c r="F27" s="2100">
        <v>63311</v>
      </c>
      <c r="G27" s="2100">
        <v>57</v>
      </c>
      <c r="H27" s="2100">
        <v>63559</v>
      </c>
      <c r="I27" s="2100">
        <v>268</v>
      </c>
      <c r="J27" s="2100"/>
      <c r="K27" s="2101" t="s">
        <v>305</v>
      </c>
      <c r="L27" s="2105"/>
      <c r="M27" s="2100">
        <v>7684</v>
      </c>
      <c r="N27" s="2100">
        <v>1906</v>
      </c>
      <c r="O27" s="2100">
        <v>2545</v>
      </c>
      <c r="P27" s="2100">
        <v>78588</v>
      </c>
      <c r="Q27" s="2100">
        <v>11339</v>
      </c>
      <c r="R27" s="2100">
        <v>1812</v>
      </c>
      <c r="S27" s="2106">
        <v>83038.700000000012</v>
      </c>
      <c r="T27" s="2088" t="s">
        <v>923</v>
      </c>
    </row>
    <row r="28" spans="2:21" s="2099" customFormat="1" ht="14.25">
      <c r="B28" s="2107" t="s">
        <v>1228</v>
      </c>
      <c r="C28" s="2108">
        <f>SUM(C30:C32)</f>
        <v>355068.69799999997</v>
      </c>
      <c r="D28" s="2108">
        <f t="shared" ref="D28:I28" si="0">SUM(D30:D32)</f>
        <v>21614.486000000001</v>
      </c>
      <c r="E28" s="2108">
        <f t="shared" si="0"/>
        <v>100338.818</v>
      </c>
      <c r="F28" s="2108">
        <f t="shared" si="0"/>
        <v>63210.29</v>
      </c>
      <c r="G28" s="2108">
        <f t="shared" si="0"/>
        <v>57.753999999999998</v>
      </c>
      <c r="H28" s="2108">
        <f t="shared" si="0"/>
        <v>63453.895000000004</v>
      </c>
      <c r="I28" s="2108">
        <f t="shared" si="0"/>
        <v>268.80599999999998</v>
      </c>
      <c r="J28" s="2100"/>
      <c r="K28" s="2101" t="s">
        <v>305</v>
      </c>
      <c r="L28" s="2105"/>
      <c r="M28" s="2108">
        <f t="shared" ref="M28:R28" si="1">SUM(M30:M32)</f>
        <v>7738.2019999999993</v>
      </c>
      <c r="N28" s="2108">
        <f t="shared" si="1"/>
        <v>1914.1680000000001</v>
      </c>
      <c r="O28" s="2108">
        <f t="shared" si="1"/>
        <v>2466.4609999999998</v>
      </c>
      <c r="P28" s="2108">
        <f t="shared" si="1"/>
        <v>79133.351999999999</v>
      </c>
      <c r="Q28" s="2108">
        <f t="shared" si="1"/>
        <v>11283.922999999999</v>
      </c>
      <c r="R28" s="2108">
        <f t="shared" si="1"/>
        <v>3588.5430000000001</v>
      </c>
      <c r="S28" s="2106">
        <f>SUM(S30:S32)</f>
        <v>83513.981</v>
      </c>
      <c r="T28" s="2109" t="s">
        <v>1226</v>
      </c>
    </row>
    <row r="29" spans="2:21" s="2068" customFormat="1" ht="14.25">
      <c r="B29" s="2084"/>
      <c r="C29" s="2108"/>
      <c r="D29" s="2108"/>
      <c r="E29" s="2108"/>
      <c r="F29" s="2108"/>
      <c r="G29" s="2108"/>
      <c r="H29" s="2108"/>
      <c r="I29" s="2108"/>
      <c r="J29" s="2108"/>
      <c r="K29" s="2101"/>
      <c r="L29" s="2110"/>
      <c r="M29" s="2111"/>
      <c r="N29" s="2108"/>
      <c r="O29" s="2108"/>
      <c r="P29" s="2108"/>
      <c r="Q29" s="2108"/>
      <c r="R29" s="2112"/>
      <c r="S29" s="2106"/>
      <c r="T29" s="2088"/>
    </row>
    <row r="30" spans="2:21" s="2068" customFormat="1" ht="14.25">
      <c r="B30" s="2084" t="s">
        <v>924</v>
      </c>
      <c r="C30" s="2046">
        <f>SUM(D30:R30)</f>
        <v>27670.345000000001</v>
      </c>
      <c r="D30" s="2046">
        <f>47871/1000</f>
        <v>47.871000000000002</v>
      </c>
      <c r="E30" s="2046">
        <f>438910/1000</f>
        <v>438.91</v>
      </c>
      <c r="F30" s="2046">
        <f>423754/1000</f>
        <v>423.75400000000002</v>
      </c>
      <c r="G30" s="2046">
        <f>51471/1000</f>
        <v>51.470999999999997</v>
      </c>
      <c r="H30" s="2046">
        <f>147642/1000</f>
        <v>147.642</v>
      </c>
      <c r="I30" s="2100">
        <f>49910/1000</f>
        <v>49.91</v>
      </c>
      <c r="J30" s="2100"/>
      <c r="K30" s="2101" t="s">
        <v>305</v>
      </c>
      <c r="L30" s="2105"/>
      <c r="M30" s="2046">
        <f>203347/1000</f>
        <v>203.34700000000001</v>
      </c>
      <c r="N30" s="2046">
        <f>1731180/1000</f>
        <v>1731.18</v>
      </c>
      <c r="O30" s="2046" t="s">
        <v>305</v>
      </c>
      <c r="P30" s="2046">
        <f>24575863/1000</f>
        <v>24575.863000000001</v>
      </c>
      <c r="Q30" s="2046">
        <f>397/1000</f>
        <v>0.39700000000000002</v>
      </c>
      <c r="R30" s="2046" t="s">
        <v>305</v>
      </c>
      <c r="S30" s="2106">
        <f>SUM(N30:P30)</f>
        <v>26307.043000000001</v>
      </c>
      <c r="T30" s="2088" t="s">
        <v>925</v>
      </c>
    </row>
    <row r="31" spans="2:21" s="2068" customFormat="1" ht="14.25">
      <c r="B31" s="2084" t="s">
        <v>926</v>
      </c>
      <c r="C31" s="2046">
        <f>SUM(D31:R31)</f>
        <v>219173.87899999999</v>
      </c>
      <c r="D31" s="2046">
        <v>3294</v>
      </c>
      <c r="E31" s="2046">
        <v>98193</v>
      </c>
      <c r="F31" s="2046">
        <v>59537</v>
      </c>
      <c r="G31" s="2101" t="s">
        <v>305</v>
      </c>
      <c r="H31" s="2046">
        <v>43152</v>
      </c>
      <c r="I31" s="2101" t="s">
        <v>305</v>
      </c>
      <c r="J31" s="2100"/>
      <c r="K31" s="2101" t="s">
        <v>305</v>
      </c>
      <c r="L31" s="2105"/>
      <c r="M31" s="2046">
        <v>7483</v>
      </c>
      <c r="N31" s="2046">
        <v>122.251</v>
      </c>
      <c r="O31" s="2046">
        <v>143.196</v>
      </c>
      <c r="P31" s="2046">
        <v>6160.9740000000002</v>
      </c>
      <c r="Q31" s="2043">
        <v>1083.896</v>
      </c>
      <c r="R31" s="2043">
        <v>4.5620000000000003</v>
      </c>
      <c r="S31" s="2106">
        <v>6426.4210000000003</v>
      </c>
      <c r="T31" s="2088" t="s">
        <v>927</v>
      </c>
      <c r="U31" s="2113"/>
    </row>
    <row r="32" spans="2:21" s="2068" customFormat="1" ht="14.25" customHeight="1">
      <c r="B32" s="2084" t="s">
        <v>928</v>
      </c>
      <c r="C32" s="2046">
        <v>108224.474</v>
      </c>
      <c r="D32" s="2043">
        <v>18272.615000000002</v>
      </c>
      <c r="E32" s="2043">
        <v>1706.9079999999999</v>
      </c>
      <c r="F32" s="2043">
        <v>3249.5360000000001</v>
      </c>
      <c r="G32" s="2043">
        <v>6.2830000000000004</v>
      </c>
      <c r="H32" s="2043">
        <v>20154.253000000001</v>
      </c>
      <c r="I32" s="2043">
        <v>218.89599999999999</v>
      </c>
      <c r="J32" s="2100"/>
      <c r="K32" s="2101" t="s">
        <v>305</v>
      </c>
      <c r="L32" s="2105"/>
      <c r="M32" s="2043">
        <v>51.854999999999997</v>
      </c>
      <c r="N32" s="2046">
        <v>60.737000000000002</v>
      </c>
      <c r="O32" s="2046">
        <v>2323.2649999999999</v>
      </c>
      <c r="P32" s="2046">
        <v>48396.514999999999</v>
      </c>
      <c r="Q32" s="2043">
        <v>10199.629999999999</v>
      </c>
      <c r="R32" s="2043">
        <v>3583.9810000000002</v>
      </c>
      <c r="S32" s="2106">
        <v>50780.517</v>
      </c>
      <c r="T32" s="2088" t="s">
        <v>929</v>
      </c>
      <c r="U32" s="2113"/>
    </row>
    <row r="33" spans="2:20" s="2068" customFormat="1" ht="6" customHeight="1" thickBot="1">
      <c r="B33" s="2084"/>
      <c r="C33" s="2114"/>
      <c r="D33" s="2114"/>
      <c r="E33" s="2114"/>
      <c r="F33" s="2114"/>
      <c r="G33" s="2114"/>
      <c r="H33" s="2114"/>
      <c r="I33" s="2114"/>
      <c r="J33" s="2115"/>
      <c r="L33" s="2116"/>
      <c r="M33" s="2117"/>
      <c r="N33" s="2114"/>
      <c r="O33" s="2114"/>
      <c r="P33" s="2114"/>
      <c r="Q33" s="2114"/>
      <c r="R33" s="2114"/>
      <c r="S33" s="2118"/>
      <c r="T33" s="2119"/>
    </row>
    <row r="34" spans="2:20" ht="3.75" customHeight="1">
      <c r="B34" s="2120"/>
      <c r="C34" s="2120"/>
      <c r="D34" s="2120"/>
      <c r="E34" s="2120"/>
      <c r="F34" s="2120"/>
      <c r="G34" s="2120"/>
      <c r="H34" s="2120"/>
      <c r="I34" s="2120"/>
      <c r="J34" s="2120"/>
      <c r="K34" s="2120"/>
      <c r="L34" s="2120"/>
      <c r="M34" s="2120"/>
      <c r="N34" s="2120"/>
      <c r="O34" s="2120"/>
      <c r="P34" s="2120"/>
      <c r="Q34" s="2120"/>
      <c r="R34" s="2120"/>
      <c r="S34" s="2120"/>
      <c r="T34" s="2120"/>
    </row>
    <row r="35" spans="2:20" s="2122" customFormat="1" ht="13.5" customHeight="1">
      <c r="B35" s="2121" t="s">
        <v>957</v>
      </c>
      <c r="L35" s="2123" t="s">
        <v>958</v>
      </c>
      <c r="N35" s="2124"/>
    </row>
    <row r="36" spans="2:20" s="2122" customFormat="1" ht="13.5" customHeight="1">
      <c r="B36" s="2125" t="s">
        <v>959</v>
      </c>
      <c r="L36" s="2125" t="s">
        <v>934</v>
      </c>
      <c r="N36" s="2125"/>
    </row>
    <row r="37" spans="2:20" s="2122" customFormat="1" ht="13.5" customHeight="1">
      <c r="B37" s="2121" t="s">
        <v>960</v>
      </c>
      <c r="L37" s="2123" t="s">
        <v>961</v>
      </c>
      <c r="N37" s="2124"/>
    </row>
    <row r="38" spans="2:20">
      <c r="B38" s="2121" t="s">
        <v>937</v>
      </c>
      <c r="L38" s="2124" t="s">
        <v>962</v>
      </c>
    </row>
    <row r="39" spans="2:20">
      <c r="B39" s="2123"/>
    </row>
    <row r="40" spans="2:20">
      <c r="B40" s="2125"/>
    </row>
    <row r="41" spans="2:20">
      <c r="B41" s="2126"/>
    </row>
    <row r="42" spans="2:20" ht="14.25">
      <c r="B42" s="2127"/>
      <c r="C42" s="2128"/>
      <c r="D42" s="2128"/>
      <c r="E42" s="2128"/>
      <c r="F42" s="2128"/>
      <c r="G42" s="2128"/>
      <c r="H42" s="2128"/>
      <c r="I42" s="2128"/>
      <c r="J42" s="2128"/>
      <c r="K42" s="2128"/>
      <c r="L42" s="2129"/>
      <c r="M42" s="2129"/>
      <c r="N42" s="2130"/>
      <c r="O42" s="2128"/>
      <c r="P42" s="2131"/>
      <c r="Q42" s="2128"/>
      <c r="R42" s="2128"/>
      <c r="S42" s="2132"/>
    </row>
    <row r="43" spans="2:20">
      <c r="B43" s="2133"/>
      <c r="C43" s="2063"/>
      <c r="D43" s="2063"/>
      <c r="E43" s="2063"/>
      <c r="F43" s="2063"/>
      <c r="G43" s="2063"/>
      <c r="H43" s="2063"/>
      <c r="I43" s="2063"/>
      <c r="J43" s="2063"/>
      <c r="K43" s="2063"/>
      <c r="L43" s="2063"/>
      <c r="M43" s="2063"/>
      <c r="N43" s="2063"/>
      <c r="O43" s="2063"/>
      <c r="P43" s="2134"/>
      <c r="Q43" s="2063"/>
      <c r="R43" s="2063"/>
      <c r="S43" s="2063"/>
    </row>
    <row r="44" spans="2:20">
      <c r="B44" s="2056"/>
      <c r="C44" s="2063"/>
      <c r="D44" s="2063"/>
      <c r="E44" s="2063"/>
      <c r="F44" s="2063"/>
      <c r="G44" s="2063"/>
      <c r="H44" s="2063"/>
      <c r="I44" s="2063"/>
      <c r="J44" s="2063"/>
      <c r="K44" s="2063"/>
      <c r="L44" s="2063"/>
      <c r="M44" s="2063"/>
      <c r="N44" s="2063"/>
      <c r="O44" s="2063"/>
      <c r="P44" s="2134"/>
      <c r="Q44" s="2063"/>
      <c r="R44" s="2063"/>
      <c r="S44" s="2063"/>
    </row>
    <row r="45" spans="2:20" ht="14.25">
      <c r="B45" s="2061"/>
      <c r="C45" s="2062"/>
      <c r="D45" s="2063"/>
      <c r="E45" s="2063"/>
      <c r="F45" s="2063"/>
      <c r="G45" s="2063"/>
      <c r="H45" s="2063"/>
      <c r="I45" s="2063"/>
      <c r="J45" s="2063"/>
      <c r="K45" s="2063"/>
      <c r="L45" s="2063"/>
      <c r="M45" s="2063"/>
      <c r="N45" s="2063"/>
      <c r="O45" s="2063"/>
      <c r="P45" s="2134"/>
      <c r="Q45" s="2063"/>
      <c r="R45" s="2063"/>
      <c r="S45" s="2062"/>
    </row>
    <row r="46" spans="2:20" ht="14.25">
      <c r="B46" s="2061"/>
      <c r="C46" s="2062"/>
      <c r="D46" s="2063"/>
      <c r="E46" s="2063"/>
      <c r="F46" s="2063"/>
      <c r="G46" s="2063"/>
      <c r="H46" s="2063"/>
      <c r="I46" s="2063"/>
      <c r="J46" s="2063"/>
      <c r="K46" s="2063"/>
      <c r="L46" s="2063"/>
      <c r="M46" s="2063"/>
      <c r="N46" s="2063"/>
      <c r="O46" s="2063"/>
      <c r="P46" s="2063"/>
      <c r="Q46" s="2063"/>
      <c r="R46" s="2063"/>
      <c r="S46" s="2062"/>
    </row>
    <row r="47" spans="2:20" ht="14.25">
      <c r="B47" s="2061"/>
      <c r="C47" s="2062"/>
      <c r="D47" s="2063"/>
      <c r="E47" s="2063"/>
      <c r="F47" s="2063"/>
      <c r="G47" s="2063"/>
      <c r="H47" s="2063"/>
      <c r="I47" s="2063"/>
      <c r="J47" s="2063"/>
      <c r="K47" s="2063"/>
      <c r="L47" s="2063"/>
      <c r="M47" s="2063"/>
      <c r="N47" s="2063"/>
      <c r="O47" s="2063"/>
      <c r="P47" s="2063"/>
      <c r="Q47" s="2063"/>
      <c r="R47" s="2063"/>
      <c r="S47" s="2062"/>
    </row>
  </sheetData>
  <mergeCells count="5">
    <mergeCell ref="E2:G2"/>
    <mergeCell ref="Q2:R2"/>
    <mergeCell ref="B3:T3"/>
    <mergeCell ref="B6:B7"/>
    <mergeCell ref="T6:T7"/>
  </mergeCells>
  <phoneticPr fontId="15"/>
  <printOptions horizontalCentered="1" gridLinesSet="0"/>
  <pageMargins left="0" right="0" top="0" bottom="0" header="0" footer="0"/>
  <pageSetup paperSize="9" scale="80" fitToWidth="2" orientation="portrait" blackAndWhite="1" r:id="rId1"/>
  <headerFooter alignWithMargins="0"/>
  <colBreaks count="1" manualBreakCount="1">
    <brk id="11" min="1" max="52" man="1"/>
  </col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5DF763-D9AD-4D50-8B76-A3623BED5E31}">
  <dimension ref="B1:M66"/>
  <sheetViews>
    <sheetView showOutlineSymbols="0" zoomScaleNormal="100" zoomScaleSheetLayoutView="100" workbookViewId="0"/>
  </sheetViews>
  <sheetFormatPr defaultColWidth="10.75" defaultRowHeight="13.5"/>
  <cols>
    <col min="1" max="1" width="3.75" style="861" customWidth="1"/>
    <col min="2" max="2" width="17.75" style="861" customWidth="1"/>
    <col min="3" max="7" width="14" style="861" customWidth="1"/>
    <col min="8" max="16384" width="10.75" style="861"/>
  </cols>
  <sheetData>
    <row r="1" spans="2:13" s="827" customFormat="1" ht="14.25" customHeight="1">
      <c r="B1" s="827" t="s">
        <v>963</v>
      </c>
      <c r="G1" s="842"/>
    </row>
    <row r="2" spans="2:13" s="827" customFormat="1" ht="14.25" customHeight="1">
      <c r="B2" s="829"/>
      <c r="C2" s="830"/>
      <c r="D2" s="831"/>
      <c r="E2" s="831"/>
      <c r="F2" s="831"/>
      <c r="G2" s="831"/>
      <c r="I2" s="831"/>
      <c r="J2" s="831"/>
      <c r="K2" s="831"/>
    </row>
    <row r="3" spans="2:13" s="827" customFormat="1" ht="14.25" customHeight="1">
      <c r="B3" s="2388" t="s">
        <v>964</v>
      </c>
      <c r="C3" s="2388"/>
      <c r="D3" s="2388"/>
      <c r="E3" s="2388"/>
      <c r="F3" s="2388"/>
      <c r="G3" s="2388"/>
      <c r="M3" s="832"/>
    </row>
    <row r="4" spans="2:13" s="827" customFormat="1" ht="14.25" customHeight="1">
      <c r="B4" s="2389" t="s">
        <v>965</v>
      </c>
      <c r="C4" s="2389"/>
      <c r="D4" s="2389"/>
      <c r="E4" s="2389"/>
      <c r="F4" s="2389"/>
      <c r="G4" s="2389"/>
    </row>
    <row r="5" spans="2:13" s="827" customFormat="1" ht="15.75" customHeight="1" thickBot="1">
      <c r="B5" s="833"/>
    </row>
    <row r="6" spans="2:13" s="827" customFormat="1" ht="18" customHeight="1">
      <c r="B6" s="2390" t="s">
        <v>886</v>
      </c>
      <c r="C6" s="2393" t="s">
        <v>15</v>
      </c>
      <c r="D6" s="2393" t="s">
        <v>41</v>
      </c>
      <c r="E6" s="2393" t="s">
        <v>43</v>
      </c>
      <c r="F6" s="2396" t="s">
        <v>966</v>
      </c>
      <c r="G6" s="2397"/>
    </row>
    <row r="7" spans="2:13" s="827" customFormat="1" ht="29.25" customHeight="1">
      <c r="B7" s="2391"/>
      <c r="C7" s="2394"/>
      <c r="D7" s="2394"/>
      <c r="E7" s="2394"/>
      <c r="F7" s="2398" t="s">
        <v>299</v>
      </c>
      <c r="G7" s="2399"/>
    </row>
    <row r="8" spans="2:13" s="827" customFormat="1" ht="18" customHeight="1">
      <c r="B8" s="2391"/>
      <c r="C8" s="2395"/>
      <c r="D8" s="2395"/>
      <c r="E8" s="2395"/>
      <c r="F8" s="834" t="s">
        <v>967</v>
      </c>
      <c r="G8" s="835" t="s">
        <v>585</v>
      </c>
    </row>
    <row r="9" spans="2:13" s="827" customFormat="1" ht="44.25" customHeight="1">
      <c r="B9" s="2392"/>
      <c r="C9" s="1207" t="s">
        <v>31</v>
      </c>
      <c r="D9" s="838" t="s">
        <v>42</v>
      </c>
      <c r="E9" s="838" t="s">
        <v>294</v>
      </c>
      <c r="F9" s="838" t="s">
        <v>968</v>
      </c>
      <c r="G9" s="839" t="s">
        <v>969</v>
      </c>
    </row>
    <row r="10" spans="2:13" s="827" customFormat="1" ht="20.25" customHeight="1">
      <c r="B10" s="840" t="s">
        <v>970</v>
      </c>
      <c r="C10" s="841">
        <v>155684</v>
      </c>
      <c r="D10" s="841">
        <v>79818</v>
      </c>
      <c r="E10" s="841">
        <v>75866</v>
      </c>
      <c r="F10" s="842" t="s">
        <v>305</v>
      </c>
      <c r="G10" s="842" t="s">
        <v>305</v>
      </c>
    </row>
    <row r="11" spans="2:13" s="827" customFormat="1" ht="26.25" customHeight="1">
      <c r="B11" s="843" t="s">
        <v>971</v>
      </c>
      <c r="C11" s="841"/>
      <c r="D11" s="841"/>
      <c r="E11" s="841"/>
      <c r="F11" s="842"/>
      <c r="G11" s="842"/>
    </row>
    <row r="12" spans="2:13" s="827" customFormat="1" ht="20.25" customHeight="1">
      <c r="B12" s="844" t="s">
        <v>972</v>
      </c>
      <c r="C12" s="841">
        <v>90453</v>
      </c>
      <c r="D12" s="841">
        <v>40586</v>
      </c>
      <c r="E12" s="841">
        <v>48640</v>
      </c>
      <c r="F12" s="842">
        <v>780</v>
      </c>
      <c r="G12" s="842">
        <v>447</v>
      </c>
    </row>
    <row r="13" spans="2:13" s="827" customFormat="1" ht="20.25" customHeight="1">
      <c r="B13" s="844" t="s">
        <v>973</v>
      </c>
      <c r="C13" s="841">
        <v>61921</v>
      </c>
      <c r="D13" s="841">
        <v>31206</v>
      </c>
      <c r="E13" s="841">
        <v>29325</v>
      </c>
      <c r="F13" s="842">
        <v>874</v>
      </c>
      <c r="G13" s="842">
        <v>516</v>
      </c>
    </row>
    <row r="14" spans="2:13" s="827" customFormat="1" ht="20.25" customHeight="1">
      <c r="B14" s="844" t="s">
        <v>974</v>
      </c>
      <c r="C14" s="841">
        <v>50166</v>
      </c>
      <c r="D14" s="841">
        <v>24922</v>
      </c>
      <c r="E14" s="841">
        <v>23584</v>
      </c>
      <c r="F14" s="841">
        <v>1138</v>
      </c>
      <c r="G14" s="842">
        <v>522</v>
      </c>
    </row>
    <row r="15" spans="2:13" s="827" customFormat="1" ht="20.25" customHeight="1">
      <c r="B15" s="844" t="s">
        <v>975</v>
      </c>
      <c r="C15" s="841">
        <v>57430</v>
      </c>
      <c r="D15" s="841">
        <v>24660</v>
      </c>
      <c r="E15" s="841">
        <v>29653</v>
      </c>
      <c r="F15" s="841">
        <v>2017</v>
      </c>
      <c r="G15" s="841">
        <v>1100</v>
      </c>
    </row>
    <row r="16" spans="2:13" s="827" customFormat="1" ht="20.25" customHeight="1">
      <c r="B16" s="844" t="s">
        <v>976</v>
      </c>
      <c r="C16" s="841">
        <v>74202</v>
      </c>
      <c r="D16" s="841">
        <v>21218</v>
      </c>
      <c r="E16" s="841">
        <v>49948</v>
      </c>
      <c r="F16" s="841">
        <v>1814</v>
      </c>
      <c r="G16" s="841">
        <v>1222</v>
      </c>
    </row>
    <row r="17" spans="2:8" s="827" customFormat="1" ht="20.25" customHeight="1">
      <c r="B17" s="845" t="s">
        <v>978</v>
      </c>
      <c r="C17" s="841">
        <v>94639</v>
      </c>
      <c r="D17" s="841">
        <v>25491</v>
      </c>
      <c r="E17" s="841">
        <v>66435</v>
      </c>
      <c r="F17" s="841">
        <v>1643</v>
      </c>
      <c r="G17" s="841">
        <v>1070</v>
      </c>
    </row>
    <row r="18" spans="2:8" s="827" customFormat="1" ht="21" customHeight="1">
      <c r="B18" s="844" t="s">
        <v>983</v>
      </c>
      <c r="C18" s="841">
        <v>193342</v>
      </c>
      <c r="D18" s="841">
        <v>71047</v>
      </c>
      <c r="E18" s="841">
        <v>116778</v>
      </c>
      <c r="F18" s="841">
        <v>3485</v>
      </c>
      <c r="G18" s="841">
        <v>2032</v>
      </c>
    </row>
    <row r="19" spans="2:8" s="827" customFormat="1" ht="21" customHeight="1">
      <c r="B19" s="844" t="s">
        <v>988</v>
      </c>
      <c r="C19" s="841">
        <v>229062</v>
      </c>
      <c r="D19" s="841">
        <v>78044</v>
      </c>
      <c r="E19" s="841">
        <v>145526</v>
      </c>
      <c r="F19" s="841">
        <v>3398</v>
      </c>
      <c r="G19" s="841">
        <v>2094</v>
      </c>
    </row>
    <row r="20" spans="2:8" s="827" customFormat="1" ht="21" customHeight="1">
      <c r="B20" s="844" t="s">
        <v>993</v>
      </c>
      <c r="C20" s="841">
        <v>192089</v>
      </c>
      <c r="D20" s="841">
        <v>59053</v>
      </c>
      <c r="E20" s="841">
        <v>128596</v>
      </c>
      <c r="F20" s="841">
        <v>2705</v>
      </c>
      <c r="G20" s="841">
        <v>1735</v>
      </c>
    </row>
    <row r="21" spans="2:8" s="827" customFormat="1" ht="21" customHeight="1">
      <c r="B21" s="844" t="s">
        <v>998</v>
      </c>
      <c r="C21" s="841">
        <v>182442</v>
      </c>
      <c r="D21" s="841">
        <v>52594</v>
      </c>
      <c r="E21" s="841">
        <v>124544</v>
      </c>
      <c r="F21" s="841">
        <v>3209</v>
      </c>
      <c r="G21" s="841">
        <v>2095</v>
      </c>
    </row>
    <row r="22" spans="2:8" s="827" customFormat="1" ht="30" customHeight="1">
      <c r="B22" s="844" t="s">
        <v>1002</v>
      </c>
      <c r="C22" s="841">
        <v>190571</v>
      </c>
      <c r="D22" s="841">
        <v>57862</v>
      </c>
      <c r="E22" s="841">
        <v>126850</v>
      </c>
      <c r="F22" s="841">
        <v>3523</v>
      </c>
      <c r="G22" s="841">
        <v>2336</v>
      </c>
      <c r="H22" s="1208"/>
    </row>
    <row r="23" spans="2:8" s="827" customFormat="1" ht="21" customHeight="1">
      <c r="B23" s="844" t="s">
        <v>1003</v>
      </c>
      <c r="C23" s="841">
        <v>200787</v>
      </c>
      <c r="D23" s="841">
        <v>63091</v>
      </c>
      <c r="E23" s="841">
        <v>131807</v>
      </c>
      <c r="F23" s="841">
        <v>3453</v>
      </c>
      <c r="G23" s="841">
        <v>2436</v>
      </c>
      <c r="H23" s="1208"/>
    </row>
    <row r="24" spans="2:8" s="827" customFormat="1" ht="21" customHeight="1">
      <c r="B24" s="844" t="s">
        <v>1004</v>
      </c>
      <c r="C24" s="841">
        <v>212323</v>
      </c>
      <c r="D24" s="841">
        <v>67093</v>
      </c>
      <c r="E24" s="841">
        <v>139200</v>
      </c>
      <c r="F24" s="841">
        <v>3543</v>
      </c>
      <c r="G24" s="841">
        <v>2487</v>
      </c>
      <c r="H24" s="1208"/>
    </row>
    <row r="25" spans="2:8" s="848" customFormat="1" ht="21" customHeight="1">
      <c r="B25" s="844" t="s">
        <v>1005</v>
      </c>
      <c r="C25" s="841">
        <v>223065</v>
      </c>
      <c r="D25" s="841">
        <v>72518</v>
      </c>
      <c r="E25" s="841">
        <v>144522</v>
      </c>
      <c r="F25" s="841">
        <v>3490</v>
      </c>
      <c r="G25" s="841">
        <v>2535</v>
      </c>
      <c r="H25" s="1209"/>
    </row>
    <row r="26" spans="2:8" s="848" customFormat="1" ht="21" customHeight="1">
      <c r="B26" s="844" t="s">
        <v>1006</v>
      </c>
      <c r="C26" s="841">
        <v>246443</v>
      </c>
      <c r="D26" s="841">
        <v>84033</v>
      </c>
      <c r="E26" s="841">
        <v>156006</v>
      </c>
      <c r="F26" s="841">
        <v>3788</v>
      </c>
      <c r="G26" s="841">
        <v>2616</v>
      </c>
      <c r="H26" s="1209"/>
    </row>
    <row r="27" spans="2:8" s="827" customFormat="1" ht="21" customHeight="1">
      <c r="B27" s="844" t="s">
        <v>1007</v>
      </c>
      <c r="C27" s="841">
        <v>259259</v>
      </c>
      <c r="D27" s="841">
        <v>90089</v>
      </c>
      <c r="E27" s="841">
        <v>162736</v>
      </c>
      <c r="F27" s="841">
        <v>3804</v>
      </c>
      <c r="G27" s="841">
        <v>2630</v>
      </c>
      <c r="H27" s="1208"/>
    </row>
    <row r="28" spans="2:8" s="848" customFormat="1" ht="21" customHeight="1">
      <c r="B28" s="844" t="s">
        <v>874</v>
      </c>
      <c r="C28" s="841">
        <v>293483</v>
      </c>
      <c r="D28" s="841">
        <v>113746</v>
      </c>
      <c r="E28" s="841">
        <v>174001</v>
      </c>
      <c r="F28" s="841">
        <v>3268</v>
      </c>
      <c r="G28" s="841">
        <v>2468</v>
      </c>
      <c r="H28" s="1209"/>
    </row>
    <row r="29" spans="2:8" s="848" customFormat="1" ht="21" customHeight="1">
      <c r="B29" s="844" t="s">
        <v>795</v>
      </c>
      <c r="C29" s="841">
        <v>420415</v>
      </c>
      <c r="D29" s="841">
        <v>180875</v>
      </c>
      <c r="E29" s="841">
        <v>232875</v>
      </c>
      <c r="F29" s="841">
        <v>3676</v>
      </c>
      <c r="G29" s="841">
        <v>2989</v>
      </c>
    </row>
    <row r="30" spans="2:8" s="848" customFormat="1" ht="21" customHeight="1">
      <c r="B30" s="849" t="s">
        <v>1223</v>
      </c>
      <c r="C30" s="850">
        <f>SUM(D30:G30)</f>
        <v>468471</v>
      </c>
      <c r="D30" s="850">
        <v>196676</v>
      </c>
      <c r="E30" s="850">
        <v>263972</v>
      </c>
      <c r="F30" s="850">
        <v>4336</v>
      </c>
      <c r="G30" s="850">
        <v>3487</v>
      </c>
    </row>
    <row r="31" spans="2:8" s="827" customFormat="1" ht="21" customHeight="1">
      <c r="B31" s="844" t="s">
        <v>1008</v>
      </c>
      <c r="C31" s="850"/>
      <c r="D31" s="850"/>
      <c r="E31" s="850"/>
      <c r="F31" s="850"/>
      <c r="G31" s="850"/>
    </row>
    <row r="32" spans="2:8" s="827" customFormat="1" ht="21" customHeight="1">
      <c r="B32" s="840" t="s">
        <v>1009</v>
      </c>
      <c r="C32" s="841">
        <f>SUM(D32:G32)</f>
        <v>79508</v>
      </c>
      <c r="D32" s="841">
        <v>31955</v>
      </c>
      <c r="E32" s="841">
        <v>43642</v>
      </c>
      <c r="F32" s="841">
        <v>2312</v>
      </c>
      <c r="G32" s="841">
        <v>1599</v>
      </c>
      <c r="H32" s="1208"/>
    </row>
    <row r="33" spans="2:10" s="827" customFormat="1" ht="21" customHeight="1">
      <c r="B33" s="1285" t="s">
        <v>1010</v>
      </c>
      <c r="C33" s="841"/>
      <c r="D33" s="841"/>
      <c r="E33" s="841"/>
      <c r="F33" s="841"/>
      <c r="G33" s="841"/>
    </row>
    <row r="34" spans="2:10" s="827" customFormat="1" ht="21" customHeight="1">
      <c r="B34" s="840" t="s">
        <v>1011</v>
      </c>
      <c r="C34" s="841">
        <f>SUM(D34:G34)</f>
        <v>56</v>
      </c>
      <c r="D34" s="842">
        <v>16</v>
      </c>
      <c r="E34" s="842">
        <v>20</v>
      </c>
      <c r="F34" s="1282">
        <v>11</v>
      </c>
      <c r="G34" s="1282">
        <v>9</v>
      </c>
      <c r="H34" s="1208"/>
      <c r="J34" s="864"/>
    </row>
    <row r="35" spans="2:10" s="827" customFormat="1" ht="21" customHeight="1">
      <c r="B35" s="1285" t="s">
        <v>1012</v>
      </c>
      <c r="C35" s="842"/>
      <c r="D35" s="842"/>
      <c r="E35" s="842"/>
      <c r="F35" s="1282"/>
      <c r="G35" s="1282"/>
    </row>
    <row r="36" spans="2:10" s="827" customFormat="1" ht="21" customHeight="1">
      <c r="B36" s="840" t="s">
        <v>1013</v>
      </c>
      <c r="C36" s="841">
        <f>SUM(D36:G36)</f>
        <v>300286</v>
      </c>
      <c r="D36" s="841">
        <v>105112</v>
      </c>
      <c r="E36" s="841">
        <v>193936</v>
      </c>
      <c r="F36" s="1282">
        <v>398</v>
      </c>
      <c r="G36" s="1282">
        <v>840</v>
      </c>
      <c r="H36" s="1208"/>
    </row>
    <row r="37" spans="2:10" s="827" customFormat="1" ht="27">
      <c r="B37" s="1286" t="s">
        <v>1014</v>
      </c>
      <c r="C37" s="841"/>
      <c r="D37" s="841"/>
      <c r="E37" s="841"/>
      <c r="F37" s="1282"/>
      <c r="G37" s="1282"/>
    </row>
    <row r="38" spans="2:10" s="827" customFormat="1" ht="28.5" customHeight="1">
      <c r="B38" s="1286" t="s">
        <v>1015</v>
      </c>
      <c r="C38" s="841">
        <f>SUM(D38:G38)</f>
        <v>23660</v>
      </c>
      <c r="D38" s="841">
        <v>16155</v>
      </c>
      <c r="E38" s="841">
        <v>7505</v>
      </c>
      <c r="F38" s="1282" t="s">
        <v>402</v>
      </c>
      <c r="G38" s="1282" t="s">
        <v>402</v>
      </c>
    </row>
    <row r="39" spans="2:10" s="827" customFormat="1" ht="27">
      <c r="B39" s="1287" t="s">
        <v>1016</v>
      </c>
      <c r="C39" s="1283"/>
      <c r="D39" s="841"/>
      <c r="E39" s="841"/>
      <c r="F39" s="1282"/>
      <c r="G39" s="1282"/>
    </row>
    <row r="40" spans="2:10" s="827" customFormat="1" ht="14.25">
      <c r="B40" s="840" t="s">
        <v>1017</v>
      </c>
      <c r="C40" s="841">
        <f>SUM(D40:G40)</f>
        <v>64961</v>
      </c>
      <c r="D40" s="841">
        <v>43438</v>
      </c>
      <c r="E40" s="841">
        <v>18869</v>
      </c>
      <c r="F40" s="1284">
        <v>1615</v>
      </c>
      <c r="G40" s="1282">
        <v>1039</v>
      </c>
      <c r="H40" s="1208"/>
    </row>
    <row r="41" spans="2:10" s="827" customFormat="1" ht="15" thickBot="1">
      <c r="B41" s="1288" t="s">
        <v>1018</v>
      </c>
      <c r="C41" s="1280"/>
      <c r="D41" s="850"/>
      <c r="E41" s="850"/>
      <c r="F41" s="1281"/>
      <c r="G41" s="1279"/>
    </row>
    <row r="42" spans="2:10" ht="6" customHeight="1">
      <c r="B42" s="860"/>
      <c r="C42" s="860"/>
      <c r="D42" s="860"/>
      <c r="E42" s="860"/>
      <c r="F42" s="860"/>
      <c r="G42" s="860"/>
    </row>
    <row r="43" spans="2:10" s="863" customFormat="1" ht="21" customHeight="1">
      <c r="B43" s="862" t="s">
        <v>1019</v>
      </c>
    </row>
    <row r="44" spans="2:10" s="863" customFormat="1" ht="12" customHeight="1">
      <c r="B44" s="864" t="s">
        <v>1020</v>
      </c>
    </row>
    <row r="45" spans="2:10" s="863" customFormat="1" ht="12" customHeight="1">
      <c r="B45" s="862" t="s">
        <v>1021</v>
      </c>
    </row>
    <row r="46" spans="2:10" s="863" customFormat="1" ht="12" customHeight="1">
      <c r="B46" s="863" t="s">
        <v>1022</v>
      </c>
    </row>
    <row r="47" spans="2:10" s="863" customFormat="1" ht="12" customHeight="1">
      <c r="B47" s="862" t="s">
        <v>1023</v>
      </c>
    </row>
    <row r="48" spans="2:10" s="863" customFormat="1" ht="14.25" customHeight="1">
      <c r="B48" s="865" t="s">
        <v>1024</v>
      </c>
    </row>
    <row r="49" spans="2:7" ht="12" customHeight="1">
      <c r="B49" s="865" t="s">
        <v>1025</v>
      </c>
    </row>
    <row r="50" spans="2:7" ht="12" customHeight="1">
      <c r="B50" s="865"/>
    </row>
    <row r="51" spans="2:7" ht="12" customHeight="1">
      <c r="B51" s="865"/>
    </row>
    <row r="52" spans="2:7" ht="12" customHeight="1">
      <c r="B52" s="865"/>
    </row>
    <row r="53" spans="2:7" ht="12" customHeight="1">
      <c r="B53" s="865"/>
    </row>
    <row r="55" spans="2:7">
      <c r="C55" s="866"/>
      <c r="D55" s="867"/>
      <c r="E55" s="866"/>
      <c r="F55" s="866"/>
      <c r="G55" s="866"/>
    </row>
    <row r="56" spans="2:7">
      <c r="C56" s="869"/>
      <c r="D56" s="869"/>
      <c r="E56" s="869"/>
      <c r="F56" s="869"/>
      <c r="G56" s="869"/>
    </row>
    <row r="57" spans="2:7">
      <c r="C57" s="869"/>
      <c r="D57" s="869"/>
      <c r="E57" s="869"/>
      <c r="F57" s="869"/>
      <c r="G57" s="869"/>
    </row>
    <row r="58" spans="2:7">
      <c r="C58" s="869"/>
      <c r="D58" s="869"/>
      <c r="E58" s="869"/>
      <c r="F58" s="869"/>
      <c r="G58" s="869"/>
    </row>
    <row r="59" spans="2:7">
      <c r="C59" s="869"/>
      <c r="D59" s="869"/>
      <c r="E59" s="869"/>
      <c r="F59" s="869"/>
      <c r="G59" s="869"/>
    </row>
    <row r="60" spans="2:7">
      <c r="C60" s="869"/>
      <c r="D60" s="869"/>
      <c r="E60" s="869"/>
      <c r="F60" s="869"/>
      <c r="G60" s="869"/>
    </row>
    <row r="61" spans="2:7">
      <c r="C61" s="869"/>
      <c r="D61" s="869"/>
      <c r="E61" s="869"/>
      <c r="F61" s="869"/>
      <c r="G61" s="869"/>
    </row>
    <row r="62" spans="2:7">
      <c r="C62" s="869"/>
      <c r="D62" s="869"/>
      <c r="E62" s="869"/>
      <c r="F62" s="869"/>
      <c r="G62" s="869"/>
    </row>
    <row r="63" spans="2:7">
      <c r="B63" s="870"/>
      <c r="C63" s="869"/>
      <c r="D63" s="869"/>
      <c r="E63" s="869"/>
      <c r="F63" s="869"/>
      <c r="G63" s="869"/>
    </row>
    <row r="64" spans="2:7">
      <c r="B64" s="870"/>
      <c r="C64" s="869"/>
      <c r="D64" s="869"/>
      <c r="E64" s="869"/>
      <c r="F64" s="869"/>
      <c r="G64" s="869"/>
    </row>
    <row r="66" spans="2:7">
      <c r="B66" s="871"/>
      <c r="C66" s="1210"/>
      <c r="D66" s="1210"/>
      <c r="E66" s="1210"/>
      <c r="F66" s="1210"/>
      <c r="G66" s="1210"/>
    </row>
  </sheetData>
  <mergeCells count="8">
    <mergeCell ref="B3:G3"/>
    <mergeCell ref="B4:G4"/>
    <mergeCell ref="B6:B9"/>
    <mergeCell ref="C6:C8"/>
    <mergeCell ref="D6:D8"/>
    <mergeCell ref="E6:E8"/>
    <mergeCell ref="F6:G6"/>
    <mergeCell ref="F7:G7"/>
  </mergeCells>
  <phoneticPr fontId="15"/>
  <printOptions horizontalCentered="1"/>
  <pageMargins left="0" right="0" top="0" bottom="0" header="0" footer="0"/>
  <pageSetup paperSize="9" scale="91" orientation="portrait" blackAndWhite="1"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9"/>
  <dimension ref="A1:Y79"/>
  <sheetViews>
    <sheetView showOutlineSymbols="0" view="pageBreakPreview" zoomScale="70" zoomScaleNormal="75" zoomScaleSheetLayoutView="70" workbookViewId="0">
      <pane xSplit="2" ySplit="6" topLeftCell="C52" activePane="bottomRight" state="frozen"/>
      <selection pane="topRight"/>
      <selection pane="bottomLeft"/>
      <selection pane="bottomRight" activeCell="N74" sqref="N74"/>
    </sheetView>
  </sheetViews>
  <sheetFormatPr defaultColWidth="10.625" defaultRowHeight="13.5"/>
  <cols>
    <col min="1" max="1" width="1" style="155" customWidth="1"/>
    <col min="2" max="2" width="9.625" style="155" customWidth="1"/>
    <col min="3" max="6" width="11.5" style="155" customWidth="1"/>
    <col min="7" max="7" width="6.125" style="155" customWidth="1"/>
    <col min="8" max="8" width="7" style="155" customWidth="1"/>
    <col min="9" max="11" width="11.5" style="155" customWidth="1"/>
    <col min="12" max="12" width="11.625" style="155" customWidth="1"/>
    <col min="13" max="13" width="12.375" style="155" customWidth="1"/>
    <col min="14" max="14" width="11.625" style="155" customWidth="1"/>
    <col min="15" max="18" width="6.375" style="155" customWidth="1"/>
    <col min="19" max="19" width="9.5" style="155" customWidth="1"/>
    <col min="20" max="20" width="3.125" style="155" customWidth="1"/>
    <col min="21" max="21" width="9.125" style="155" customWidth="1"/>
    <col min="22" max="22" width="12.375" style="155" customWidth="1"/>
    <col min="23" max="23" width="8.625" style="161" customWidth="1"/>
    <col min="24" max="24" width="8.625" style="155" customWidth="1"/>
    <col min="25" max="25" width="8.875" style="155" customWidth="1"/>
    <col min="26" max="16384" width="10.625" style="155"/>
  </cols>
  <sheetData>
    <row r="1" spans="1:25" s="62" customFormat="1" ht="14.25" customHeight="1">
      <c r="B1" s="63" t="s">
        <v>279</v>
      </c>
      <c r="W1" s="64"/>
      <c r="Y1" s="65" t="s">
        <v>280</v>
      </c>
    </row>
    <row r="2" spans="1:25" s="62" customFormat="1" ht="14.25" customHeight="1">
      <c r="B2" s="66" t="s">
        <v>1026</v>
      </c>
      <c r="C2" s="67"/>
      <c r="D2" s="67"/>
      <c r="E2" s="67"/>
      <c r="F2" s="67"/>
      <c r="G2" s="67"/>
      <c r="H2" s="67"/>
      <c r="I2" s="67"/>
      <c r="J2" s="67"/>
      <c r="K2" s="67"/>
      <c r="L2" s="67"/>
      <c r="M2" s="67"/>
      <c r="N2" s="67"/>
      <c r="O2" s="67"/>
      <c r="P2" s="67"/>
      <c r="Q2" s="67"/>
      <c r="R2" s="67"/>
      <c r="S2" s="67"/>
      <c r="T2" s="67"/>
      <c r="U2" s="67"/>
      <c r="V2" s="67"/>
      <c r="W2" s="68"/>
      <c r="X2" s="67"/>
      <c r="Y2" s="67"/>
    </row>
    <row r="3" spans="1:25" s="62" customFormat="1" ht="14.25" customHeight="1">
      <c r="B3" s="66"/>
      <c r="C3" s="67"/>
      <c r="D3" s="67"/>
      <c r="E3" s="67"/>
      <c r="F3" s="67"/>
      <c r="G3" s="67"/>
      <c r="H3" s="67"/>
      <c r="I3" s="69" t="s">
        <v>282</v>
      </c>
      <c r="K3" s="67"/>
      <c r="L3" s="69" t="s">
        <v>1027</v>
      </c>
      <c r="M3" s="69"/>
      <c r="N3" s="67"/>
      <c r="O3" s="67"/>
      <c r="P3" s="67"/>
      <c r="Q3" s="67"/>
      <c r="R3" s="67"/>
      <c r="S3" s="67"/>
      <c r="T3" s="67"/>
      <c r="U3" s="67"/>
      <c r="V3" s="67"/>
      <c r="W3" s="68"/>
      <c r="X3" s="67"/>
      <c r="Y3" s="67"/>
    </row>
    <row r="4" spans="1:25" s="62" customFormat="1" ht="3" customHeight="1" thickBot="1">
      <c r="B4" s="67"/>
      <c r="C4" s="70"/>
      <c r="D4" s="70"/>
      <c r="E4" s="70"/>
      <c r="F4" s="70"/>
      <c r="G4" s="70"/>
      <c r="H4" s="70"/>
      <c r="I4" s="70"/>
      <c r="J4" s="70"/>
      <c r="K4" s="70"/>
      <c r="L4" s="70"/>
      <c r="M4" s="70"/>
      <c r="N4" s="70"/>
      <c r="O4" s="70"/>
      <c r="P4" s="70"/>
      <c r="Q4" s="70"/>
      <c r="R4" s="70"/>
      <c r="S4" s="70"/>
      <c r="T4" s="70"/>
      <c r="U4" s="70"/>
      <c r="V4" s="70"/>
      <c r="W4" s="71"/>
      <c r="X4" s="70"/>
      <c r="Y4" s="70"/>
    </row>
    <row r="5" spans="1:25" s="62" customFormat="1" ht="42" customHeight="1">
      <c r="B5" s="2167" t="s">
        <v>133</v>
      </c>
      <c r="C5" s="72" t="s">
        <v>15</v>
      </c>
      <c r="D5" s="73" t="s">
        <v>37</v>
      </c>
      <c r="E5" s="73" t="s">
        <v>41</v>
      </c>
      <c r="F5" s="73" t="s">
        <v>43</v>
      </c>
      <c r="G5" s="2169" t="s">
        <v>284</v>
      </c>
      <c r="H5" s="2400"/>
      <c r="I5" s="73" t="s">
        <v>136</v>
      </c>
      <c r="J5" s="73" t="s">
        <v>285</v>
      </c>
      <c r="K5" s="73" t="s">
        <v>286</v>
      </c>
      <c r="L5" s="73" t="s">
        <v>287</v>
      </c>
      <c r="M5" s="73" t="s">
        <v>137</v>
      </c>
      <c r="N5" s="73" t="s">
        <v>167</v>
      </c>
      <c r="O5" s="2169" t="s">
        <v>288</v>
      </c>
      <c r="P5" s="2171"/>
      <c r="Q5" s="2172" t="s">
        <v>271</v>
      </c>
      <c r="R5" s="2173"/>
      <c r="S5" s="74" t="s">
        <v>359</v>
      </c>
      <c r="T5" s="2174" t="s">
        <v>62</v>
      </c>
      <c r="U5" s="2175"/>
      <c r="V5" s="73" t="s">
        <v>290</v>
      </c>
      <c r="W5" s="75" t="s">
        <v>1028</v>
      </c>
      <c r="X5" s="74" t="s">
        <v>1029</v>
      </c>
      <c r="Y5" s="2163" t="s">
        <v>133</v>
      </c>
    </row>
    <row r="6" spans="1:25" s="83" customFormat="1" ht="36" customHeight="1">
      <c r="A6" s="76"/>
      <c r="B6" s="2168"/>
      <c r="C6" s="77" t="s">
        <v>31</v>
      </c>
      <c r="D6" s="78" t="s">
        <v>38</v>
      </c>
      <c r="E6" s="78" t="s">
        <v>42</v>
      </c>
      <c r="F6" s="78" t="s">
        <v>294</v>
      </c>
      <c r="G6" s="2165" t="s">
        <v>48</v>
      </c>
      <c r="H6" s="2166"/>
      <c r="I6" s="78" t="s">
        <v>50</v>
      </c>
      <c r="J6" s="78" t="s">
        <v>1030</v>
      </c>
      <c r="K6" s="78" t="s">
        <v>1031</v>
      </c>
      <c r="L6" s="78" t="s">
        <v>1032</v>
      </c>
      <c r="M6" s="78" t="s">
        <v>299</v>
      </c>
      <c r="N6" s="78" t="s">
        <v>54</v>
      </c>
      <c r="O6" s="2165" t="s">
        <v>56</v>
      </c>
      <c r="P6" s="2166"/>
      <c r="Q6" s="2165" t="s">
        <v>300</v>
      </c>
      <c r="R6" s="2166"/>
      <c r="S6" s="79" t="s">
        <v>301</v>
      </c>
      <c r="T6" s="2165" t="s">
        <v>63</v>
      </c>
      <c r="U6" s="2166"/>
      <c r="V6" s="80" t="s">
        <v>65</v>
      </c>
      <c r="W6" s="81" t="s">
        <v>302</v>
      </c>
      <c r="X6" s="82" t="s">
        <v>303</v>
      </c>
      <c r="Y6" s="2164"/>
    </row>
    <row r="7" spans="1:25" s="69" customFormat="1" ht="14.25">
      <c r="B7" s="84" t="s">
        <v>304</v>
      </c>
      <c r="C7" s="85">
        <v>48181</v>
      </c>
      <c r="D7" s="86">
        <v>1529</v>
      </c>
      <c r="E7" s="86">
        <v>25237</v>
      </c>
      <c r="F7" s="86">
        <v>16285</v>
      </c>
      <c r="G7" s="87"/>
      <c r="H7" s="88">
        <v>3575</v>
      </c>
      <c r="I7" s="86" t="s">
        <v>305</v>
      </c>
      <c r="J7" s="89">
        <v>74</v>
      </c>
      <c r="K7" s="89">
        <v>64</v>
      </c>
      <c r="L7" s="89" t="s">
        <v>306</v>
      </c>
      <c r="M7" s="89" t="s">
        <v>305</v>
      </c>
      <c r="N7" s="89" t="s">
        <v>305</v>
      </c>
      <c r="O7" s="90"/>
      <c r="P7" s="91" t="s">
        <v>305</v>
      </c>
      <c r="Q7" s="87"/>
      <c r="R7" s="91">
        <v>12</v>
      </c>
      <c r="S7" s="89" t="s">
        <v>305</v>
      </c>
      <c r="T7" s="92"/>
      <c r="U7" s="91" t="s">
        <v>305</v>
      </c>
      <c r="V7" s="86">
        <v>1405</v>
      </c>
      <c r="W7" s="93">
        <v>138</v>
      </c>
      <c r="X7" s="89">
        <v>12</v>
      </c>
      <c r="Y7" s="94">
        <v>1948</v>
      </c>
    </row>
    <row r="8" spans="1:25" s="69" customFormat="1" ht="14.25">
      <c r="B8" s="95" t="s">
        <v>307</v>
      </c>
      <c r="C8" s="85">
        <v>49538</v>
      </c>
      <c r="D8" s="86">
        <v>1787</v>
      </c>
      <c r="E8" s="86">
        <v>25638</v>
      </c>
      <c r="F8" s="86">
        <v>14200</v>
      </c>
      <c r="G8" s="87"/>
      <c r="H8" s="88">
        <v>4180</v>
      </c>
      <c r="I8" s="86" t="s">
        <v>305</v>
      </c>
      <c r="J8" s="89">
        <v>74</v>
      </c>
      <c r="K8" s="89">
        <v>78</v>
      </c>
      <c r="L8" s="89">
        <v>1</v>
      </c>
      <c r="M8" s="89" t="s">
        <v>305</v>
      </c>
      <c r="N8" s="89" t="s">
        <v>305</v>
      </c>
      <c r="O8" s="92"/>
      <c r="P8" s="91" t="s">
        <v>305</v>
      </c>
      <c r="Q8" s="87"/>
      <c r="R8" s="91">
        <v>178</v>
      </c>
      <c r="S8" s="89" t="s">
        <v>305</v>
      </c>
      <c r="T8" s="92"/>
      <c r="U8" s="91" t="s">
        <v>305</v>
      </c>
      <c r="V8" s="86">
        <v>3402</v>
      </c>
      <c r="W8" s="93">
        <v>153</v>
      </c>
      <c r="X8" s="89">
        <v>178</v>
      </c>
      <c r="Y8" s="94">
        <v>49</v>
      </c>
    </row>
    <row r="9" spans="1:25" s="69" customFormat="1" ht="14.25">
      <c r="B9" s="95" t="s">
        <v>308</v>
      </c>
      <c r="C9" s="85">
        <v>51136</v>
      </c>
      <c r="D9" s="86">
        <v>2100</v>
      </c>
      <c r="E9" s="86">
        <v>25878</v>
      </c>
      <c r="F9" s="86">
        <v>14165</v>
      </c>
      <c r="G9" s="87"/>
      <c r="H9" s="88">
        <v>4292</v>
      </c>
      <c r="I9" s="86" t="s">
        <v>305</v>
      </c>
      <c r="J9" s="89">
        <v>76</v>
      </c>
      <c r="K9" s="89">
        <v>82</v>
      </c>
      <c r="L9" s="89">
        <v>3</v>
      </c>
      <c r="M9" s="89" t="s">
        <v>305</v>
      </c>
      <c r="N9" s="89" t="s">
        <v>305</v>
      </c>
      <c r="O9" s="92"/>
      <c r="P9" s="91">
        <v>149</v>
      </c>
      <c r="Q9" s="87"/>
      <c r="R9" s="91">
        <v>201</v>
      </c>
      <c r="S9" s="89" t="s">
        <v>305</v>
      </c>
      <c r="T9" s="92"/>
      <c r="U9" s="91" t="s">
        <v>305</v>
      </c>
      <c r="V9" s="86">
        <v>4190</v>
      </c>
      <c r="W9" s="93">
        <v>161</v>
      </c>
      <c r="X9" s="89">
        <v>350</v>
      </c>
      <c r="Y9" s="94">
        <v>50</v>
      </c>
    </row>
    <row r="10" spans="1:25" s="69" customFormat="1" ht="14.25">
      <c r="B10" s="96" t="s">
        <v>309</v>
      </c>
      <c r="C10" s="97">
        <v>52514</v>
      </c>
      <c r="D10" s="98">
        <v>2455</v>
      </c>
      <c r="E10" s="98">
        <v>26056</v>
      </c>
      <c r="F10" s="98">
        <v>13836</v>
      </c>
      <c r="G10" s="99"/>
      <c r="H10" s="100">
        <v>4477</v>
      </c>
      <c r="I10" s="98" t="s">
        <v>305</v>
      </c>
      <c r="J10" s="101">
        <v>76</v>
      </c>
      <c r="K10" s="101">
        <v>84</v>
      </c>
      <c r="L10" s="101">
        <v>3</v>
      </c>
      <c r="M10" s="101" t="s">
        <v>305</v>
      </c>
      <c r="N10" s="101" t="s">
        <v>305</v>
      </c>
      <c r="O10" s="102"/>
      <c r="P10" s="103">
        <v>180</v>
      </c>
      <c r="Q10" s="99"/>
      <c r="R10" s="103">
        <v>203</v>
      </c>
      <c r="S10" s="101" t="s">
        <v>305</v>
      </c>
      <c r="T10" s="102"/>
      <c r="U10" s="103" t="s">
        <v>305</v>
      </c>
      <c r="V10" s="98">
        <v>5144</v>
      </c>
      <c r="W10" s="104">
        <v>163</v>
      </c>
      <c r="X10" s="101">
        <v>383</v>
      </c>
      <c r="Y10" s="105">
        <v>51</v>
      </c>
    </row>
    <row r="11" spans="1:25" s="69" customFormat="1" ht="14.25">
      <c r="B11" s="95" t="s">
        <v>310</v>
      </c>
      <c r="C11" s="85">
        <v>53770</v>
      </c>
      <c r="D11" s="86">
        <v>2874</v>
      </c>
      <c r="E11" s="86">
        <v>26377</v>
      </c>
      <c r="F11" s="86">
        <v>13748</v>
      </c>
      <c r="G11" s="87"/>
      <c r="H11" s="88">
        <v>4506</v>
      </c>
      <c r="I11" s="86" t="s">
        <v>305</v>
      </c>
      <c r="J11" s="89">
        <v>77</v>
      </c>
      <c r="K11" s="89">
        <v>86</v>
      </c>
      <c r="L11" s="89">
        <v>3</v>
      </c>
      <c r="M11" s="89" t="s">
        <v>305</v>
      </c>
      <c r="N11" s="89" t="s">
        <v>305</v>
      </c>
      <c r="O11" s="92"/>
      <c r="P11" s="91">
        <v>205</v>
      </c>
      <c r="Q11" s="87"/>
      <c r="R11" s="91">
        <v>220</v>
      </c>
      <c r="S11" s="89" t="s">
        <v>305</v>
      </c>
      <c r="T11" s="92"/>
      <c r="U11" s="91" t="s">
        <v>305</v>
      </c>
      <c r="V11" s="86">
        <v>5674</v>
      </c>
      <c r="W11" s="93">
        <v>166</v>
      </c>
      <c r="X11" s="89">
        <v>425</v>
      </c>
      <c r="Y11" s="94">
        <v>52</v>
      </c>
    </row>
    <row r="12" spans="1:25" s="69" customFormat="1" ht="14.25">
      <c r="B12" s="95" t="s">
        <v>311</v>
      </c>
      <c r="C12" s="85">
        <v>55002</v>
      </c>
      <c r="D12" s="86">
        <v>3490</v>
      </c>
      <c r="E12" s="86">
        <v>26555</v>
      </c>
      <c r="F12" s="86">
        <v>13685</v>
      </c>
      <c r="G12" s="87"/>
      <c r="H12" s="88">
        <v>4572</v>
      </c>
      <c r="I12" s="86" t="s">
        <v>305</v>
      </c>
      <c r="J12" s="89">
        <v>78</v>
      </c>
      <c r="K12" s="89">
        <v>92</v>
      </c>
      <c r="L12" s="89">
        <v>5</v>
      </c>
      <c r="M12" s="89" t="s">
        <v>305</v>
      </c>
      <c r="N12" s="89" t="s">
        <v>305</v>
      </c>
      <c r="O12" s="92"/>
      <c r="P12" s="91">
        <v>228</v>
      </c>
      <c r="Q12" s="87"/>
      <c r="R12" s="91">
        <v>226</v>
      </c>
      <c r="S12" s="89" t="s">
        <v>305</v>
      </c>
      <c r="T12" s="92"/>
      <c r="U12" s="91" t="s">
        <v>305</v>
      </c>
      <c r="V12" s="86">
        <v>6071</v>
      </c>
      <c r="W12" s="93">
        <v>175</v>
      </c>
      <c r="X12" s="89">
        <v>454</v>
      </c>
      <c r="Y12" s="94">
        <v>53</v>
      </c>
    </row>
    <row r="13" spans="1:25" s="69" customFormat="1" ht="14.25">
      <c r="B13" s="95" t="s">
        <v>312</v>
      </c>
      <c r="C13" s="85">
        <v>57051</v>
      </c>
      <c r="D13" s="86">
        <v>4471</v>
      </c>
      <c r="E13" s="86">
        <v>26804</v>
      </c>
      <c r="F13" s="86">
        <v>13773</v>
      </c>
      <c r="G13" s="87"/>
      <c r="H13" s="88">
        <v>4606</v>
      </c>
      <c r="I13" s="86" t="s">
        <v>305</v>
      </c>
      <c r="J13" s="89">
        <v>77</v>
      </c>
      <c r="K13" s="89">
        <v>96</v>
      </c>
      <c r="L13" s="89">
        <v>5</v>
      </c>
      <c r="M13" s="89" t="s">
        <v>305</v>
      </c>
      <c r="N13" s="89" t="s">
        <v>305</v>
      </c>
      <c r="O13" s="92"/>
      <c r="P13" s="91">
        <v>251</v>
      </c>
      <c r="Q13" s="87"/>
      <c r="R13" s="91">
        <v>227</v>
      </c>
      <c r="S13" s="89" t="s">
        <v>305</v>
      </c>
      <c r="T13" s="92"/>
      <c r="U13" s="91" t="s">
        <v>305</v>
      </c>
      <c r="V13" s="86">
        <v>6741</v>
      </c>
      <c r="W13" s="93">
        <v>178</v>
      </c>
      <c r="X13" s="89">
        <v>478</v>
      </c>
      <c r="Y13" s="94">
        <v>54</v>
      </c>
    </row>
    <row r="14" spans="1:25" s="69" customFormat="1" ht="14.25">
      <c r="B14" s="95" t="s">
        <v>313</v>
      </c>
      <c r="C14" s="85">
        <v>58658</v>
      </c>
      <c r="D14" s="86">
        <v>5426</v>
      </c>
      <c r="E14" s="86">
        <v>26880</v>
      </c>
      <c r="F14" s="86">
        <v>13767</v>
      </c>
      <c r="G14" s="87"/>
      <c r="H14" s="88">
        <v>4607</v>
      </c>
      <c r="I14" s="86" t="s">
        <v>305</v>
      </c>
      <c r="J14" s="89">
        <v>77</v>
      </c>
      <c r="K14" s="89">
        <v>99</v>
      </c>
      <c r="L14" s="89">
        <v>5</v>
      </c>
      <c r="M14" s="89" t="s">
        <v>305</v>
      </c>
      <c r="N14" s="89" t="s">
        <v>305</v>
      </c>
      <c r="O14" s="92"/>
      <c r="P14" s="91">
        <v>264</v>
      </c>
      <c r="Q14" s="87"/>
      <c r="R14" s="91">
        <v>228</v>
      </c>
      <c r="S14" s="89" t="s">
        <v>305</v>
      </c>
      <c r="T14" s="92"/>
      <c r="U14" s="91" t="s">
        <v>305</v>
      </c>
      <c r="V14" s="86">
        <v>7305</v>
      </c>
      <c r="W14" s="93">
        <v>181</v>
      </c>
      <c r="X14" s="89">
        <v>492</v>
      </c>
      <c r="Y14" s="94">
        <v>55</v>
      </c>
    </row>
    <row r="15" spans="1:25" s="69" customFormat="1" ht="14.25">
      <c r="B15" s="96" t="s">
        <v>314</v>
      </c>
      <c r="C15" s="97">
        <v>59811</v>
      </c>
      <c r="D15" s="98">
        <v>6141</v>
      </c>
      <c r="E15" s="98">
        <v>26957</v>
      </c>
      <c r="F15" s="98">
        <v>13724</v>
      </c>
      <c r="G15" s="99"/>
      <c r="H15" s="100">
        <v>4575</v>
      </c>
      <c r="I15" s="98" t="s">
        <v>305</v>
      </c>
      <c r="J15" s="101">
        <v>77</v>
      </c>
      <c r="K15" s="101">
        <v>99</v>
      </c>
      <c r="L15" s="101">
        <v>10</v>
      </c>
      <c r="M15" s="101" t="s">
        <v>305</v>
      </c>
      <c r="N15" s="101" t="s">
        <v>305</v>
      </c>
      <c r="O15" s="102"/>
      <c r="P15" s="103">
        <v>268</v>
      </c>
      <c r="Q15" s="99"/>
      <c r="R15" s="103">
        <v>228</v>
      </c>
      <c r="S15" s="101" t="s">
        <v>305</v>
      </c>
      <c r="T15" s="102"/>
      <c r="U15" s="103" t="s">
        <v>305</v>
      </c>
      <c r="V15" s="98">
        <v>7732</v>
      </c>
      <c r="W15" s="104">
        <v>186</v>
      </c>
      <c r="X15" s="101">
        <v>496</v>
      </c>
      <c r="Y15" s="105">
        <v>56</v>
      </c>
    </row>
    <row r="16" spans="1:25" s="69" customFormat="1" ht="14.25">
      <c r="B16" s="95" t="s">
        <v>315</v>
      </c>
      <c r="C16" s="85">
        <v>60578</v>
      </c>
      <c r="D16" s="86">
        <v>6620</v>
      </c>
      <c r="E16" s="86">
        <v>26988</v>
      </c>
      <c r="F16" s="86">
        <v>13622</v>
      </c>
      <c r="G16" s="87"/>
      <c r="H16" s="88">
        <v>4577</v>
      </c>
      <c r="I16" s="86" t="s">
        <v>305</v>
      </c>
      <c r="J16" s="89">
        <v>76</v>
      </c>
      <c r="K16" s="89">
        <v>101</v>
      </c>
      <c r="L16" s="89">
        <v>19</v>
      </c>
      <c r="M16" s="89" t="s">
        <v>305</v>
      </c>
      <c r="N16" s="89" t="s">
        <v>305</v>
      </c>
      <c r="O16" s="92"/>
      <c r="P16" s="91">
        <v>269</v>
      </c>
      <c r="Q16" s="87"/>
      <c r="R16" s="91">
        <v>231</v>
      </c>
      <c r="S16" s="89" t="s">
        <v>305</v>
      </c>
      <c r="T16" s="92"/>
      <c r="U16" s="91" t="s">
        <v>305</v>
      </c>
      <c r="V16" s="86">
        <v>8075</v>
      </c>
      <c r="W16" s="93">
        <v>196</v>
      </c>
      <c r="X16" s="89">
        <v>500</v>
      </c>
      <c r="Y16" s="94">
        <v>57</v>
      </c>
    </row>
    <row r="17" spans="2:25" s="69" customFormat="1" ht="14.25">
      <c r="B17" s="95" t="s">
        <v>316</v>
      </c>
      <c r="C17" s="85">
        <v>60502</v>
      </c>
      <c r="D17" s="86">
        <v>6837</v>
      </c>
      <c r="E17" s="86">
        <v>26964</v>
      </c>
      <c r="F17" s="86">
        <v>13392</v>
      </c>
      <c r="G17" s="87"/>
      <c r="H17" s="88">
        <v>4586</v>
      </c>
      <c r="I17" s="86" t="s">
        <v>305</v>
      </c>
      <c r="J17" s="89">
        <v>76</v>
      </c>
      <c r="K17" s="89">
        <v>103</v>
      </c>
      <c r="L17" s="89">
        <v>26</v>
      </c>
      <c r="M17" s="89" t="s">
        <v>305</v>
      </c>
      <c r="N17" s="89" t="s">
        <v>305</v>
      </c>
      <c r="O17" s="92"/>
      <c r="P17" s="91">
        <v>269</v>
      </c>
      <c r="Q17" s="87"/>
      <c r="R17" s="91">
        <v>234</v>
      </c>
      <c r="S17" s="89" t="s">
        <v>305</v>
      </c>
      <c r="T17" s="92"/>
      <c r="U17" s="91" t="s">
        <v>305</v>
      </c>
      <c r="V17" s="86">
        <v>8015</v>
      </c>
      <c r="W17" s="93">
        <v>205</v>
      </c>
      <c r="X17" s="89">
        <v>503</v>
      </c>
      <c r="Y17" s="94">
        <v>58</v>
      </c>
    </row>
    <row r="18" spans="2:25" s="69" customFormat="1" ht="14.25">
      <c r="B18" s="95" t="s">
        <v>317</v>
      </c>
      <c r="C18" s="85">
        <v>60456</v>
      </c>
      <c r="D18" s="86">
        <v>7030</v>
      </c>
      <c r="E18" s="86">
        <v>26916</v>
      </c>
      <c r="F18" s="86">
        <v>13135</v>
      </c>
      <c r="G18" s="87"/>
      <c r="H18" s="88">
        <v>4615</v>
      </c>
      <c r="I18" s="86" t="s">
        <v>305</v>
      </c>
      <c r="J18" s="89">
        <v>76</v>
      </c>
      <c r="K18" s="89">
        <v>102</v>
      </c>
      <c r="L18" s="89">
        <v>38</v>
      </c>
      <c r="M18" s="89" t="s">
        <v>305</v>
      </c>
      <c r="N18" s="89" t="s">
        <v>305</v>
      </c>
      <c r="O18" s="92"/>
      <c r="P18" s="91">
        <v>272</v>
      </c>
      <c r="Q18" s="87"/>
      <c r="R18" s="91">
        <v>239</v>
      </c>
      <c r="S18" s="89" t="s">
        <v>305</v>
      </c>
      <c r="T18" s="92"/>
      <c r="U18" s="91" t="s">
        <v>305</v>
      </c>
      <c r="V18" s="86">
        <v>8033</v>
      </c>
      <c r="W18" s="93">
        <v>216</v>
      </c>
      <c r="X18" s="89">
        <v>511</v>
      </c>
      <c r="Y18" s="94">
        <v>59</v>
      </c>
    </row>
    <row r="19" spans="2:25" s="69" customFormat="1" ht="14.25">
      <c r="B19" s="95" t="s">
        <v>318</v>
      </c>
      <c r="C19" s="85">
        <v>60488</v>
      </c>
      <c r="D19" s="86">
        <v>7207</v>
      </c>
      <c r="E19" s="86">
        <v>26858</v>
      </c>
      <c r="F19" s="86">
        <v>12986</v>
      </c>
      <c r="G19" s="87"/>
      <c r="H19" s="88">
        <v>4598</v>
      </c>
      <c r="I19" s="86" t="s">
        <v>305</v>
      </c>
      <c r="J19" s="89">
        <v>76</v>
      </c>
      <c r="K19" s="89">
        <v>103</v>
      </c>
      <c r="L19" s="89">
        <v>46</v>
      </c>
      <c r="M19" s="89" t="s">
        <v>305</v>
      </c>
      <c r="N19" s="89" t="s">
        <v>305</v>
      </c>
      <c r="O19" s="92"/>
      <c r="P19" s="91">
        <v>280</v>
      </c>
      <c r="Q19" s="87"/>
      <c r="R19" s="91">
        <v>245</v>
      </c>
      <c r="S19" s="89" t="s">
        <v>305</v>
      </c>
      <c r="T19" s="106" t="s">
        <v>319</v>
      </c>
      <c r="U19" s="107" t="s">
        <v>305</v>
      </c>
      <c r="V19" s="86">
        <v>8089</v>
      </c>
      <c r="W19" s="93">
        <v>225</v>
      </c>
      <c r="X19" s="89">
        <v>525</v>
      </c>
      <c r="Y19" s="94">
        <v>60</v>
      </c>
    </row>
    <row r="20" spans="2:25" s="69" customFormat="1" ht="14.25">
      <c r="B20" s="96" t="s">
        <v>320</v>
      </c>
      <c r="C20" s="97">
        <v>60404</v>
      </c>
      <c r="D20" s="98">
        <v>7359</v>
      </c>
      <c r="E20" s="98">
        <v>26741</v>
      </c>
      <c r="F20" s="98">
        <v>12849</v>
      </c>
      <c r="G20" s="99"/>
      <c r="H20" s="100">
        <v>4602</v>
      </c>
      <c r="I20" s="98" t="s">
        <v>305</v>
      </c>
      <c r="J20" s="101">
        <v>76</v>
      </c>
      <c r="K20" s="101">
        <v>103</v>
      </c>
      <c r="L20" s="101">
        <v>64</v>
      </c>
      <c r="M20" s="101" t="s">
        <v>305</v>
      </c>
      <c r="N20" s="101" t="s">
        <v>305</v>
      </c>
      <c r="O20" s="102"/>
      <c r="P20" s="103">
        <v>290</v>
      </c>
      <c r="Q20" s="99"/>
      <c r="R20" s="103">
        <v>250</v>
      </c>
      <c r="S20" s="101" t="s">
        <v>305</v>
      </c>
      <c r="T20" s="108" t="s">
        <v>321</v>
      </c>
      <c r="U20" s="103">
        <v>9</v>
      </c>
      <c r="V20" s="98">
        <v>8061</v>
      </c>
      <c r="W20" s="104">
        <v>243</v>
      </c>
      <c r="X20" s="101">
        <v>549</v>
      </c>
      <c r="Y20" s="105">
        <v>61</v>
      </c>
    </row>
    <row r="21" spans="2:25" s="69" customFormat="1" ht="14.25">
      <c r="B21" s="95" t="s">
        <v>322</v>
      </c>
      <c r="C21" s="85">
        <v>60233</v>
      </c>
      <c r="D21" s="86">
        <v>7520</v>
      </c>
      <c r="E21" s="86">
        <v>26615</v>
      </c>
      <c r="F21" s="86">
        <v>12647</v>
      </c>
      <c r="G21" s="87"/>
      <c r="H21" s="88">
        <v>4637</v>
      </c>
      <c r="I21" s="86" t="s">
        <v>305</v>
      </c>
      <c r="J21" s="89">
        <v>78</v>
      </c>
      <c r="K21" s="89">
        <v>105</v>
      </c>
      <c r="L21" s="89">
        <v>86</v>
      </c>
      <c r="M21" s="89" t="s">
        <v>305</v>
      </c>
      <c r="N21" s="89">
        <v>19</v>
      </c>
      <c r="O21" s="92"/>
      <c r="P21" s="91">
        <v>305</v>
      </c>
      <c r="Q21" s="87"/>
      <c r="R21" s="91">
        <v>260</v>
      </c>
      <c r="S21" s="89" t="s">
        <v>305</v>
      </c>
      <c r="T21" s="106" t="s">
        <v>323</v>
      </c>
      <c r="U21" s="91">
        <v>9</v>
      </c>
      <c r="V21" s="86">
        <v>7952</v>
      </c>
      <c r="W21" s="93">
        <v>269</v>
      </c>
      <c r="X21" s="89">
        <v>593</v>
      </c>
      <c r="Y21" s="94">
        <v>62</v>
      </c>
    </row>
    <row r="22" spans="2:25" s="69" customFormat="1" ht="14.25">
      <c r="B22" s="95" t="s">
        <v>324</v>
      </c>
      <c r="C22" s="85">
        <v>60286</v>
      </c>
      <c r="D22" s="86">
        <v>7687</v>
      </c>
      <c r="E22" s="86">
        <v>26423</v>
      </c>
      <c r="F22" s="86">
        <v>12502</v>
      </c>
      <c r="G22" s="109">
        <v>3</v>
      </c>
      <c r="H22" s="88">
        <v>4811</v>
      </c>
      <c r="I22" s="86" t="s">
        <v>305</v>
      </c>
      <c r="J22" s="89">
        <v>77</v>
      </c>
      <c r="K22" s="89">
        <v>105</v>
      </c>
      <c r="L22" s="89">
        <v>107</v>
      </c>
      <c r="M22" s="89" t="s">
        <v>305</v>
      </c>
      <c r="N22" s="89">
        <v>34</v>
      </c>
      <c r="O22" s="92"/>
      <c r="P22" s="91">
        <v>321</v>
      </c>
      <c r="Q22" s="87"/>
      <c r="R22" s="91">
        <v>270</v>
      </c>
      <c r="S22" s="89" t="s">
        <v>305</v>
      </c>
      <c r="T22" s="106" t="s">
        <v>325</v>
      </c>
      <c r="U22" s="91">
        <v>9</v>
      </c>
      <c r="V22" s="86">
        <v>7940</v>
      </c>
      <c r="W22" s="93">
        <v>289</v>
      </c>
      <c r="X22" s="89">
        <v>634</v>
      </c>
      <c r="Y22" s="94">
        <v>63</v>
      </c>
    </row>
    <row r="23" spans="2:25" s="69" customFormat="1" ht="14.25">
      <c r="B23" s="95" t="s">
        <v>326</v>
      </c>
      <c r="C23" s="85">
        <v>60314</v>
      </c>
      <c r="D23" s="86">
        <v>8022</v>
      </c>
      <c r="E23" s="86">
        <v>26210</v>
      </c>
      <c r="F23" s="86">
        <v>12310</v>
      </c>
      <c r="G23" s="109">
        <v>7</v>
      </c>
      <c r="H23" s="88">
        <v>4847</v>
      </c>
      <c r="I23" s="86" t="s">
        <v>305</v>
      </c>
      <c r="J23" s="89">
        <v>77</v>
      </c>
      <c r="K23" s="89">
        <v>106</v>
      </c>
      <c r="L23" s="89">
        <v>126</v>
      </c>
      <c r="M23" s="89" t="s">
        <v>305</v>
      </c>
      <c r="N23" s="89">
        <v>46</v>
      </c>
      <c r="O23" s="92"/>
      <c r="P23" s="91">
        <v>339</v>
      </c>
      <c r="Q23" s="87"/>
      <c r="R23" s="91">
        <v>291</v>
      </c>
      <c r="S23" s="89" t="s">
        <v>305</v>
      </c>
      <c r="T23" s="106" t="s">
        <v>327</v>
      </c>
      <c r="U23" s="91">
        <v>9</v>
      </c>
      <c r="V23" s="86">
        <v>7931</v>
      </c>
      <c r="W23" s="93">
        <v>309</v>
      </c>
      <c r="X23" s="89">
        <v>685</v>
      </c>
      <c r="Y23" s="94">
        <v>64</v>
      </c>
    </row>
    <row r="24" spans="2:25" s="69" customFormat="1" ht="14.25">
      <c r="B24" s="95" t="s">
        <v>328</v>
      </c>
      <c r="C24" s="85">
        <v>60377</v>
      </c>
      <c r="D24" s="86">
        <v>8551</v>
      </c>
      <c r="E24" s="86">
        <v>25977</v>
      </c>
      <c r="F24" s="86">
        <v>12079</v>
      </c>
      <c r="G24" s="109">
        <v>7</v>
      </c>
      <c r="H24" s="88">
        <v>4849</v>
      </c>
      <c r="I24" s="86" t="s">
        <v>305</v>
      </c>
      <c r="J24" s="89">
        <v>77</v>
      </c>
      <c r="K24" s="89">
        <v>107</v>
      </c>
      <c r="L24" s="89">
        <v>151</v>
      </c>
      <c r="M24" s="89" t="s">
        <v>305</v>
      </c>
      <c r="N24" s="89">
        <v>54</v>
      </c>
      <c r="O24" s="92"/>
      <c r="P24" s="91">
        <v>369</v>
      </c>
      <c r="Q24" s="87"/>
      <c r="R24" s="91">
        <v>317</v>
      </c>
      <c r="S24" s="89" t="s">
        <v>305</v>
      </c>
      <c r="T24" s="106" t="s">
        <v>329</v>
      </c>
      <c r="U24" s="91">
        <v>9</v>
      </c>
      <c r="V24" s="86">
        <v>7837</v>
      </c>
      <c r="W24" s="93">
        <v>335</v>
      </c>
      <c r="X24" s="89">
        <v>749</v>
      </c>
      <c r="Y24" s="94">
        <v>65</v>
      </c>
    </row>
    <row r="25" spans="2:25" s="69" customFormat="1" ht="14.25">
      <c r="B25" s="96" t="s">
        <v>330</v>
      </c>
      <c r="C25" s="97">
        <v>60543</v>
      </c>
      <c r="D25" s="98">
        <v>9083</v>
      </c>
      <c r="E25" s="98">
        <v>25687</v>
      </c>
      <c r="F25" s="98">
        <v>11851</v>
      </c>
      <c r="G25" s="110">
        <v>9</v>
      </c>
      <c r="H25" s="100">
        <v>4845</v>
      </c>
      <c r="I25" s="98" t="s">
        <v>305</v>
      </c>
      <c r="J25" s="101">
        <v>77</v>
      </c>
      <c r="K25" s="101">
        <v>108</v>
      </c>
      <c r="L25" s="101">
        <v>168</v>
      </c>
      <c r="M25" s="101" t="s">
        <v>305</v>
      </c>
      <c r="N25" s="101">
        <v>54</v>
      </c>
      <c r="O25" s="102"/>
      <c r="P25" s="103">
        <v>413</v>
      </c>
      <c r="Q25" s="99"/>
      <c r="R25" s="103">
        <v>346</v>
      </c>
      <c r="S25" s="101">
        <v>5</v>
      </c>
      <c r="T25" s="108" t="s">
        <v>331</v>
      </c>
      <c r="U25" s="103">
        <v>9</v>
      </c>
      <c r="V25" s="98">
        <v>7897</v>
      </c>
      <c r="W25" s="104">
        <v>353</v>
      </c>
      <c r="X25" s="101">
        <v>827</v>
      </c>
      <c r="Y25" s="105">
        <v>66</v>
      </c>
    </row>
    <row r="26" spans="2:25" s="69" customFormat="1" ht="14.25">
      <c r="B26" s="95" t="s">
        <v>332</v>
      </c>
      <c r="C26" s="85">
        <v>60773</v>
      </c>
      <c r="D26" s="86">
        <v>9588</v>
      </c>
      <c r="E26" s="86">
        <v>25487</v>
      </c>
      <c r="F26" s="86">
        <v>11684</v>
      </c>
      <c r="G26" s="109">
        <v>10</v>
      </c>
      <c r="H26" s="88">
        <v>4827</v>
      </c>
      <c r="I26" s="86" t="s">
        <v>305</v>
      </c>
      <c r="J26" s="89">
        <v>75</v>
      </c>
      <c r="K26" s="89">
        <v>107</v>
      </c>
      <c r="L26" s="89">
        <v>192</v>
      </c>
      <c r="M26" s="89" t="s">
        <v>305</v>
      </c>
      <c r="N26" s="89">
        <v>54</v>
      </c>
      <c r="O26" s="92"/>
      <c r="P26" s="91">
        <v>451</v>
      </c>
      <c r="Q26" s="87"/>
      <c r="R26" s="91">
        <v>369</v>
      </c>
      <c r="S26" s="89">
        <v>5</v>
      </c>
      <c r="T26" s="106" t="s">
        <v>333</v>
      </c>
      <c r="U26" s="91">
        <v>9</v>
      </c>
      <c r="V26" s="86">
        <v>7925</v>
      </c>
      <c r="W26" s="93">
        <v>374</v>
      </c>
      <c r="X26" s="89">
        <v>888</v>
      </c>
      <c r="Y26" s="94">
        <v>67</v>
      </c>
    </row>
    <row r="27" spans="2:25" s="69" customFormat="1" ht="14.25">
      <c r="B27" s="95" t="s">
        <v>334</v>
      </c>
      <c r="C27" s="85">
        <v>60864</v>
      </c>
      <c r="D27" s="86">
        <v>10021</v>
      </c>
      <c r="E27" s="86">
        <v>25262</v>
      </c>
      <c r="F27" s="86">
        <v>11463</v>
      </c>
      <c r="G27" s="109">
        <v>13</v>
      </c>
      <c r="H27" s="88">
        <v>4817</v>
      </c>
      <c r="I27" s="86" t="s">
        <v>305</v>
      </c>
      <c r="J27" s="89">
        <v>75</v>
      </c>
      <c r="K27" s="89">
        <v>107</v>
      </c>
      <c r="L27" s="89">
        <v>206</v>
      </c>
      <c r="M27" s="89" t="s">
        <v>305</v>
      </c>
      <c r="N27" s="89">
        <v>60</v>
      </c>
      <c r="O27" s="92"/>
      <c r="P27" s="91">
        <v>468</v>
      </c>
      <c r="Q27" s="87"/>
      <c r="R27" s="91">
        <v>377</v>
      </c>
      <c r="S27" s="89">
        <v>8</v>
      </c>
      <c r="T27" s="106" t="s">
        <v>335</v>
      </c>
      <c r="U27" s="91">
        <v>9</v>
      </c>
      <c r="V27" s="86">
        <v>7991</v>
      </c>
      <c r="W27" s="93">
        <v>388</v>
      </c>
      <c r="X27" s="89">
        <v>922</v>
      </c>
      <c r="Y27" s="94">
        <v>68</v>
      </c>
    </row>
    <row r="28" spans="2:25" s="69" customFormat="1" ht="14.25">
      <c r="B28" s="95" t="s">
        <v>336</v>
      </c>
      <c r="C28" s="85">
        <v>60876</v>
      </c>
      <c r="D28" s="86">
        <v>10418</v>
      </c>
      <c r="E28" s="86">
        <v>25013</v>
      </c>
      <c r="F28" s="86">
        <v>11278</v>
      </c>
      <c r="G28" s="109">
        <v>14</v>
      </c>
      <c r="H28" s="88">
        <v>4817</v>
      </c>
      <c r="I28" s="86" t="s">
        <v>305</v>
      </c>
      <c r="J28" s="89">
        <v>75</v>
      </c>
      <c r="K28" s="89">
        <v>107</v>
      </c>
      <c r="L28" s="89">
        <v>224</v>
      </c>
      <c r="M28" s="89" t="s">
        <v>305</v>
      </c>
      <c r="N28" s="89">
        <v>60</v>
      </c>
      <c r="O28" s="92"/>
      <c r="P28" s="91">
        <v>473</v>
      </c>
      <c r="Q28" s="87"/>
      <c r="R28" s="91">
        <v>379</v>
      </c>
      <c r="S28" s="89">
        <v>8</v>
      </c>
      <c r="T28" s="92"/>
      <c r="U28" s="91" t="s">
        <v>305</v>
      </c>
      <c r="V28" s="86">
        <v>8024</v>
      </c>
      <c r="W28" s="93">
        <v>406</v>
      </c>
      <c r="X28" s="89">
        <v>920</v>
      </c>
      <c r="Y28" s="94">
        <v>69</v>
      </c>
    </row>
    <row r="29" spans="2:25" s="69" customFormat="1" ht="14.25">
      <c r="B29" s="95" t="s">
        <v>337</v>
      </c>
      <c r="C29" s="85">
        <v>60782</v>
      </c>
      <c r="D29" s="86">
        <v>10796</v>
      </c>
      <c r="E29" s="86">
        <v>24790</v>
      </c>
      <c r="F29" s="86">
        <v>11040</v>
      </c>
      <c r="G29" s="109">
        <v>14</v>
      </c>
      <c r="H29" s="88">
        <v>4798</v>
      </c>
      <c r="I29" s="86" t="s">
        <v>305</v>
      </c>
      <c r="J29" s="89">
        <v>75</v>
      </c>
      <c r="K29" s="89">
        <v>108</v>
      </c>
      <c r="L29" s="89">
        <v>234</v>
      </c>
      <c r="M29" s="89" t="s">
        <v>305</v>
      </c>
      <c r="N29" s="89">
        <v>60</v>
      </c>
      <c r="O29" s="92"/>
      <c r="P29" s="91">
        <v>479</v>
      </c>
      <c r="Q29" s="87"/>
      <c r="R29" s="91">
        <v>382</v>
      </c>
      <c r="S29" s="89">
        <v>9</v>
      </c>
      <c r="T29" s="92"/>
      <c r="U29" s="91" t="s">
        <v>305</v>
      </c>
      <c r="V29" s="86">
        <v>8011</v>
      </c>
      <c r="W29" s="93">
        <v>417</v>
      </c>
      <c r="X29" s="89">
        <v>930</v>
      </c>
      <c r="Y29" s="94">
        <v>70</v>
      </c>
    </row>
    <row r="30" spans="2:25" s="69" customFormat="1" ht="14.25">
      <c r="B30" s="96" t="s">
        <v>338</v>
      </c>
      <c r="C30" s="97">
        <v>60791</v>
      </c>
      <c r="D30" s="98">
        <v>11180</v>
      </c>
      <c r="E30" s="98">
        <v>24540</v>
      </c>
      <c r="F30" s="98">
        <v>10839</v>
      </c>
      <c r="G30" s="110">
        <v>15</v>
      </c>
      <c r="H30" s="100">
        <v>4791</v>
      </c>
      <c r="I30" s="98" t="s">
        <v>305</v>
      </c>
      <c r="J30" s="101">
        <v>75</v>
      </c>
      <c r="K30" s="101">
        <v>108</v>
      </c>
      <c r="L30" s="101">
        <v>255</v>
      </c>
      <c r="M30" s="101" t="s">
        <v>305</v>
      </c>
      <c r="N30" s="101">
        <v>63</v>
      </c>
      <c r="O30" s="102"/>
      <c r="P30" s="103">
        <v>486</v>
      </c>
      <c r="Q30" s="99"/>
      <c r="R30" s="103">
        <v>389</v>
      </c>
      <c r="S30" s="101">
        <v>9</v>
      </c>
      <c r="T30" s="102"/>
      <c r="U30" s="103" t="s">
        <v>305</v>
      </c>
      <c r="V30" s="98">
        <v>8056</v>
      </c>
      <c r="W30" s="104">
        <v>438</v>
      </c>
      <c r="X30" s="101">
        <v>947</v>
      </c>
      <c r="Y30" s="105">
        <v>71</v>
      </c>
    </row>
    <row r="31" spans="2:25" s="69" customFormat="1" ht="14.25">
      <c r="B31" s="95" t="s">
        <v>339</v>
      </c>
      <c r="C31" s="85">
        <v>60850</v>
      </c>
      <c r="D31" s="86">
        <v>11564</v>
      </c>
      <c r="E31" s="86">
        <v>24325</v>
      </c>
      <c r="F31" s="86">
        <v>10686</v>
      </c>
      <c r="G31" s="109">
        <v>14</v>
      </c>
      <c r="H31" s="88">
        <v>4810</v>
      </c>
      <c r="I31" s="86" t="s">
        <v>305</v>
      </c>
      <c r="J31" s="89">
        <v>75</v>
      </c>
      <c r="K31" s="89">
        <v>108</v>
      </c>
      <c r="L31" s="89">
        <v>276</v>
      </c>
      <c r="M31" s="89" t="s">
        <v>305</v>
      </c>
      <c r="N31" s="89">
        <v>63</v>
      </c>
      <c r="O31" s="92"/>
      <c r="P31" s="91">
        <v>491</v>
      </c>
      <c r="Q31" s="87"/>
      <c r="R31" s="91">
        <v>398</v>
      </c>
      <c r="S31" s="89">
        <v>9</v>
      </c>
      <c r="T31" s="92"/>
      <c r="U31" s="91" t="s">
        <v>305</v>
      </c>
      <c r="V31" s="86">
        <v>8045</v>
      </c>
      <c r="W31" s="93">
        <v>459</v>
      </c>
      <c r="X31" s="89">
        <v>961</v>
      </c>
      <c r="Y31" s="94">
        <v>72</v>
      </c>
    </row>
    <row r="32" spans="2:25" s="69" customFormat="1" ht="14.25">
      <c r="B32" s="95" t="s">
        <v>340</v>
      </c>
      <c r="C32" s="85">
        <v>61988</v>
      </c>
      <c r="D32" s="86">
        <v>12186</v>
      </c>
      <c r="E32" s="86">
        <v>24592</v>
      </c>
      <c r="F32" s="86">
        <v>10836</v>
      </c>
      <c r="G32" s="109">
        <v>14</v>
      </c>
      <c r="H32" s="88">
        <v>4862</v>
      </c>
      <c r="I32" s="86" t="s">
        <v>305</v>
      </c>
      <c r="J32" s="89">
        <v>76</v>
      </c>
      <c r="K32" s="89">
        <v>108</v>
      </c>
      <c r="L32" s="89">
        <v>316</v>
      </c>
      <c r="M32" s="89" t="s">
        <v>305</v>
      </c>
      <c r="N32" s="89">
        <v>63</v>
      </c>
      <c r="O32" s="92"/>
      <c r="P32" s="91">
        <v>500</v>
      </c>
      <c r="Q32" s="87"/>
      <c r="R32" s="91">
        <v>405</v>
      </c>
      <c r="S32" s="89">
        <v>9</v>
      </c>
      <c r="T32" s="92"/>
      <c r="U32" s="91" t="s">
        <v>305</v>
      </c>
      <c r="V32" s="86">
        <v>8035</v>
      </c>
      <c r="W32" s="93">
        <v>500</v>
      </c>
      <c r="X32" s="89">
        <v>977</v>
      </c>
      <c r="Y32" s="94">
        <v>73</v>
      </c>
    </row>
    <row r="33" spans="2:25" s="69" customFormat="1" ht="14.25">
      <c r="B33" s="95" t="s">
        <v>341</v>
      </c>
      <c r="C33" s="85">
        <v>62548</v>
      </c>
      <c r="D33" s="86">
        <v>12686</v>
      </c>
      <c r="E33" s="86">
        <v>24606</v>
      </c>
      <c r="F33" s="86">
        <v>10802</v>
      </c>
      <c r="G33" s="109">
        <v>14</v>
      </c>
      <c r="H33" s="88">
        <v>4916</v>
      </c>
      <c r="I33" s="86" t="s">
        <v>305</v>
      </c>
      <c r="J33" s="89">
        <v>77</v>
      </c>
      <c r="K33" s="89">
        <v>107</v>
      </c>
      <c r="L33" s="89">
        <v>368</v>
      </c>
      <c r="M33" s="89" t="s">
        <v>305</v>
      </c>
      <c r="N33" s="89">
        <v>63</v>
      </c>
      <c r="O33" s="92"/>
      <c r="P33" s="91">
        <v>505</v>
      </c>
      <c r="Q33" s="87"/>
      <c r="R33" s="91">
        <v>410</v>
      </c>
      <c r="S33" s="89">
        <v>9</v>
      </c>
      <c r="T33" s="92"/>
      <c r="U33" s="91" t="s">
        <v>305</v>
      </c>
      <c r="V33" s="86">
        <v>7999</v>
      </c>
      <c r="W33" s="93">
        <v>552</v>
      </c>
      <c r="X33" s="89">
        <v>987</v>
      </c>
      <c r="Y33" s="94">
        <v>74</v>
      </c>
    </row>
    <row r="34" spans="2:25" s="69" customFormat="1" ht="14.25">
      <c r="B34" s="95" t="s">
        <v>342</v>
      </c>
      <c r="C34" s="85">
        <v>62993</v>
      </c>
      <c r="D34" s="86">
        <v>13106</v>
      </c>
      <c r="E34" s="86">
        <v>24650</v>
      </c>
      <c r="F34" s="86">
        <v>10751</v>
      </c>
      <c r="G34" s="109">
        <v>14</v>
      </c>
      <c r="H34" s="88">
        <v>4946</v>
      </c>
      <c r="I34" s="86" t="s">
        <v>305</v>
      </c>
      <c r="J34" s="89">
        <v>77</v>
      </c>
      <c r="K34" s="89">
        <v>107</v>
      </c>
      <c r="L34" s="89">
        <v>393</v>
      </c>
      <c r="M34" s="89" t="s">
        <v>305</v>
      </c>
      <c r="N34" s="89">
        <v>65</v>
      </c>
      <c r="O34" s="92"/>
      <c r="P34" s="91">
        <v>513</v>
      </c>
      <c r="Q34" s="87"/>
      <c r="R34" s="91">
        <v>420</v>
      </c>
      <c r="S34" s="89">
        <v>9</v>
      </c>
      <c r="T34" s="92"/>
      <c r="U34" s="91" t="s">
        <v>305</v>
      </c>
      <c r="V34" s="86">
        <v>7956</v>
      </c>
      <c r="W34" s="93">
        <v>577</v>
      </c>
      <c r="X34" s="86">
        <v>1007</v>
      </c>
      <c r="Y34" s="94">
        <v>75</v>
      </c>
    </row>
    <row r="35" spans="2:25" s="69" customFormat="1" ht="14.25">
      <c r="B35" s="96" t="s">
        <v>343</v>
      </c>
      <c r="C35" s="97">
        <v>63410</v>
      </c>
      <c r="D35" s="98">
        <v>13492</v>
      </c>
      <c r="E35" s="98">
        <v>24717</v>
      </c>
      <c r="F35" s="98">
        <v>10719</v>
      </c>
      <c r="G35" s="110">
        <v>14</v>
      </c>
      <c r="H35" s="100">
        <v>4978</v>
      </c>
      <c r="I35" s="98" t="s">
        <v>305</v>
      </c>
      <c r="J35" s="101">
        <v>77</v>
      </c>
      <c r="K35" s="101">
        <v>107</v>
      </c>
      <c r="L35" s="101">
        <v>419</v>
      </c>
      <c r="M35" s="101" t="s">
        <v>305</v>
      </c>
      <c r="N35" s="101">
        <v>65</v>
      </c>
      <c r="O35" s="102"/>
      <c r="P35" s="103">
        <v>511</v>
      </c>
      <c r="Q35" s="99"/>
      <c r="R35" s="103">
        <v>423</v>
      </c>
      <c r="S35" s="101">
        <v>9</v>
      </c>
      <c r="T35" s="102"/>
      <c r="U35" s="103">
        <v>893</v>
      </c>
      <c r="V35" s="98">
        <v>7000</v>
      </c>
      <c r="W35" s="104">
        <v>603</v>
      </c>
      <c r="X35" s="98">
        <v>1008</v>
      </c>
      <c r="Y35" s="105">
        <v>76</v>
      </c>
    </row>
    <row r="36" spans="2:25" s="69" customFormat="1" ht="14.25">
      <c r="B36" s="95" t="s">
        <v>344</v>
      </c>
      <c r="C36" s="85">
        <v>64073</v>
      </c>
      <c r="D36" s="86">
        <v>13855</v>
      </c>
      <c r="E36" s="86">
        <v>24777</v>
      </c>
      <c r="F36" s="86">
        <v>10723</v>
      </c>
      <c r="G36" s="109">
        <v>15</v>
      </c>
      <c r="H36" s="88">
        <v>5028</v>
      </c>
      <c r="I36" s="86" t="s">
        <v>305</v>
      </c>
      <c r="J36" s="89">
        <v>76</v>
      </c>
      <c r="K36" s="89">
        <v>107</v>
      </c>
      <c r="L36" s="89">
        <v>452</v>
      </c>
      <c r="M36" s="89" t="s">
        <v>305</v>
      </c>
      <c r="N36" s="89">
        <v>65</v>
      </c>
      <c r="O36" s="92"/>
      <c r="P36" s="91">
        <v>515</v>
      </c>
      <c r="Q36" s="87"/>
      <c r="R36" s="91">
        <v>431</v>
      </c>
      <c r="S36" s="89">
        <v>9</v>
      </c>
      <c r="T36" s="111"/>
      <c r="U36" s="88">
        <v>1941</v>
      </c>
      <c r="V36" s="86">
        <v>6094</v>
      </c>
      <c r="W36" s="93">
        <v>635</v>
      </c>
      <c r="X36" s="86">
        <v>1020</v>
      </c>
      <c r="Y36" s="94">
        <v>77</v>
      </c>
    </row>
    <row r="37" spans="2:25" s="69" customFormat="1" ht="14.25">
      <c r="B37" s="95" t="s">
        <v>345</v>
      </c>
      <c r="C37" s="85">
        <v>64631</v>
      </c>
      <c r="D37" s="86">
        <v>14229</v>
      </c>
      <c r="E37" s="86">
        <v>24828</v>
      </c>
      <c r="F37" s="86">
        <v>10778</v>
      </c>
      <c r="G37" s="109">
        <v>13</v>
      </c>
      <c r="H37" s="88">
        <v>5098</v>
      </c>
      <c r="I37" s="86" t="s">
        <v>305</v>
      </c>
      <c r="J37" s="89">
        <v>73</v>
      </c>
      <c r="K37" s="89">
        <v>110</v>
      </c>
      <c r="L37" s="89">
        <v>502</v>
      </c>
      <c r="M37" s="89" t="s">
        <v>305</v>
      </c>
      <c r="N37" s="89">
        <v>64</v>
      </c>
      <c r="O37" s="92"/>
      <c r="P37" s="91">
        <v>519</v>
      </c>
      <c r="Q37" s="87"/>
      <c r="R37" s="91">
        <v>433</v>
      </c>
      <c r="S37" s="89">
        <v>7</v>
      </c>
      <c r="T37" s="111"/>
      <c r="U37" s="88">
        <v>2253</v>
      </c>
      <c r="V37" s="86">
        <v>5737</v>
      </c>
      <c r="W37" s="93">
        <v>685</v>
      </c>
      <c r="X37" s="86">
        <v>1023</v>
      </c>
      <c r="Y37" s="94">
        <v>78</v>
      </c>
    </row>
    <row r="38" spans="2:25" s="69" customFormat="1" ht="14.25">
      <c r="B38" s="95" t="s">
        <v>346</v>
      </c>
      <c r="C38" s="85">
        <v>65164</v>
      </c>
      <c r="D38" s="86">
        <v>14627</v>
      </c>
      <c r="E38" s="86">
        <v>24899</v>
      </c>
      <c r="F38" s="86">
        <v>10746</v>
      </c>
      <c r="G38" s="109">
        <v>14</v>
      </c>
      <c r="H38" s="88">
        <v>5135</v>
      </c>
      <c r="I38" s="86" t="s">
        <v>305</v>
      </c>
      <c r="J38" s="89">
        <v>73</v>
      </c>
      <c r="K38" s="89">
        <v>110</v>
      </c>
      <c r="L38" s="89">
        <v>654</v>
      </c>
      <c r="M38" s="89" t="s">
        <v>305</v>
      </c>
      <c r="N38" s="89">
        <v>62</v>
      </c>
      <c r="O38" s="92"/>
      <c r="P38" s="91">
        <v>518</v>
      </c>
      <c r="Q38" s="87"/>
      <c r="R38" s="91">
        <v>443</v>
      </c>
      <c r="S38" s="89">
        <v>2</v>
      </c>
      <c r="T38" s="111"/>
      <c r="U38" s="88">
        <v>2387</v>
      </c>
      <c r="V38" s="86">
        <v>5508</v>
      </c>
      <c r="W38" s="93">
        <v>837</v>
      </c>
      <c r="X38" s="86">
        <v>1025</v>
      </c>
      <c r="Y38" s="94">
        <v>79</v>
      </c>
    </row>
    <row r="39" spans="2:25" s="69" customFormat="1" ht="14.25">
      <c r="B39" s="95" t="s">
        <v>347</v>
      </c>
      <c r="C39" s="85">
        <v>65533</v>
      </c>
      <c r="D39" s="86">
        <v>14893</v>
      </c>
      <c r="E39" s="86">
        <v>24945</v>
      </c>
      <c r="F39" s="86">
        <v>10780</v>
      </c>
      <c r="G39" s="109">
        <v>14</v>
      </c>
      <c r="H39" s="88">
        <v>5208</v>
      </c>
      <c r="I39" s="86" t="s">
        <v>305</v>
      </c>
      <c r="J39" s="89">
        <v>73</v>
      </c>
      <c r="K39" s="89">
        <v>110</v>
      </c>
      <c r="L39" s="89">
        <v>677</v>
      </c>
      <c r="M39" s="89" t="s">
        <v>305</v>
      </c>
      <c r="N39" s="89">
        <v>62</v>
      </c>
      <c r="O39" s="92"/>
      <c r="P39" s="91">
        <v>517</v>
      </c>
      <c r="Q39" s="87"/>
      <c r="R39" s="91">
        <v>446</v>
      </c>
      <c r="S39" s="89" t="s">
        <v>305</v>
      </c>
      <c r="T39" s="111"/>
      <c r="U39" s="88">
        <v>2520</v>
      </c>
      <c r="V39" s="86">
        <v>5302</v>
      </c>
      <c r="W39" s="93">
        <v>860</v>
      </c>
      <c r="X39" s="86">
        <v>1025</v>
      </c>
      <c r="Y39" s="94">
        <v>80</v>
      </c>
    </row>
    <row r="40" spans="2:25" s="69" customFormat="1" ht="14.25">
      <c r="B40" s="96" t="s">
        <v>348</v>
      </c>
      <c r="C40" s="97">
        <v>65778</v>
      </c>
      <c r="D40" s="98">
        <v>15059</v>
      </c>
      <c r="E40" s="98">
        <v>25005</v>
      </c>
      <c r="F40" s="98">
        <v>10810</v>
      </c>
      <c r="G40" s="110">
        <v>13</v>
      </c>
      <c r="H40" s="100">
        <v>5219</v>
      </c>
      <c r="I40" s="98" t="s">
        <v>305</v>
      </c>
      <c r="J40" s="101">
        <v>72</v>
      </c>
      <c r="K40" s="101">
        <v>110</v>
      </c>
      <c r="L40" s="101">
        <v>695</v>
      </c>
      <c r="M40" s="101" t="s">
        <v>305</v>
      </c>
      <c r="N40" s="101">
        <v>62</v>
      </c>
      <c r="O40" s="102"/>
      <c r="P40" s="103">
        <v>523</v>
      </c>
      <c r="Q40" s="99"/>
      <c r="R40" s="103">
        <v>451</v>
      </c>
      <c r="S40" s="101" t="s">
        <v>305</v>
      </c>
      <c r="T40" s="112"/>
      <c r="U40" s="100">
        <v>2745</v>
      </c>
      <c r="V40" s="98">
        <v>5027</v>
      </c>
      <c r="W40" s="104">
        <v>877</v>
      </c>
      <c r="X40" s="98">
        <v>1036</v>
      </c>
      <c r="Y40" s="105">
        <v>81</v>
      </c>
    </row>
    <row r="41" spans="2:25" s="69" customFormat="1" ht="14.25">
      <c r="B41" s="95" t="s">
        <v>349</v>
      </c>
      <c r="C41" s="85">
        <v>65883</v>
      </c>
      <c r="D41" s="86">
        <v>15152</v>
      </c>
      <c r="E41" s="86">
        <v>25043</v>
      </c>
      <c r="F41" s="86">
        <v>10879</v>
      </c>
      <c r="G41" s="109">
        <v>12</v>
      </c>
      <c r="H41" s="88">
        <v>5213</v>
      </c>
      <c r="I41" s="86" t="s">
        <v>305</v>
      </c>
      <c r="J41" s="89">
        <v>72</v>
      </c>
      <c r="K41" s="89">
        <v>110</v>
      </c>
      <c r="L41" s="89">
        <v>700</v>
      </c>
      <c r="M41" s="89" t="s">
        <v>305</v>
      </c>
      <c r="N41" s="89">
        <v>62</v>
      </c>
      <c r="O41" s="92"/>
      <c r="P41" s="91">
        <v>526</v>
      </c>
      <c r="Q41" s="87"/>
      <c r="R41" s="91">
        <v>455</v>
      </c>
      <c r="S41" s="89" t="s">
        <v>305</v>
      </c>
      <c r="T41" s="111"/>
      <c r="U41" s="88">
        <v>2804</v>
      </c>
      <c r="V41" s="86">
        <v>4867</v>
      </c>
      <c r="W41" s="93">
        <v>882</v>
      </c>
      <c r="X41" s="86">
        <v>1043</v>
      </c>
      <c r="Y41" s="94">
        <v>82</v>
      </c>
    </row>
    <row r="42" spans="2:25" s="69" customFormat="1" ht="14.25">
      <c r="B42" s="95" t="s">
        <v>350</v>
      </c>
      <c r="C42" s="85">
        <v>66033</v>
      </c>
      <c r="D42" s="86">
        <v>15189</v>
      </c>
      <c r="E42" s="86">
        <v>25045</v>
      </c>
      <c r="F42" s="86">
        <v>10950</v>
      </c>
      <c r="G42" s="109">
        <v>12</v>
      </c>
      <c r="H42" s="88">
        <v>5369</v>
      </c>
      <c r="I42" s="86" t="s">
        <v>305</v>
      </c>
      <c r="J42" s="89">
        <v>72</v>
      </c>
      <c r="K42" s="89">
        <v>110</v>
      </c>
      <c r="L42" s="89">
        <v>713</v>
      </c>
      <c r="M42" s="89" t="s">
        <v>305</v>
      </c>
      <c r="N42" s="89">
        <v>62</v>
      </c>
      <c r="O42" s="92"/>
      <c r="P42" s="91">
        <v>532</v>
      </c>
      <c r="Q42" s="87">
        <v>1</v>
      </c>
      <c r="R42" s="91">
        <v>457</v>
      </c>
      <c r="S42" s="89" t="s">
        <v>305</v>
      </c>
      <c r="T42" s="111"/>
      <c r="U42" s="88">
        <v>2860</v>
      </c>
      <c r="V42" s="86">
        <v>4674</v>
      </c>
      <c r="W42" s="93">
        <v>895</v>
      </c>
      <c r="X42" s="86">
        <v>1051</v>
      </c>
      <c r="Y42" s="94">
        <v>83</v>
      </c>
    </row>
    <row r="43" spans="2:25" s="69" customFormat="1" ht="14.25">
      <c r="B43" s="95" t="s">
        <v>351</v>
      </c>
      <c r="C43" s="85">
        <v>66119</v>
      </c>
      <c r="D43" s="86">
        <v>15211</v>
      </c>
      <c r="E43" s="86">
        <v>25064</v>
      </c>
      <c r="F43" s="86">
        <v>11047</v>
      </c>
      <c r="G43" s="109">
        <v>13</v>
      </c>
      <c r="H43" s="88">
        <v>5427</v>
      </c>
      <c r="I43" s="86" t="s">
        <v>305</v>
      </c>
      <c r="J43" s="89">
        <v>72</v>
      </c>
      <c r="K43" s="89">
        <v>110</v>
      </c>
      <c r="L43" s="89">
        <v>720</v>
      </c>
      <c r="M43" s="89" t="s">
        <v>305</v>
      </c>
      <c r="N43" s="89">
        <v>62</v>
      </c>
      <c r="O43" s="92"/>
      <c r="P43" s="91">
        <v>536</v>
      </c>
      <c r="Q43" s="87">
        <v>1</v>
      </c>
      <c r="R43" s="91">
        <v>460</v>
      </c>
      <c r="S43" s="89" t="s">
        <v>305</v>
      </c>
      <c r="T43" s="111"/>
      <c r="U43" s="88">
        <v>2936</v>
      </c>
      <c r="V43" s="86">
        <v>4474</v>
      </c>
      <c r="W43" s="93">
        <v>902</v>
      </c>
      <c r="X43" s="86">
        <v>1058</v>
      </c>
      <c r="Y43" s="94">
        <v>84</v>
      </c>
    </row>
    <row r="44" spans="2:25" s="69" customFormat="1" ht="14.25">
      <c r="B44" s="95" t="s">
        <v>352</v>
      </c>
      <c r="C44" s="85">
        <v>66136</v>
      </c>
      <c r="D44" s="86">
        <v>15220</v>
      </c>
      <c r="E44" s="86">
        <v>25040</v>
      </c>
      <c r="F44" s="86">
        <v>11131</v>
      </c>
      <c r="G44" s="109">
        <v>13</v>
      </c>
      <c r="H44" s="88">
        <v>5453</v>
      </c>
      <c r="I44" s="86" t="s">
        <v>305</v>
      </c>
      <c r="J44" s="89">
        <v>72</v>
      </c>
      <c r="K44" s="89">
        <v>107</v>
      </c>
      <c r="L44" s="89">
        <v>733</v>
      </c>
      <c r="M44" s="89" t="s">
        <v>305</v>
      </c>
      <c r="N44" s="89">
        <v>62</v>
      </c>
      <c r="O44" s="92"/>
      <c r="P44" s="91">
        <v>543</v>
      </c>
      <c r="Q44" s="87">
        <v>1</v>
      </c>
      <c r="R44" s="91">
        <v>460</v>
      </c>
      <c r="S44" s="89" t="s">
        <v>305</v>
      </c>
      <c r="T44" s="111"/>
      <c r="U44" s="88">
        <v>3015</v>
      </c>
      <c r="V44" s="86">
        <v>4300</v>
      </c>
      <c r="W44" s="93">
        <v>912</v>
      </c>
      <c r="X44" s="86">
        <v>1065</v>
      </c>
      <c r="Y44" s="94">
        <v>85</v>
      </c>
    </row>
    <row r="45" spans="2:25" s="69" customFormat="1" ht="14.25">
      <c r="B45" s="96" t="s">
        <v>353</v>
      </c>
      <c r="C45" s="97">
        <v>66057</v>
      </c>
      <c r="D45" s="98">
        <v>15189</v>
      </c>
      <c r="E45" s="98">
        <v>24982</v>
      </c>
      <c r="F45" s="98">
        <v>11190</v>
      </c>
      <c r="G45" s="110">
        <v>13</v>
      </c>
      <c r="H45" s="100">
        <v>5491</v>
      </c>
      <c r="I45" s="98" t="s">
        <v>305</v>
      </c>
      <c r="J45" s="101">
        <v>70</v>
      </c>
      <c r="K45" s="101">
        <v>107</v>
      </c>
      <c r="L45" s="101">
        <v>741</v>
      </c>
      <c r="M45" s="101" t="s">
        <v>305</v>
      </c>
      <c r="N45" s="101">
        <v>62</v>
      </c>
      <c r="O45" s="102"/>
      <c r="P45" s="103">
        <v>548</v>
      </c>
      <c r="Q45" s="99">
        <v>1</v>
      </c>
      <c r="R45" s="103">
        <v>465</v>
      </c>
      <c r="S45" s="101" t="s">
        <v>305</v>
      </c>
      <c r="T45" s="112"/>
      <c r="U45" s="100">
        <v>3088</v>
      </c>
      <c r="V45" s="98">
        <v>4124</v>
      </c>
      <c r="W45" s="104">
        <v>918</v>
      </c>
      <c r="X45" s="98">
        <v>1075</v>
      </c>
      <c r="Y45" s="105">
        <v>86</v>
      </c>
    </row>
    <row r="46" spans="2:25" s="69" customFormat="1" ht="14.25">
      <c r="B46" s="95" t="s">
        <v>354</v>
      </c>
      <c r="C46" s="85">
        <v>65917</v>
      </c>
      <c r="D46" s="86">
        <v>15156</v>
      </c>
      <c r="E46" s="86">
        <v>24933</v>
      </c>
      <c r="F46" s="86">
        <v>11230</v>
      </c>
      <c r="G46" s="109">
        <v>13</v>
      </c>
      <c r="H46" s="88">
        <v>5508</v>
      </c>
      <c r="I46" s="86" t="s">
        <v>305</v>
      </c>
      <c r="J46" s="89">
        <v>70</v>
      </c>
      <c r="K46" s="89">
        <v>107</v>
      </c>
      <c r="L46" s="89">
        <v>747</v>
      </c>
      <c r="M46" s="89" t="s">
        <v>305</v>
      </c>
      <c r="N46" s="89">
        <v>62</v>
      </c>
      <c r="O46" s="92"/>
      <c r="P46" s="91">
        <v>561</v>
      </c>
      <c r="Q46" s="87">
        <v>1</v>
      </c>
      <c r="R46" s="91">
        <v>474</v>
      </c>
      <c r="S46" s="89" t="s">
        <v>305</v>
      </c>
      <c r="T46" s="111"/>
      <c r="U46" s="88">
        <v>3151</v>
      </c>
      <c r="V46" s="86">
        <v>3918</v>
      </c>
      <c r="W46" s="93">
        <v>924</v>
      </c>
      <c r="X46" s="86">
        <v>1097</v>
      </c>
      <c r="Y46" s="94">
        <v>87</v>
      </c>
    </row>
    <row r="47" spans="2:25" s="69" customFormat="1" ht="14.25">
      <c r="B47" s="95" t="s">
        <v>355</v>
      </c>
      <c r="C47" s="85">
        <v>65724</v>
      </c>
      <c r="D47" s="86">
        <v>15115</v>
      </c>
      <c r="E47" s="86">
        <v>24901</v>
      </c>
      <c r="F47" s="86">
        <v>11266</v>
      </c>
      <c r="G47" s="109">
        <v>13</v>
      </c>
      <c r="H47" s="88">
        <v>5512</v>
      </c>
      <c r="I47" s="86" t="s">
        <v>305</v>
      </c>
      <c r="J47" s="89">
        <v>70</v>
      </c>
      <c r="K47" s="89">
        <v>107</v>
      </c>
      <c r="L47" s="89">
        <v>754</v>
      </c>
      <c r="M47" s="89" t="s">
        <v>305</v>
      </c>
      <c r="N47" s="89">
        <v>62</v>
      </c>
      <c r="O47" s="92"/>
      <c r="P47" s="91">
        <v>571</v>
      </c>
      <c r="Q47" s="87">
        <v>1</v>
      </c>
      <c r="R47" s="91">
        <v>490</v>
      </c>
      <c r="S47" s="89" t="s">
        <v>305</v>
      </c>
      <c r="T47" s="111"/>
      <c r="U47" s="88">
        <v>3191</v>
      </c>
      <c r="V47" s="86">
        <v>3685</v>
      </c>
      <c r="W47" s="93">
        <v>931</v>
      </c>
      <c r="X47" s="86">
        <v>1123</v>
      </c>
      <c r="Y47" s="94">
        <v>88</v>
      </c>
    </row>
    <row r="48" spans="2:25" s="69" customFormat="1" ht="14.25">
      <c r="B48" s="84" t="s">
        <v>360</v>
      </c>
      <c r="C48" s="85">
        <v>65613</v>
      </c>
      <c r="D48" s="86">
        <v>15080</v>
      </c>
      <c r="E48" s="86">
        <v>24851</v>
      </c>
      <c r="F48" s="86">
        <v>11264</v>
      </c>
      <c r="G48" s="109">
        <v>12</v>
      </c>
      <c r="H48" s="88">
        <v>5511</v>
      </c>
      <c r="I48" s="86" t="s">
        <v>305</v>
      </c>
      <c r="J48" s="89">
        <v>70</v>
      </c>
      <c r="K48" s="89">
        <v>108</v>
      </c>
      <c r="L48" s="89">
        <v>760</v>
      </c>
      <c r="M48" s="89" t="s">
        <v>305</v>
      </c>
      <c r="N48" s="89">
        <v>62</v>
      </c>
      <c r="O48" s="92"/>
      <c r="P48" s="91">
        <v>584</v>
      </c>
      <c r="Q48" s="87">
        <v>1</v>
      </c>
      <c r="R48" s="91">
        <v>499</v>
      </c>
      <c r="S48" s="89" t="s">
        <v>305</v>
      </c>
      <c r="T48" s="111"/>
      <c r="U48" s="88">
        <v>3254</v>
      </c>
      <c r="V48" s="86">
        <v>3570</v>
      </c>
      <c r="W48" s="93">
        <v>938</v>
      </c>
      <c r="X48" s="86">
        <v>1145</v>
      </c>
      <c r="Y48" s="94">
        <v>89</v>
      </c>
    </row>
    <row r="49" spans="2:25" s="69" customFormat="1" ht="14.25">
      <c r="B49" s="95" t="s">
        <v>361</v>
      </c>
      <c r="C49" s="85">
        <v>65529</v>
      </c>
      <c r="D49" s="86">
        <v>15076</v>
      </c>
      <c r="E49" s="86">
        <v>24827</v>
      </c>
      <c r="F49" s="86">
        <v>11275</v>
      </c>
      <c r="G49" s="109">
        <v>12</v>
      </c>
      <c r="H49" s="88">
        <v>5506</v>
      </c>
      <c r="I49" s="86" t="s">
        <v>305</v>
      </c>
      <c r="J49" s="89">
        <v>70</v>
      </c>
      <c r="K49" s="89">
        <v>108</v>
      </c>
      <c r="L49" s="89">
        <v>769</v>
      </c>
      <c r="M49" s="89" t="s">
        <v>305</v>
      </c>
      <c r="N49" s="89">
        <v>62</v>
      </c>
      <c r="O49" s="92"/>
      <c r="P49" s="91">
        <v>593</v>
      </c>
      <c r="Q49" s="87">
        <v>1</v>
      </c>
      <c r="R49" s="91">
        <v>507</v>
      </c>
      <c r="S49" s="89" t="s">
        <v>305</v>
      </c>
      <c r="T49" s="111"/>
      <c r="U49" s="88">
        <v>3300</v>
      </c>
      <c r="V49" s="86">
        <v>3436</v>
      </c>
      <c r="W49" s="93">
        <v>947</v>
      </c>
      <c r="X49" s="86">
        <v>1162</v>
      </c>
      <c r="Y49" s="94">
        <v>90</v>
      </c>
    </row>
    <row r="50" spans="2:25" s="69" customFormat="1" ht="14.25">
      <c r="B50" s="96" t="s">
        <v>362</v>
      </c>
      <c r="C50" s="97">
        <v>65440</v>
      </c>
      <c r="D50" s="98">
        <v>15041</v>
      </c>
      <c r="E50" s="98">
        <v>24798</v>
      </c>
      <c r="F50" s="98">
        <v>11290</v>
      </c>
      <c r="G50" s="110">
        <v>14</v>
      </c>
      <c r="H50" s="100">
        <v>5503</v>
      </c>
      <c r="I50" s="98" t="s">
        <v>305</v>
      </c>
      <c r="J50" s="101">
        <v>70</v>
      </c>
      <c r="K50" s="101">
        <v>107</v>
      </c>
      <c r="L50" s="101">
        <v>783</v>
      </c>
      <c r="M50" s="101" t="s">
        <v>305</v>
      </c>
      <c r="N50" s="101">
        <v>63</v>
      </c>
      <c r="O50" s="102"/>
      <c r="P50" s="103">
        <v>592</v>
      </c>
      <c r="Q50" s="99">
        <v>1</v>
      </c>
      <c r="R50" s="103">
        <v>514</v>
      </c>
      <c r="S50" s="101" t="s">
        <v>305</v>
      </c>
      <c r="T50" s="112"/>
      <c r="U50" s="100">
        <v>3370</v>
      </c>
      <c r="V50" s="98">
        <v>3309</v>
      </c>
      <c r="W50" s="104">
        <v>960</v>
      </c>
      <c r="X50" s="98">
        <v>1169</v>
      </c>
      <c r="Y50" s="105">
        <v>91</v>
      </c>
    </row>
    <row r="51" spans="2:25" s="69" customFormat="1" ht="14.25">
      <c r="B51" s="95" t="s">
        <v>363</v>
      </c>
      <c r="C51" s="85">
        <v>65287</v>
      </c>
      <c r="D51" s="86">
        <v>15006</v>
      </c>
      <c r="E51" s="86">
        <v>24730</v>
      </c>
      <c r="F51" s="86">
        <v>11300</v>
      </c>
      <c r="G51" s="109">
        <v>16</v>
      </c>
      <c r="H51" s="88">
        <v>5501</v>
      </c>
      <c r="I51" s="86" t="s">
        <v>305</v>
      </c>
      <c r="J51" s="89">
        <v>70</v>
      </c>
      <c r="K51" s="89">
        <v>107</v>
      </c>
      <c r="L51" s="89">
        <v>786</v>
      </c>
      <c r="M51" s="89" t="s">
        <v>305</v>
      </c>
      <c r="N51" s="89">
        <v>62</v>
      </c>
      <c r="O51" s="92"/>
      <c r="P51" s="91">
        <v>591</v>
      </c>
      <c r="Q51" s="87">
        <v>1</v>
      </c>
      <c r="R51" s="91">
        <v>523</v>
      </c>
      <c r="S51" s="89" t="s">
        <v>305</v>
      </c>
      <c r="T51" s="111"/>
      <c r="U51" s="88">
        <v>3409</v>
      </c>
      <c r="V51" s="86">
        <v>3202</v>
      </c>
      <c r="W51" s="93">
        <v>963</v>
      </c>
      <c r="X51" s="86">
        <v>1176</v>
      </c>
      <c r="Y51" s="94">
        <v>92</v>
      </c>
    </row>
    <row r="52" spans="2:25" s="69" customFormat="1" ht="14.25">
      <c r="B52" s="95" t="s">
        <v>364</v>
      </c>
      <c r="C52" s="85">
        <v>65068</v>
      </c>
      <c r="D52" s="86">
        <v>14958</v>
      </c>
      <c r="E52" s="86">
        <v>24676</v>
      </c>
      <c r="F52" s="86">
        <v>11292</v>
      </c>
      <c r="G52" s="109">
        <v>17</v>
      </c>
      <c r="H52" s="88">
        <v>5501</v>
      </c>
      <c r="I52" s="86" t="s">
        <v>305</v>
      </c>
      <c r="J52" s="89">
        <v>70</v>
      </c>
      <c r="K52" s="89">
        <v>107</v>
      </c>
      <c r="L52" s="89">
        <v>787</v>
      </c>
      <c r="M52" s="89" t="s">
        <v>305</v>
      </c>
      <c r="N52" s="89">
        <v>62</v>
      </c>
      <c r="O52" s="92"/>
      <c r="P52" s="91">
        <v>595</v>
      </c>
      <c r="Q52" s="87">
        <v>1</v>
      </c>
      <c r="R52" s="91">
        <v>534</v>
      </c>
      <c r="S52" s="89" t="s">
        <v>305</v>
      </c>
      <c r="T52" s="111"/>
      <c r="U52" s="88">
        <v>3431</v>
      </c>
      <c r="V52" s="86">
        <v>3055</v>
      </c>
      <c r="W52" s="93">
        <v>964</v>
      </c>
      <c r="X52" s="86">
        <v>1191</v>
      </c>
      <c r="Y52" s="94">
        <v>93</v>
      </c>
    </row>
    <row r="53" spans="2:25" s="69" customFormat="1" ht="14.25">
      <c r="B53" s="95" t="s">
        <v>365</v>
      </c>
      <c r="C53" s="85">
        <v>64868</v>
      </c>
      <c r="D53" s="86">
        <v>14901</v>
      </c>
      <c r="E53" s="86">
        <v>24635</v>
      </c>
      <c r="F53" s="86">
        <v>11289</v>
      </c>
      <c r="G53" s="109">
        <v>17</v>
      </c>
      <c r="H53" s="88">
        <v>5497</v>
      </c>
      <c r="I53" s="86" t="s">
        <v>305</v>
      </c>
      <c r="J53" s="89">
        <v>70</v>
      </c>
      <c r="K53" s="89">
        <v>107</v>
      </c>
      <c r="L53" s="89">
        <v>791</v>
      </c>
      <c r="M53" s="89" t="s">
        <v>305</v>
      </c>
      <c r="N53" s="89">
        <v>62</v>
      </c>
      <c r="O53" s="92"/>
      <c r="P53" s="91">
        <v>593</v>
      </c>
      <c r="Q53" s="87">
        <v>1</v>
      </c>
      <c r="R53" s="91">
        <v>552</v>
      </c>
      <c r="S53" s="89" t="s">
        <v>305</v>
      </c>
      <c r="T53" s="111"/>
      <c r="U53" s="88">
        <v>3437</v>
      </c>
      <c r="V53" s="86">
        <v>2934</v>
      </c>
      <c r="W53" s="93">
        <v>968</v>
      </c>
      <c r="X53" s="86">
        <v>1207</v>
      </c>
      <c r="Y53" s="94">
        <v>94</v>
      </c>
    </row>
    <row r="54" spans="2:25" s="69" customFormat="1" ht="14.25">
      <c r="B54" s="95" t="s">
        <v>366</v>
      </c>
      <c r="C54" s="85">
        <v>64666</v>
      </c>
      <c r="D54" s="86">
        <v>14856</v>
      </c>
      <c r="E54" s="86">
        <v>24548</v>
      </c>
      <c r="F54" s="86">
        <v>11274</v>
      </c>
      <c r="G54" s="109">
        <v>16</v>
      </c>
      <c r="H54" s="88">
        <v>5501</v>
      </c>
      <c r="I54" s="86" t="s">
        <v>305</v>
      </c>
      <c r="J54" s="89">
        <v>70</v>
      </c>
      <c r="K54" s="89">
        <v>107</v>
      </c>
      <c r="L54" s="89">
        <v>790</v>
      </c>
      <c r="M54" s="89" t="s">
        <v>305</v>
      </c>
      <c r="N54" s="89">
        <v>62</v>
      </c>
      <c r="O54" s="92"/>
      <c r="P54" s="91">
        <v>596</v>
      </c>
      <c r="Q54" s="87">
        <v>1</v>
      </c>
      <c r="R54" s="91">
        <v>565</v>
      </c>
      <c r="S54" s="89" t="s">
        <v>305</v>
      </c>
      <c r="T54" s="111"/>
      <c r="U54" s="88">
        <v>3476</v>
      </c>
      <c r="V54" s="86">
        <v>2821</v>
      </c>
      <c r="W54" s="93">
        <v>967</v>
      </c>
      <c r="X54" s="86">
        <v>1223</v>
      </c>
      <c r="Y54" s="94">
        <v>95</v>
      </c>
    </row>
    <row r="55" spans="2:25" s="69" customFormat="1" ht="14.25">
      <c r="B55" s="96" t="s">
        <v>367</v>
      </c>
      <c r="C55" s="97">
        <v>64474</v>
      </c>
      <c r="D55" s="98">
        <v>14790</v>
      </c>
      <c r="E55" s="98">
        <v>24482</v>
      </c>
      <c r="F55" s="98">
        <v>11269</v>
      </c>
      <c r="G55" s="110">
        <v>18</v>
      </c>
      <c r="H55" s="100">
        <v>5496</v>
      </c>
      <c r="I55" s="98" t="s">
        <v>305</v>
      </c>
      <c r="J55" s="101">
        <v>71</v>
      </c>
      <c r="K55" s="101">
        <v>107</v>
      </c>
      <c r="L55" s="101">
        <v>797</v>
      </c>
      <c r="M55" s="101" t="s">
        <v>305</v>
      </c>
      <c r="N55" s="101">
        <v>62</v>
      </c>
      <c r="O55" s="102"/>
      <c r="P55" s="103">
        <v>598</v>
      </c>
      <c r="Q55" s="99">
        <v>1</v>
      </c>
      <c r="R55" s="103">
        <v>576</v>
      </c>
      <c r="S55" s="101" t="s">
        <v>305</v>
      </c>
      <c r="T55" s="112"/>
      <c r="U55" s="100">
        <v>3512</v>
      </c>
      <c r="V55" s="98">
        <v>2714</v>
      </c>
      <c r="W55" s="104">
        <v>975</v>
      </c>
      <c r="X55" s="98">
        <v>1236</v>
      </c>
      <c r="Y55" s="105">
        <v>96</v>
      </c>
    </row>
    <row r="56" spans="2:25" s="69" customFormat="1" ht="14.25">
      <c r="B56" s="95" t="s">
        <v>368</v>
      </c>
      <c r="C56" s="85">
        <v>64187</v>
      </c>
      <c r="D56" s="86">
        <v>14690</v>
      </c>
      <c r="E56" s="86">
        <v>24376</v>
      </c>
      <c r="F56" s="86">
        <v>11257</v>
      </c>
      <c r="G56" s="109">
        <v>19</v>
      </c>
      <c r="H56" s="88">
        <v>5496</v>
      </c>
      <c r="I56" s="86" t="s">
        <v>305</v>
      </c>
      <c r="J56" s="89">
        <v>71</v>
      </c>
      <c r="K56" s="89">
        <v>107</v>
      </c>
      <c r="L56" s="89">
        <v>800</v>
      </c>
      <c r="M56" s="89" t="s">
        <v>305</v>
      </c>
      <c r="N56" s="89">
        <v>62</v>
      </c>
      <c r="O56" s="92"/>
      <c r="P56" s="91">
        <v>595</v>
      </c>
      <c r="Q56" s="87">
        <v>1</v>
      </c>
      <c r="R56" s="91">
        <v>586</v>
      </c>
      <c r="S56" s="89" t="s">
        <v>305</v>
      </c>
      <c r="T56" s="111"/>
      <c r="U56" s="88">
        <v>3546</v>
      </c>
      <c r="V56" s="86">
        <v>2601</v>
      </c>
      <c r="W56" s="93">
        <v>978</v>
      </c>
      <c r="X56" s="86">
        <v>1243</v>
      </c>
      <c r="Y56" s="94">
        <v>97</v>
      </c>
    </row>
    <row r="57" spans="2:25" s="69" customFormat="1" ht="14.25">
      <c r="B57" s="95" t="s">
        <v>369</v>
      </c>
      <c r="C57" s="85">
        <v>63919</v>
      </c>
      <c r="D57" s="86">
        <v>14603</v>
      </c>
      <c r="E57" s="86">
        <v>24295</v>
      </c>
      <c r="F57" s="86">
        <v>11236</v>
      </c>
      <c r="G57" s="109">
        <v>19</v>
      </c>
      <c r="H57" s="88">
        <v>5493</v>
      </c>
      <c r="I57" s="86" t="s">
        <v>305</v>
      </c>
      <c r="J57" s="89">
        <v>71</v>
      </c>
      <c r="K57" s="89">
        <v>107</v>
      </c>
      <c r="L57" s="89">
        <v>805</v>
      </c>
      <c r="M57" s="89" t="s">
        <v>305</v>
      </c>
      <c r="N57" s="89">
        <v>62</v>
      </c>
      <c r="O57" s="92"/>
      <c r="P57" s="91">
        <v>588</v>
      </c>
      <c r="Q57" s="87">
        <v>1</v>
      </c>
      <c r="R57" s="91">
        <v>604</v>
      </c>
      <c r="S57" s="89" t="s">
        <v>305</v>
      </c>
      <c r="T57" s="111"/>
      <c r="U57" s="88">
        <v>3573</v>
      </c>
      <c r="V57" s="113">
        <v>2482</v>
      </c>
      <c r="W57" s="93">
        <v>983</v>
      </c>
      <c r="X57" s="86">
        <v>1254</v>
      </c>
      <c r="Y57" s="94">
        <v>98</v>
      </c>
    </row>
    <row r="58" spans="2:25" s="69" customFormat="1" ht="14.25">
      <c r="B58" s="95" t="s">
        <v>370</v>
      </c>
      <c r="C58" s="85">
        <v>63600</v>
      </c>
      <c r="D58" s="86">
        <v>14527</v>
      </c>
      <c r="E58" s="86">
        <v>24188</v>
      </c>
      <c r="F58" s="86">
        <v>11220</v>
      </c>
      <c r="G58" s="109">
        <v>21</v>
      </c>
      <c r="H58" s="88">
        <v>5481</v>
      </c>
      <c r="I58" s="86">
        <v>1</v>
      </c>
      <c r="J58" s="89">
        <v>71</v>
      </c>
      <c r="K58" s="89">
        <v>107</v>
      </c>
      <c r="L58" s="89">
        <v>810</v>
      </c>
      <c r="M58" s="89" t="s">
        <v>305</v>
      </c>
      <c r="N58" s="89">
        <v>62</v>
      </c>
      <c r="O58" s="92"/>
      <c r="P58" s="91">
        <v>585</v>
      </c>
      <c r="Q58" s="87">
        <v>1</v>
      </c>
      <c r="R58" s="91">
        <v>622</v>
      </c>
      <c r="S58" s="89" t="s">
        <v>305</v>
      </c>
      <c r="T58" s="111"/>
      <c r="U58" s="88">
        <v>3565</v>
      </c>
      <c r="V58" s="113">
        <v>2361</v>
      </c>
      <c r="W58" s="114">
        <f>SUM(J58:L58)</f>
        <v>988</v>
      </c>
      <c r="X58" s="115">
        <v>1269</v>
      </c>
      <c r="Y58" s="94">
        <v>99</v>
      </c>
    </row>
    <row r="59" spans="2:25" s="69" customFormat="1" ht="14.25">
      <c r="B59" s="95" t="s">
        <v>371</v>
      </c>
      <c r="C59" s="116">
        <v>63352</v>
      </c>
      <c r="D59" s="117">
        <v>14451</v>
      </c>
      <c r="E59" s="117">
        <v>24106</v>
      </c>
      <c r="F59" s="117">
        <v>11209</v>
      </c>
      <c r="G59" s="118">
        <v>25</v>
      </c>
      <c r="H59" s="119">
        <v>5478</v>
      </c>
      <c r="I59" s="117">
        <v>4</v>
      </c>
      <c r="J59" s="120">
        <v>71</v>
      </c>
      <c r="K59" s="120">
        <v>107</v>
      </c>
      <c r="L59" s="120">
        <v>814</v>
      </c>
      <c r="M59" s="120" t="s">
        <v>305</v>
      </c>
      <c r="N59" s="120">
        <v>62</v>
      </c>
      <c r="O59" s="121"/>
      <c r="P59" s="122">
        <v>572</v>
      </c>
      <c r="Q59" s="123">
        <v>2</v>
      </c>
      <c r="R59" s="122">
        <v>649</v>
      </c>
      <c r="S59" s="120" t="s">
        <v>305</v>
      </c>
      <c r="T59" s="124"/>
      <c r="U59" s="119">
        <v>3551</v>
      </c>
      <c r="V59" s="125">
        <v>2278</v>
      </c>
      <c r="W59" s="126">
        <f>SUM(J59:L59)</f>
        <v>992</v>
      </c>
      <c r="X59" s="127">
        <f>SUM(N59:P59,R59)</f>
        <v>1283</v>
      </c>
      <c r="Y59" s="128">
        <v>2000</v>
      </c>
    </row>
    <row r="60" spans="2:25" s="69" customFormat="1" ht="14.25">
      <c r="B60" s="96" t="s">
        <v>372</v>
      </c>
      <c r="C60" s="85">
        <v>62961</v>
      </c>
      <c r="D60" s="86">
        <v>14375</v>
      </c>
      <c r="E60" s="86">
        <v>23964</v>
      </c>
      <c r="F60" s="86">
        <v>11191</v>
      </c>
      <c r="G60" s="109">
        <v>26</v>
      </c>
      <c r="H60" s="88">
        <v>5479</v>
      </c>
      <c r="I60" s="86">
        <v>7</v>
      </c>
      <c r="J60" s="89">
        <v>71</v>
      </c>
      <c r="K60" s="89">
        <v>107</v>
      </c>
      <c r="L60" s="89">
        <v>818</v>
      </c>
      <c r="M60" s="89" t="s">
        <v>305</v>
      </c>
      <c r="N60" s="89">
        <v>62</v>
      </c>
      <c r="O60" s="92"/>
      <c r="P60" s="91">
        <v>559</v>
      </c>
      <c r="Q60" s="87">
        <v>2</v>
      </c>
      <c r="R60" s="129">
        <v>669</v>
      </c>
      <c r="S60" s="89" t="s">
        <v>305</v>
      </c>
      <c r="T60" s="130"/>
      <c r="U60" s="130">
        <v>3495</v>
      </c>
      <c r="V60" s="113">
        <v>2164</v>
      </c>
      <c r="W60" s="114">
        <f>SUM(J60:L60)</f>
        <v>996</v>
      </c>
      <c r="X60" s="115">
        <f>SUM(N60:P60,R60)</f>
        <v>1290</v>
      </c>
      <c r="Y60" s="131" t="s">
        <v>373</v>
      </c>
    </row>
    <row r="61" spans="2:25" s="69" customFormat="1" ht="14.25">
      <c r="B61" s="95" t="s">
        <v>374</v>
      </c>
      <c r="C61" s="85">
        <v>62545</v>
      </c>
      <c r="D61" s="86">
        <v>14279</v>
      </c>
      <c r="E61" s="86">
        <v>23808</v>
      </c>
      <c r="F61" s="86">
        <v>11159</v>
      </c>
      <c r="G61" s="109">
        <v>35</v>
      </c>
      <c r="H61" s="88">
        <v>5472</v>
      </c>
      <c r="I61" s="86">
        <v>9</v>
      </c>
      <c r="J61" s="89">
        <v>71</v>
      </c>
      <c r="K61" s="89">
        <v>106</v>
      </c>
      <c r="L61" s="89">
        <v>816</v>
      </c>
      <c r="M61" s="89" t="s">
        <v>305</v>
      </c>
      <c r="N61" s="89">
        <v>62</v>
      </c>
      <c r="O61" s="92"/>
      <c r="P61" s="91">
        <v>541</v>
      </c>
      <c r="Q61" s="132">
        <v>2</v>
      </c>
      <c r="R61" s="129">
        <v>686</v>
      </c>
      <c r="S61" s="89" t="s">
        <v>375</v>
      </c>
      <c r="T61" s="130"/>
      <c r="U61" s="130">
        <v>3467</v>
      </c>
      <c r="V61" s="113">
        <v>2069</v>
      </c>
      <c r="W61" s="133">
        <f>SUM(J61:L61)</f>
        <v>993</v>
      </c>
      <c r="X61" s="134">
        <f>SUM(N61:P61,R61)</f>
        <v>1289</v>
      </c>
      <c r="Y61" s="131" t="s">
        <v>376</v>
      </c>
    </row>
    <row r="62" spans="2:25" s="69" customFormat="1" ht="14.25">
      <c r="B62" s="95" t="s">
        <v>377</v>
      </c>
      <c r="C62" s="85">
        <v>62085</v>
      </c>
      <c r="D62" s="86">
        <v>14174</v>
      </c>
      <c r="E62" s="86">
        <v>23633</v>
      </c>
      <c r="F62" s="86">
        <v>11134</v>
      </c>
      <c r="G62" s="109">
        <v>38</v>
      </c>
      <c r="H62" s="88">
        <v>5450</v>
      </c>
      <c r="I62" s="86">
        <v>16</v>
      </c>
      <c r="J62" s="89">
        <v>71</v>
      </c>
      <c r="K62" s="89">
        <v>106</v>
      </c>
      <c r="L62" s="89">
        <v>818</v>
      </c>
      <c r="M62" s="89" t="s">
        <v>305</v>
      </c>
      <c r="N62" s="89">
        <v>63</v>
      </c>
      <c r="O62" s="92"/>
      <c r="P62" s="91">
        <v>525</v>
      </c>
      <c r="Q62" s="132">
        <v>2</v>
      </c>
      <c r="R62" s="129">
        <v>702</v>
      </c>
      <c r="S62" s="89" t="s">
        <v>375</v>
      </c>
      <c r="T62" s="130"/>
      <c r="U62" s="130">
        <v>3439</v>
      </c>
      <c r="V62" s="113">
        <v>1955</v>
      </c>
      <c r="W62" s="133">
        <f>SUM(J62:L62)</f>
        <v>995</v>
      </c>
      <c r="X62" s="134">
        <f>SUM(N62:P62,R62)</f>
        <v>1290</v>
      </c>
      <c r="Y62" s="131" t="s">
        <v>378</v>
      </c>
    </row>
    <row r="63" spans="2:25" s="69" customFormat="1" ht="14.25">
      <c r="B63" s="95" t="s">
        <v>379</v>
      </c>
      <c r="C63" s="85">
        <v>61631</v>
      </c>
      <c r="D63" s="86">
        <v>14061</v>
      </c>
      <c r="E63" s="86">
        <v>23420</v>
      </c>
      <c r="F63" s="86">
        <v>11102</v>
      </c>
      <c r="G63" s="109">
        <v>47</v>
      </c>
      <c r="H63" s="88">
        <v>5429</v>
      </c>
      <c r="I63" s="86">
        <v>18</v>
      </c>
      <c r="J63" s="89">
        <v>71</v>
      </c>
      <c r="K63" s="89">
        <v>106</v>
      </c>
      <c r="L63" s="89">
        <v>822</v>
      </c>
      <c r="M63" s="89" t="s">
        <v>305</v>
      </c>
      <c r="N63" s="89">
        <v>63</v>
      </c>
      <c r="O63" s="92"/>
      <c r="P63" s="91">
        <v>508</v>
      </c>
      <c r="Q63" s="132">
        <v>4</v>
      </c>
      <c r="R63" s="129">
        <v>709</v>
      </c>
      <c r="S63" s="89" t="s">
        <v>305</v>
      </c>
      <c r="T63" s="130"/>
      <c r="U63" s="130">
        <v>3444</v>
      </c>
      <c r="V63" s="113">
        <v>1878</v>
      </c>
      <c r="W63" s="133">
        <v>999</v>
      </c>
      <c r="X63" s="134">
        <f>SUM(N63:P63,R63)</f>
        <v>1280</v>
      </c>
      <c r="Y63" s="131" t="s">
        <v>380</v>
      </c>
    </row>
    <row r="64" spans="2:25" s="69" customFormat="1" ht="14.25">
      <c r="B64" s="135" t="s">
        <v>381</v>
      </c>
      <c r="C64" s="116">
        <v>61092</v>
      </c>
      <c r="D64" s="117">
        <v>13949</v>
      </c>
      <c r="E64" s="117">
        <v>23123</v>
      </c>
      <c r="F64" s="117">
        <v>11035</v>
      </c>
      <c r="G64" s="118">
        <v>59</v>
      </c>
      <c r="H64" s="119">
        <v>5418</v>
      </c>
      <c r="I64" s="117">
        <v>19</v>
      </c>
      <c r="J64" s="120">
        <v>71</v>
      </c>
      <c r="K64" s="120">
        <v>106</v>
      </c>
      <c r="L64" s="120">
        <v>825</v>
      </c>
      <c r="M64" s="120" t="s">
        <v>305</v>
      </c>
      <c r="N64" s="120">
        <v>63</v>
      </c>
      <c r="O64" s="121"/>
      <c r="P64" s="122">
        <v>488</v>
      </c>
      <c r="Q64" s="136">
        <v>4</v>
      </c>
      <c r="R64" s="137">
        <v>726</v>
      </c>
      <c r="S64" s="138" t="s">
        <v>305</v>
      </c>
      <c r="T64" s="139"/>
      <c r="U64" s="140">
        <v>3439</v>
      </c>
      <c r="V64" s="125">
        <v>1830</v>
      </c>
      <c r="W64" s="141">
        <v>1002</v>
      </c>
      <c r="X64" s="142">
        <v>1277</v>
      </c>
      <c r="Y64" s="143" t="s">
        <v>382</v>
      </c>
    </row>
    <row r="65" spans="2:25" s="69" customFormat="1" ht="14.25">
      <c r="B65" s="95" t="s">
        <v>383</v>
      </c>
      <c r="C65" s="85">
        <v>60569</v>
      </c>
      <c r="D65" s="86">
        <v>13835</v>
      </c>
      <c r="E65" s="86">
        <v>22878</v>
      </c>
      <c r="F65" s="86">
        <v>10992</v>
      </c>
      <c r="G65" s="109">
        <v>67</v>
      </c>
      <c r="H65" s="88">
        <v>5385</v>
      </c>
      <c r="I65" s="86">
        <v>27</v>
      </c>
      <c r="J65" s="89">
        <v>71</v>
      </c>
      <c r="K65" s="89">
        <v>104</v>
      </c>
      <c r="L65" s="89">
        <v>831</v>
      </c>
      <c r="M65" s="89" t="s">
        <v>305</v>
      </c>
      <c r="N65" s="89">
        <v>64</v>
      </c>
      <c r="O65" s="132">
        <v>1</v>
      </c>
      <c r="P65" s="91">
        <v>468</v>
      </c>
      <c r="Q65" s="132">
        <v>4</v>
      </c>
      <c r="R65" s="129">
        <v>744</v>
      </c>
      <c r="S65" s="89" t="s">
        <v>305</v>
      </c>
      <c r="T65" s="130"/>
      <c r="U65" s="144">
        <v>3441</v>
      </c>
      <c r="V65" s="113">
        <v>1729</v>
      </c>
      <c r="W65" s="133">
        <v>1006</v>
      </c>
      <c r="X65" s="134">
        <v>1276</v>
      </c>
      <c r="Y65" s="131" t="s">
        <v>384</v>
      </c>
    </row>
    <row r="66" spans="2:25" s="69" customFormat="1" ht="14.25">
      <c r="B66" s="95" t="s">
        <v>385</v>
      </c>
      <c r="C66" s="85">
        <f t="shared" ref="C66:C73" si="0">SUM(D66:V66)-O66-G66-Q66</f>
        <v>60072</v>
      </c>
      <c r="D66" s="86">
        <v>13723</v>
      </c>
      <c r="E66" s="86">
        <v>22693</v>
      </c>
      <c r="F66" s="86">
        <v>10955</v>
      </c>
      <c r="G66" s="109">
        <v>70</v>
      </c>
      <c r="H66" s="88">
        <v>5313</v>
      </c>
      <c r="I66" s="86">
        <v>32</v>
      </c>
      <c r="J66" s="89" t="s">
        <v>305</v>
      </c>
      <c r="K66" s="89" t="s">
        <v>305</v>
      </c>
      <c r="L66" s="89" t="s">
        <v>305</v>
      </c>
      <c r="M66" s="88">
        <v>1013</v>
      </c>
      <c r="N66" s="89">
        <v>64</v>
      </c>
      <c r="O66" s="132">
        <v>1</v>
      </c>
      <c r="P66" s="91">
        <v>434</v>
      </c>
      <c r="Q66" s="132">
        <v>5</v>
      </c>
      <c r="R66" s="129">
        <v>756</v>
      </c>
      <c r="S66" s="89" t="s">
        <v>305</v>
      </c>
      <c r="T66" s="111"/>
      <c r="U66" s="88">
        <v>3435</v>
      </c>
      <c r="V66" s="113">
        <v>1654</v>
      </c>
      <c r="W66" s="130" t="s">
        <v>375</v>
      </c>
      <c r="X66" s="111">
        <f t="shared" ref="X66:X73" si="1">N66+P66+R66</f>
        <v>1254</v>
      </c>
      <c r="Y66" s="131" t="s">
        <v>386</v>
      </c>
    </row>
    <row r="67" spans="2:25" s="69" customFormat="1" ht="14.25">
      <c r="B67" s="95" t="s">
        <v>387</v>
      </c>
      <c r="C67" s="85">
        <f t="shared" si="0"/>
        <v>59555</v>
      </c>
      <c r="D67" s="86">
        <v>13626</v>
      </c>
      <c r="E67" s="86">
        <v>22476</v>
      </c>
      <c r="F67" s="86">
        <v>10915</v>
      </c>
      <c r="G67" s="109">
        <v>80</v>
      </c>
      <c r="H67" s="88">
        <v>5243</v>
      </c>
      <c r="I67" s="86">
        <v>37</v>
      </c>
      <c r="J67" s="89" t="s">
        <v>305</v>
      </c>
      <c r="K67" s="89" t="s">
        <v>305</v>
      </c>
      <c r="L67" s="89" t="s">
        <v>305</v>
      </c>
      <c r="M67" s="88">
        <v>1026</v>
      </c>
      <c r="N67" s="89">
        <v>64</v>
      </c>
      <c r="O67" s="132">
        <v>1</v>
      </c>
      <c r="P67" s="91">
        <v>417</v>
      </c>
      <c r="Q67" s="132">
        <v>6</v>
      </c>
      <c r="R67" s="129">
        <v>765</v>
      </c>
      <c r="S67" s="89" t="s">
        <v>305</v>
      </c>
      <c r="T67" s="111"/>
      <c r="U67" s="88">
        <v>3401</v>
      </c>
      <c r="V67" s="113">
        <v>1585</v>
      </c>
      <c r="W67" s="130" t="s">
        <v>375</v>
      </c>
      <c r="X67" s="111">
        <f t="shared" si="1"/>
        <v>1246</v>
      </c>
      <c r="Y67" s="131" t="s">
        <v>388</v>
      </c>
    </row>
    <row r="68" spans="2:25" s="69" customFormat="1" ht="14.25">
      <c r="B68" s="95" t="s">
        <v>389</v>
      </c>
      <c r="C68" s="85">
        <f t="shared" si="0"/>
        <v>59017</v>
      </c>
      <c r="D68" s="145">
        <v>13516</v>
      </c>
      <c r="E68" s="145">
        <v>22258</v>
      </c>
      <c r="F68" s="145">
        <v>10864</v>
      </c>
      <c r="G68" s="132">
        <v>87</v>
      </c>
      <c r="H68" s="146">
        <v>5183</v>
      </c>
      <c r="I68" s="145">
        <v>42</v>
      </c>
      <c r="J68" s="89" t="s">
        <v>305</v>
      </c>
      <c r="K68" s="89" t="s">
        <v>305</v>
      </c>
      <c r="L68" s="89" t="s">
        <v>305</v>
      </c>
      <c r="M68" s="146">
        <v>1030</v>
      </c>
      <c r="N68" s="111">
        <v>64</v>
      </c>
      <c r="O68" s="87">
        <v>1</v>
      </c>
      <c r="P68" s="130">
        <v>406</v>
      </c>
      <c r="Q68" s="87">
        <v>6</v>
      </c>
      <c r="R68" s="130">
        <v>773</v>
      </c>
      <c r="S68" s="89" t="s">
        <v>305</v>
      </c>
      <c r="T68" s="111"/>
      <c r="U68" s="147">
        <v>3348</v>
      </c>
      <c r="V68" s="148">
        <v>1533</v>
      </c>
      <c r="W68" s="130" t="s">
        <v>375</v>
      </c>
      <c r="X68" s="111">
        <f t="shared" si="1"/>
        <v>1243</v>
      </c>
      <c r="Y68" s="131" t="s">
        <v>390</v>
      </c>
    </row>
    <row r="69" spans="2:25" s="154" customFormat="1" ht="14.25">
      <c r="B69" s="135" t="s">
        <v>391</v>
      </c>
      <c r="C69" s="116">
        <f t="shared" si="0"/>
        <v>58418</v>
      </c>
      <c r="D69" s="149">
        <v>13392</v>
      </c>
      <c r="E69" s="149">
        <v>22000</v>
      </c>
      <c r="F69" s="149">
        <v>10815</v>
      </c>
      <c r="G69" s="136">
        <v>88</v>
      </c>
      <c r="H69" s="150">
        <v>5116</v>
      </c>
      <c r="I69" s="149">
        <v>48</v>
      </c>
      <c r="J69" s="120" t="s">
        <v>305</v>
      </c>
      <c r="K69" s="120" t="s">
        <v>305</v>
      </c>
      <c r="L69" s="120" t="s">
        <v>305</v>
      </c>
      <c r="M69" s="150">
        <v>1039</v>
      </c>
      <c r="N69" s="124">
        <v>58</v>
      </c>
      <c r="O69" s="87">
        <v>1</v>
      </c>
      <c r="P69" s="151">
        <v>395</v>
      </c>
      <c r="Q69" s="123">
        <v>6</v>
      </c>
      <c r="R69" s="151">
        <v>778</v>
      </c>
      <c r="S69" s="120" t="s">
        <v>305</v>
      </c>
      <c r="T69" s="124"/>
      <c r="U69" s="152">
        <v>3311</v>
      </c>
      <c r="V69" s="153">
        <v>1466</v>
      </c>
      <c r="W69" s="151" t="s">
        <v>375</v>
      </c>
      <c r="X69" s="124">
        <f t="shared" si="1"/>
        <v>1231</v>
      </c>
      <c r="Y69" s="143" t="s">
        <v>392</v>
      </c>
    </row>
    <row r="70" spans="2:25" s="154" customFormat="1" ht="14.25">
      <c r="B70" s="95" t="s">
        <v>393</v>
      </c>
      <c r="C70" s="85">
        <f t="shared" si="0"/>
        <v>57845</v>
      </c>
      <c r="D70" s="145">
        <v>13299</v>
      </c>
      <c r="E70" s="145">
        <v>21721</v>
      </c>
      <c r="F70" s="145">
        <v>10751</v>
      </c>
      <c r="G70" s="132">
        <v>89</v>
      </c>
      <c r="H70" s="146">
        <v>5060</v>
      </c>
      <c r="I70" s="145">
        <v>49</v>
      </c>
      <c r="J70" s="89" t="s">
        <v>375</v>
      </c>
      <c r="K70" s="89" t="s">
        <v>375</v>
      </c>
      <c r="L70" s="89" t="s">
        <v>375</v>
      </c>
      <c r="M70" s="146">
        <v>1049</v>
      </c>
      <c r="N70" s="98">
        <v>57</v>
      </c>
      <c r="O70" s="873">
        <v>1</v>
      </c>
      <c r="P70" s="100">
        <v>387</v>
      </c>
      <c r="Q70" s="132">
        <v>6</v>
      </c>
      <c r="R70" s="130">
        <v>780</v>
      </c>
      <c r="S70" s="89" t="s">
        <v>375</v>
      </c>
      <c r="T70" s="130"/>
      <c r="U70" s="146">
        <v>3266</v>
      </c>
      <c r="V70" s="148">
        <v>1426</v>
      </c>
      <c r="W70" s="130" t="s">
        <v>375</v>
      </c>
      <c r="X70" s="134">
        <f t="shared" si="1"/>
        <v>1224</v>
      </c>
      <c r="Y70" s="874">
        <v>11</v>
      </c>
    </row>
    <row r="71" spans="2:25" s="69" customFormat="1" ht="14.25" customHeight="1">
      <c r="B71" s="95" t="s">
        <v>394</v>
      </c>
      <c r="C71" s="85">
        <f t="shared" si="0"/>
        <v>57312</v>
      </c>
      <c r="D71" s="86">
        <v>13170</v>
      </c>
      <c r="E71" s="86">
        <v>21460</v>
      </c>
      <c r="F71" s="86">
        <v>10699</v>
      </c>
      <c r="G71" s="132">
        <v>91</v>
      </c>
      <c r="H71" s="88">
        <v>5022</v>
      </c>
      <c r="I71" s="86">
        <v>49</v>
      </c>
      <c r="J71" s="89" t="s">
        <v>305</v>
      </c>
      <c r="K71" s="89" t="s">
        <v>305</v>
      </c>
      <c r="L71" s="89" t="s">
        <v>305</v>
      </c>
      <c r="M71" s="146">
        <v>1059</v>
      </c>
      <c r="N71" s="89">
        <v>57</v>
      </c>
      <c r="O71" s="87">
        <v>1</v>
      </c>
      <c r="P71" s="91">
        <v>372</v>
      </c>
      <c r="Q71" s="132">
        <v>7</v>
      </c>
      <c r="R71" s="129">
        <v>783</v>
      </c>
      <c r="S71" s="89" t="s">
        <v>305</v>
      </c>
      <c r="T71" s="130"/>
      <c r="U71" s="130">
        <v>3249</v>
      </c>
      <c r="V71" s="113">
        <v>1392</v>
      </c>
      <c r="W71" s="130" t="s">
        <v>375</v>
      </c>
      <c r="X71" s="111">
        <f t="shared" si="1"/>
        <v>1212</v>
      </c>
      <c r="Y71" s="131">
        <v>12</v>
      </c>
    </row>
    <row r="72" spans="2:25" s="69" customFormat="1" ht="14.25" customHeight="1">
      <c r="B72" s="939" t="s">
        <v>395</v>
      </c>
      <c r="C72" s="940">
        <f t="shared" si="0"/>
        <v>56657</v>
      </c>
      <c r="D72" s="86">
        <v>13043</v>
      </c>
      <c r="E72" s="86">
        <v>21131</v>
      </c>
      <c r="F72" s="86">
        <v>10628</v>
      </c>
      <c r="G72" s="87">
        <v>93</v>
      </c>
      <c r="H72" s="88">
        <v>4981</v>
      </c>
      <c r="I72" s="86">
        <v>50</v>
      </c>
      <c r="J72" s="89" t="s">
        <v>305</v>
      </c>
      <c r="K72" s="89" t="s">
        <v>305</v>
      </c>
      <c r="L72" s="89" t="s">
        <v>305</v>
      </c>
      <c r="M72" s="146">
        <v>1080</v>
      </c>
      <c r="N72" s="89">
        <v>57</v>
      </c>
      <c r="O72" s="87">
        <v>1</v>
      </c>
      <c r="P72" s="129">
        <v>359</v>
      </c>
      <c r="Q72" s="87">
        <v>7</v>
      </c>
      <c r="R72" s="129">
        <v>782</v>
      </c>
      <c r="S72" s="89" t="s">
        <v>305</v>
      </c>
      <c r="T72" s="130"/>
      <c r="U72" s="130">
        <v>3216</v>
      </c>
      <c r="V72" s="113">
        <v>1330</v>
      </c>
      <c r="W72" s="93" t="s">
        <v>375</v>
      </c>
      <c r="X72" s="941">
        <f t="shared" si="1"/>
        <v>1198</v>
      </c>
      <c r="Y72" s="131">
        <v>13</v>
      </c>
    </row>
    <row r="73" spans="2:25" s="154" customFormat="1" ht="14.25" customHeight="1" thickBot="1">
      <c r="B73" s="902" t="s">
        <v>396</v>
      </c>
      <c r="C73" s="899">
        <f t="shared" si="0"/>
        <v>56096</v>
      </c>
      <c r="D73" s="900">
        <v>12905</v>
      </c>
      <c r="E73" s="900">
        <v>20852</v>
      </c>
      <c r="F73" s="900">
        <v>10557</v>
      </c>
      <c r="G73" s="903">
        <v>98</v>
      </c>
      <c r="H73" s="904">
        <v>4963</v>
      </c>
      <c r="I73" s="900">
        <v>51</v>
      </c>
      <c r="J73" s="901" t="s">
        <v>305</v>
      </c>
      <c r="K73" s="901" t="s">
        <v>305</v>
      </c>
      <c r="L73" s="901" t="s">
        <v>305</v>
      </c>
      <c r="M73" s="936">
        <v>1096</v>
      </c>
      <c r="N73" s="901">
        <v>57</v>
      </c>
      <c r="O73" s="935">
        <v>1</v>
      </c>
      <c r="P73" s="898">
        <v>352</v>
      </c>
      <c r="Q73" s="903">
        <v>7</v>
      </c>
      <c r="R73" s="937">
        <v>781</v>
      </c>
      <c r="S73" s="901" t="s">
        <v>305</v>
      </c>
      <c r="T73" s="938"/>
      <c r="U73" s="904">
        <v>3206</v>
      </c>
      <c r="V73" s="897">
        <v>1276</v>
      </c>
      <c r="W73" s="933" t="s">
        <v>375</v>
      </c>
      <c r="X73" s="897">
        <f t="shared" si="1"/>
        <v>1190</v>
      </c>
      <c r="Y73" s="905">
        <v>14</v>
      </c>
    </row>
    <row r="74" spans="2:25" s="157" customFormat="1" ht="12.75" customHeight="1">
      <c r="B74" s="156" t="s">
        <v>403</v>
      </c>
      <c r="L74" s="158" t="s">
        <v>1033</v>
      </c>
      <c r="M74" s="158"/>
      <c r="W74" s="159"/>
    </row>
    <row r="75" spans="2:25" s="157" customFormat="1" ht="12.75" customHeight="1">
      <c r="B75" s="156" t="s">
        <v>405</v>
      </c>
      <c r="L75" s="158" t="s">
        <v>1034</v>
      </c>
      <c r="M75" s="158"/>
      <c r="W75" s="159"/>
    </row>
    <row r="76" spans="2:25" s="157" customFormat="1" ht="12.75" customHeight="1">
      <c r="B76" s="156" t="s">
        <v>407</v>
      </c>
      <c r="L76" s="158" t="s">
        <v>408</v>
      </c>
      <c r="M76" s="160"/>
      <c r="W76" s="159"/>
    </row>
    <row r="77" spans="2:25" s="157" customFormat="1" ht="12.75" customHeight="1">
      <c r="B77" s="156" t="s">
        <v>409</v>
      </c>
      <c r="L77" s="160" t="s">
        <v>410</v>
      </c>
      <c r="W77" s="159"/>
    </row>
    <row r="78" spans="2:25" s="157" customFormat="1" ht="12.75" customHeight="1">
      <c r="B78" s="156" t="s">
        <v>411</v>
      </c>
      <c r="W78" s="159"/>
    </row>
    <row r="79" spans="2:25">
      <c r="B79" s="157" t="s">
        <v>412</v>
      </c>
      <c r="L79" s="157"/>
    </row>
  </sheetData>
  <mergeCells count="10">
    <mergeCell ref="B5:B6"/>
    <mergeCell ref="G5:H5"/>
    <mergeCell ref="O5:P5"/>
    <mergeCell ref="Q5:R5"/>
    <mergeCell ref="T5:U5"/>
    <mergeCell ref="Y5:Y6"/>
    <mergeCell ref="G6:H6"/>
    <mergeCell ref="O6:P6"/>
    <mergeCell ref="Q6:R6"/>
    <mergeCell ref="T6:U6"/>
  </mergeCells>
  <phoneticPr fontId="15"/>
  <printOptions horizontalCentered="1"/>
  <pageMargins left="0" right="0" top="0" bottom="0" header="0" footer="0"/>
  <pageSetup paperSize="9" scale="76" orientation="portrait" blackAndWhite="1" r:id="rId1"/>
  <headerFooter alignWithMargins="0"/>
  <colBreaks count="1" manualBreakCount="1">
    <brk id="11" max="78"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D118"/>
  <sheetViews>
    <sheetView showOutlineSymbols="0" zoomScaleNormal="100" zoomScaleSheetLayoutView="85" workbookViewId="0"/>
  </sheetViews>
  <sheetFormatPr defaultColWidth="10.625" defaultRowHeight="13.5"/>
  <cols>
    <col min="1" max="1" width="0.875" style="1344" customWidth="1"/>
    <col min="2" max="2" width="32.5" style="1344" customWidth="1"/>
    <col min="3" max="3" width="0.875" style="1344" customWidth="1"/>
    <col min="4" max="4" width="6.375" style="1344" customWidth="1"/>
    <col min="5" max="5" width="10.5" style="1344" customWidth="1"/>
    <col min="6" max="8" width="13.625" style="1344" customWidth="1"/>
    <col min="9" max="9" width="12.875" style="1344" customWidth="1"/>
    <col min="10" max="10" width="13.375" style="1344" customWidth="1"/>
    <col min="11" max="12" width="12.125" style="1344" customWidth="1"/>
    <col min="13" max="13" width="11.625" style="1344" customWidth="1"/>
    <col min="14" max="14" width="11.875" style="1344" customWidth="1"/>
    <col min="15" max="16" width="11.5" style="1344" customWidth="1"/>
    <col min="17" max="17" width="0.875" style="1344" customWidth="1"/>
    <col min="18" max="18" width="8.5" style="1344" customWidth="1"/>
    <col min="19" max="16384" width="10.625" style="1344"/>
  </cols>
  <sheetData>
    <row r="1" spans="1:160" s="1" customFormat="1" ht="14.25" customHeight="1">
      <c r="A1" s="2" t="s">
        <v>90</v>
      </c>
      <c r="C1" s="2"/>
      <c r="D1" s="2"/>
      <c r="E1" s="1278"/>
      <c r="F1" s="1278"/>
      <c r="G1" s="1278"/>
      <c r="H1" s="1278"/>
      <c r="I1" s="1278"/>
      <c r="J1" s="1278"/>
      <c r="K1" s="1278"/>
      <c r="L1" s="1278"/>
      <c r="M1" s="1278"/>
      <c r="N1" s="1278"/>
      <c r="Q1" s="29" t="s">
        <v>91</v>
      </c>
    </row>
    <row r="2" spans="1:160" s="31" customFormat="1" ht="28.5" customHeight="1">
      <c r="A2" s="55"/>
      <c r="B2" s="55"/>
      <c r="C2" s="55"/>
      <c r="D2" s="55"/>
      <c r="E2" s="55"/>
      <c r="F2" s="55"/>
      <c r="G2" s="55"/>
      <c r="H2" s="55"/>
      <c r="I2" s="56" t="s">
        <v>92</v>
      </c>
      <c r="J2" s="55" t="s">
        <v>93</v>
      </c>
      <c r="K2" s="55"/>
      <c r="L2" s="55"/>
      <c r="M2" s="55"/>
      <c r="N2" s="55"/>
      <c r="O2" s="55"/>
      <c r="P2" s="55"/>
      <c r="Q2" s="55"/>
      <c r="R2" s="1023"/>
    </row>
    <row r="3" spans="1:160" s="31" customFormat="1" ht="17.25" customHeight="1">
      <c r="A3" s="1024"/>
      <c r="B3" s="1023"/>
      <c r="C3" s="1023"/>
      <c r="D3" s="1023"/>
      <c r="E3" s="1023"/>
      <c r="F3" s="1023"/>
      <c r="G3" s="52" t="s">
        <v>94</v>
      </c>
      <c r="I3" s="51"/>
      <c r="J3" s="52" t="s">
        <v>1240</v>
      </c>
      <c r="K3" s="1023"/>
      <c r="L3" s="1024"/>
      <c r="M3" s="1023"/>
      <c r="N3" s="1023"/>
      <c r="O3" s="1023"/>
      <c r="P3" s="1023"/>
      <c r="Q3" s="1023"/>
      <c r="R3" s="1023"/>
    </row>
    <row r="4" spans="1:160" s="1" customFormat="1" ht="14.25" customHeight="1">
      <c r="B4" s="2" t="s">
        <v>95</v>
      </c>
      <c r="P4" s="29" t="s">
        <v>1236</v>
      </c>
    </row>
    <row r="5" spans="1:160" s="1" customFormat="1" ht="3.75" customHeight="1" thickBot="1"/>
    <row r="6" spans="1:160" s="1" customFormat="1" ht="21" customHeight="1">
      <c r="A6" s="3"/>
      <c r="B6" s="2136" t="s">
        <v>6</v>
      </c>
      <c r="C6" s="1259"/>
      <c r="D6" s="2139" t="s">
        <v>96</v>
      </c>
      <c r="E6" s="2140"/>
      <c r="F6" s="4" t="s">
        <v>8</v>
      </c>
      <c r="G6" s="5"/>
      <c r="H6" s="6"/>
      <c r="I6" s="4" t="s">
        <v>9</v>
      </c>
      <c r="J6" s="5"/>
      <c r="K6" s="5"/>
      <c r="L6" s="5"/>
      <c r="M6" s="6"/>
      <c r="N6" s="2143" t="s">
        <v>10</v>
      </c>
      <c r="O6" s="7" t="s">
        <v>11</v>
      </c>
      <c r="P6" s="5"/>
      <c r="Q6" s="3"/>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c r="BC6" s="8"/>
      <c r="BD6" s="8"/>
      <c r="BE6" s="8"/>
      <c r="BF6" s="8"/>
      <c r="BG6" s="8"/>
      <c r="BH6" s="8"/>
      <c r="BI6" s="8"/>
      <c r="BJ6" s="8"/>
      <c r="BK6" s="8"/>
      <c r="BL6" s="8"/>
      <c r="BM6" s="8"/>
      <c r="BN6" s="8"/>
      <c r="BO6" s="8"/>
      <c r="BP6" s="8"/>
      <c r="BQ6" s="8"/>
      <c r="BR6" s="8"/>
      <c r="BS6" s="8"/>
      <c r="BT6" s="8"/>
      <c r="BU6" s="8"/>
      <c r="BV6" s="8"/>
      <c r="BW6" s="8"/>
      <c r="BX6" s="8"/>
      <c r="BY6" s="8"/>
      <c r="BZ6" s="8"/>
      <c r="CA6" s="8"/>
      <c r="CB6" s="8"/>
      <c r="CC6" s="8"/>
      <c r="CD6" s="8"/>
      <c r="CE6" s="8"/>
      <c r="CF6" s="8"/>
      <c r="CG6" s="8"/>
      <c r="CH6" s="8"/>
      <c r="CI6" s="8"/>
      <c r="CJ6" s="8"/>
      <c r="CK6" s="8"/>
      <c r="CL6" s="8"/>
      <c r="CM6" s="8"/>
      <c r="CN6" s="8"/>
      <c r="CO6" s="8"/>
      <c r="CP6" s="8"/>
      <c r="CQ6" s="8"/>
      <c r="CR6" s="8"/>
      <c r="CS6" s="8"/>
      <c r="CT6" s="8"/>
      <c r="CU6" s="8"/>
      <c r="CV6" s="8"/>
      <c r="CW6" s="8"/>
      <c r="CX6" s="8"/>
      <c r="CY6" s="8"/>
      <c r="CZ6" s="8"/>
      <c r="DA6" s="8"/>
      <c r="DB6" s="8"/>
      <c r="DC6" s="8"/>
      <c r="DD6" s="8"/>
      <c r="DE6" s="8"/>
      <c r="DF6" s="8"/>
      <c r="DG6" s="8"/>
      <c r="DH6" s="8"/>
      <c r="DI6" s="8"/>
      <c r="DJ6" s="8"/>
      <c r="DK6" s="8"/>
      <c r="DL6" s="8"/>
      <c r="DM6" s="8"/>
      <c r="DN6" s="8"/>
      <c r="DO6" s="8"/>
      <c r="DP6" s="8"/>
      <c r="DQ6" s="8"/>
      <c r="DR6" s="8"/>
      <c r="DS6" s="8"/>
      <c r="DT6" s="8"/>
      <c r="DU6" s="8"/>
      <c r="DV6" s="8"/>
      <c r="DW6" s="8"/>
      <c r="DX6" s="8"/>
      <c r="DY6" s="8"/>
      <c r="DZ6" s="8"/>
      <c r="EA6" s="8"/>
      <c r="EB6" s="8"/>
      <c r="EC6" s="8"/>
      <c r="ED6" s="8"/>
      <c r="EE6" s="8"/>
      <c r="EF6" s="8"/>
      <c r="EG6" s="8"/>
      <c r="EH6" s="8"/>
      <c r="EI6" s="8"/>
      <c r="EJ6" s="8"/>
      <c r="EK6" s="8"/>
      <c r="EL6" s="8"/>
      <c r="EM6" s="8"/>
      <c r="EN6" s="8"/>
      <c r="EO6" s="8"/>
      <c r="EP6" s="8"/>
      <c r="EQ6" s="8"/>
      <c r="ER6" s="8"/>
      <c r="ES6" s="8"/>
      <c r="ET6" s="8"/>
      <c r="EU6" s="8"/>
      <c r="EV6" s="8"/>
      <c r="EW6" s="8"/>
      <c r="EX6" s="8"/>
      <c r="EY6" s="8"/>
      <c r="EZ6" s="8"/>
      <c r="FA6" s="8"/>
      <c r="FB6" s="8"/>
      <c r="FC6" s="8"/>
      <c r="FD6" s="8"/>
    </row>
    <row r="7" spans="1:160" s="1" customFormat="1" ht="21" customHeight="1">
      <c r="B7" s="2137"/>
      <c r="C7" s="1260"/>
      <c r="D7" s="2141"/>
      <c r="E7" s="2142"/>
      <c r="F7" s="2145" t="s">
        <v>12</v>
      </c>
      <c r="G7" s="2146"/>
      <c r="H7" s="2147"/>
      <c r="I7" s="40" t="s">
        <v>13</v>
      </c>
      <c r="J7" s="41"/>
      <c r="K7" s="41"/>
      <c r="L7" s="41"/>
      <c r="M7" s="42"/>
      <c r="N7" s="2144"/>
      <c r="O7" s="2148" t="s">
        <v>14</v>
      </c>
      <c r="P7" s="2149"/>
      <c r="Q7" s="46"/>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8"/>
      <c r="AY7" s="8"/>
      <c r="AZ7" s="8"/>
      <c r="BA7" s="8"/>
      <c r="BB7" s="8"/>
      <c r="BC7" s="8"/>
      <c r="BD7" s="8"/>
      <c r="BE7" s="8"/>
      <c r="BF7" s="8"/>
      <c r="BG7" s="8"/>
      <c r="BH7" s="8"/>
      <c r="BI7" s="8"/>
      <c r="BJ7" s="8"/>
      <c r="BK7" s="8"/>
      <c r="BL7" s="8"/>
      <c r="BM7" s="8"/>
      <c r="BN7" s="8"/>
      <c r="BO7" s="8"/>
      <c r="BP7" s="8"/>
      <c r="BQ7" s="8"/>
      <c r="BR7" s="8"/>
      <c r="BS7" s="8"/>
      <c r="BT7" s="8"/>
      <c r="BU7" s="8"/>
      <c r="BV7" s="8"/>
      <c r="BW7" s="8"/>
      <c r="BX7" s="8"/>
      <c r="BY7" s="8"/>
      <c r="BZ7" s="8"/>
      <c r="CA7" s="8"/>
      <c r="CB7" s="8"/>
      <c r="CC7" s="8"/>
      <c r="CD7" s="8"/>
      <c r="CE7" s="8"/>
      <c r="CF7" s="8"/>
      <c r="CG7" s="8"/>
      <c r="CH7" s="8"/>
      <c r="CI7" s="8"/>
      <c r="CJ7" s="8"/>
      <c r="CK7" s="8"/>
      <c r="CL7" s="8"/>
      <c r="CM7" s="8"/>
      <c r="CN7" s="8"/>
      <c r="CO7" s="8"/>
      <c r="CP7" s="8"/>
      <c r="CQ7" s="8"/>
      <c r="CR7" s="8"/>
      <c r="CS7" s="8"/>
      <c r="CT7" s="8"/>
      <c r="CU7" s="8"/>
      <c r="CV7" s="8"/>
      <c r="CW7" s="8"/>
      <c r="CX7" s="8"/>
      <c r="CY7" s="8"/>
      <c r="CZ7" s="8"/>
      <c r="DA7" s="8"/>
      <c r="DB7" s="8"/>
      <c r="DC7" s="8"/>
      <c r="DD7" s="8"/>
      <c r="DE7" s="8"/>
      <c r="DF7" s="8"/>
      <c r="DG7" s="8"/>
      <c r="DH7" s="8"/>
      <c r="DI7" s="8"/>
      <c r="DJ7" s="8"/>
      <c r="DK7" s="8"/>
      <c r="DL7" s="8"/>
      <c r="DM7" s="8"/>
      <c r="DN7" s="8"/>
      <c r="DO7" s="8"/>
      <c r="DP7" s="8"/>
      <c r="DQ7" s="8"/>
      <c r="DR7" s="8"/>
      <c r="DS7" s="8"/>
      <c r="DT7" s="8"/>
      <c r="DU7" s="8"/>
      <c r="DV7" s="8"/>
      <c r="DW7" s="8"/>
      <c r="DX7" s="8"/>
      <c r="DY7" s="8"/>
      <c r="DZ7" s="8"/>
      <c r="EA7" s="8"/>
      <c r="EB7" s="8"/>
      <c r="EC7" s="8"/>
      <c r="ED7" s="8"/>
      <c r="EE7" s="8"/>
      <c r="EF7" s="8"/>
      <c r="EG7" s="8"/>
      <c r="EH7" s="8"/>
      <c r="EI7" s="8"/>
      <c r="EJ7" s="8"/>
      <c r="EK7" s="8"/>
      <c r="EL7" s="8"/>
      <c r="EM7" s="8"/>
      <c r="EN7" s="8"/>
      <c r="EO7" s="8"/>
      <c r="EP7" s="8"/>
      <c r="EQ7" s="8"/>
      <c r="ER7" s="8"/>
      <c r="ES7" s="8"/>
      <c r="ET7" s="8"/>
      <c r="EU7" s="8"/>
      <c r="EV7" s="8"/>
      <c r="EW7" s="8"/>
      <c r="EX7" s="8"/>
      <c r="EY7" s="8"/>
      <c r="EZ7" s="8"/>
      <c r="FA7" s="8"/>
      <c r="FB7" s="8"/>
      <c r="FC7" s="8"/>
      <c r="FD7" s="8"/>
    </row>
    <row r="8" spans="1:160" s="1" customFormat="1" ht="18" customHeight="1">
      <c r="B8" s="2137"/>
      <c r="C8" s="1260"/>
      <c r="D8" s="2141"/>
      <c r="E8" s="2142"/>
      <c r="F8" s="2150" t="s">
        <v>15</v>
      </c>
      <c r="G8" s="2150" t="s">
        <v>16</v>
      </c>
      <c r="H8" s="2150" t="s">
        <v>17</v>
      </c>
      <c r="I8" s="2150" t="s">
        <v>15</v>
      </c>
      <c r="J8" s="9" t="s">
        <v>18</v>
      </c>
      <c r="K8" s="10"/>
      <c r="L8" s="11"/>
      <c r="M8" s="2150" t="s">
        <v>19</v>
      </c>
      <c r="N8" s="2153" t="s">
        <v>20</v>
      </c>
      <c r="O8" s="2154" t="s">
        <v>21</v>
      </c>
      <c r="P8" s="47" t="s">
        <v>22</v>
      </c>
      <c r="Q8" s="48"/>
      <c r="R8" s="1258"/>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8"/>
      <c r="AX8" s="8"/>
      <c r="AY8" s="8"/>
      <c r="AZ8" s="8"/>
      <c r="BA8" s="8"/>
      <c r="BB8" s="8"/>
      <c r="BC8" s="8"/>
      <c r="BD8" s="8"/>
      <c r="BE8" s="8"/>
      <c r="BF8" s="8"/>
      <c r="BG8" s="8"/>
      <c r="BH8" s="8"/>
      <c r="BI8" s="8"/>
      <c r="BJ8" s="8"/>
      <c r="BK8" s="8"/>
      <c r="BL8" s="8"/>
      <c r="BM8" s="8"/>
      <c r="BN8" s="8"/>
      <c r="BO8" s="8"/>
      <c r="BP8" s="8"/>
      <c r="BQ8" s="8"/>
      <c r="BR8" s="8"/>
      <c r="BS8" s="8"/>
      <c r="BT8" s="8"/>
      <c r="BU8" s="8"/>
      <c r="BV8" s="8"/>
      <c r="BW8" s="8"/>
      <c r="BX8" s="8"/>
      <c r="BY8" s="8"/>
      <c r="BZ8" s="8"/>
      <c r="CA8" s="8"/>
      <c r="CB8" s="8"/>
      <c r="CC8" s="8"/>
      <c r="CD8" s="8"/>
      <c r="CE8" s="8"/>
      <c r="CF8" s="8"/>
      <c r="CG8" s="8"/>
      <c r="CH8" s="8"/>
      <c r="CI8" s="8"/>
      <c r="CJ8" s="8"/>
      <c r="CK8" s="8"/>
      <c r="CL8" s="8"/>
      <c r="CM8" s="8"/>
      <c r="CN8" s="8"/>
      <c r="CO8" s="8"/>
      <c r="CP8" s="8"/>
      <c r="CQ8" s="8"/>
      <c r="CR8" s="8"/>
      <c r="CS8" s="8"/>
      <c r="CT8" s="8"/>
      <c r="CU8" s="8"/>
      <c r="CV8" s="8"/>
      <c r="CW8" s="8"/>
      <c r="CX8" s="8"/>
      <c r="CY8" s="8"/>
      <c r="CZ8" s="8"/>
      <c r="DA8" s="8"/>
      <c r="DB8" s="8"/>
      <c r="DC8" s="8"/>
      <c r="DD8" s="8"/>
      <c r="DE8" s="8"/>
      <c r="DF8" s="8"/>
      <c r="DG8" s="8"/>
      <c r="DH8" s="8"/>
      <c r="DI8" s="8"/>
      <c r="DJ8" s="8"/>
      <c r="DK8" s="8"/>
      <c r="DL8" s="8"/>
      <c r="DM8" s="8"/>
      <c r="DN8" s="8"/>
      <c r="DO8" s="8"/>
      <c r="DP8" s="8"/>
      <c r="DQ8" s="8"/>
      <c r="DR8" s="8"/>
      <c r="DS8" s="8"/>
      <c r="DT8" s="8"/>
      <c r="DU8" s="8"/>
      <c r="DV8" s="8"/>
      <c r="DW8" s="8"/>
      <c r="DX8" s="8"/>
      <c r="DY8" s="8"/>
      <c r="DZ8" s="8"/>
      <c r="EA8" s="8"/>
      <c r="EB8" s="8"/>
      <c r="EC8" s="8"/>
      <c r="ED8" s="8"/>
      <c r="EE8" s="8"/>
      <c r="EF8" s="8"/>
      <c r="EG8" s="8"/>
      <c r="EH8" s="8"/>
      <c r="EI8" s="8"/>
      <c r="EJ8" s="8"/>
      <c r="EK8" s="8"/>
      <c r="EL8" s="8"/>
      <c r="EM8" s="8"/>
      <c r="EN8" s="8"/>
      <c r="EO8" s="8"/>
      <c r="EP8" s="8"/>
      <c r="EQ8" s="8"/>
      <c r="ER8" s="8"/>
      <c r="ES8" s="8"/>
      <c r="ET8" s="8"/>
      <c r="EU8" s="8"/>
      <c r="EV8" s="8"/>
      <c r="EW8" s="8"/>
      <c r="EX8" s="8"/>
      <c r="EY8" s="8"/>
      <c r="EZ8" s="8"/>
      <c r="FA8" s="8"/>
      <c r="FB8" s="8"/>
      <c r="FC8" s="8"/>
      <c r="FD8" s="8"/>
    </row>
    <row r="9" spans="1:160" s="1" customFormat="1" ht="18" customHeight="1">
      <c r="B9" s="2137"/>
      <c r="C9" s="1260"/>
      <c r="D9" s="2141"/>
      <c r="E9" s="2142"/>
      <c r="F9" s="2151"/>
      <c r="G9" s="2151"/>
      <c r="H9" s="2151"/>
      <c r="I9" s="2151"/>
      <c r="J9" s="43" t="s">
        <v>23</v>
      </c>
      <c r="K9" s="44"/>
      <c r="L9" s="45"/>
      <c r="M9" s="2151"/>
      <c r="N9" s="2153"/>
      <c r="O9" s="2155"/>
      <c r="P9" s="12" t="s">
        <v>24</v>
      </c>
      <c r="Q9" s="48"/>
      <c r="R9" s="1258"/>
      <c r="S9" s="8"/>
      <c r="T9" s="8"/>
      <c r="U9" s="8"/>
      <c r="V9" s="8"/>
      <c r="W9" s="8"/>
      <c r="X9" s="8"/>
      <c r="Y9" s="8"/>
      <c r="Z9" s="8"/>
      <c r="AA9" s="8"/>
      <c r="AB9" s="8"/>
      <c r="AC9" s="8"/>
      <c r="AD9" s="8"/>
      <c r="AE9" s="8"/>
      <c r="AF9" s="8"/>
      <c r="AG9" s="8"/>
      <c r="AH9" s="8"/>
      <c r="AI9" s="8"/>
      <c r="AJ9" s="8"/>
      <c r="AK9" s="8"/>
      <c r="AL9" s="8"/>
      <c r="AM9" s="8"/>
      <c r="AN9" s="8"/>
      <c r="AO9" s="8"/>
      <c r="AP9" s="8"/>
      <c r="AQ9" s="8"/>
      <c r="AR9" s="8"/>
      <c r="AS9" s="8"/>
      <c r="AT9" s="8"/>
      <c r="AU9" s="8"/>
      <c r="AV9" s="8"/>
      <c r="AW9" s="8"/>
      <c r="AX9" s="8"/>
      <c r="AY9" s="8"/>
      <c r="AZ9" s="8"/>
      <c r="BA9" s="8"/>
      <c r="BB9" s="8"/>
      <c r="BC9" s="8"/>
      <c r="BD9" s="8"/>
      <c r="BE9" s="8"/>
      <c r="BF9" s="8"/>
      <c r="BG9" s="8"/>
      <c r="BH9" s="8"/>
      <c r="BI9" s="8"/>
      <c r="BJ9" s="8"/>
      <c r="BK9" s="8"/>
      <c r="BL9" s="8"/>
      <c r="BM9" s="8"/>
      <c r="BN9" s="8"/>
      <c r="BO9" s="8"/>
      <c r="BP9" s="8"/>
      <c r="BQ9" s="8"/>
      <c r="BR9" s="8"/>
      <c r="BS9" s="8"/>
      <c r="BT9" s="8"/>
      <c r="BU9" s="8"/>
      <c r="BV9" s="8"/>
      <c r="BW9" s="8"/>
      <c r="BX9" s="8"/>
      <c r="BY9" s="8"/>
      <c r="BZ9" s="8"/>
      <c r="CA9" s="8"/>
      <c r="CB9" s="8"/>
      <c r="CC9" s="8"/>
      <c r="CD9" s="8"/>
      <c r="CE9" s="8"/>
      <c r="CF9" s="8"/>
      <c r="CG9" s="8"/>
      <c r="CH9" s="8"/>
      <c r="CI9" s="8"/>
      <c r="CJ9" s="8"/>
      <c r="CK9" s="8"/>
      <c r="CL9" s="8"/>
      <c r="CM9" s="8"/>
      <c r="CN9" s="8"/>
      <c r="CO9" s="8"/>
      <c r="CP9" s="8"/>
      <c r="CQ9" s="8"/>
      <c r="CR9" s="8"/>
      <c r="CS9" s="8"/>
      <c r="CT9" s="8"/>
      <c r="CU9" s="8"/>
      <c r="CV9" s="8"/>
      <c r="CW9" s="8"/>
      <c r="CX9" s="8"/>
      <c r="CY9" s="8"/>
      <c r="CZ9" s="8"/>
      <c r="DA9" s="8"/>
      <c r="DB9" s="8"/>
      <c r="DC9" s="8"/>
      <c r="DD9" s="8"/>
      <c r="DE9" s="8"/>
      <c r="DF9" s="8"/>
      <c r="DG9" s="8"/>
      <c r="DH9" s="8"/>
      <c r="DI9" s="8"/>
      <c r="DJ9" s="8"/>
      <c r="DK9" s="8"/>
      <c r="DL9" s="8"/>
      <c r="DM9" s="8"/>
      <c r="DN9" s="8"/>
      <c r="DO9" s="8"/>
      <c r="DP9" s="8"/>
      <c r="DQ9" s="8"/>
      <c r="DR9" s="8"/>
      <c r="DS9" s="8"/>
      <c r="DT9" s="8"/>
      <c r="DU9" s="8"/>
      <c r="DV9" s="8"/>
      <c r="DW9" s="8"/>
      <c r="DX9" s="8"/>
      <c r="DY9" s="8"/>
      <c r="DZ9" s="8"/>
      <c r="EA9" s="8"/>
      <c r="EB9" s="8"/>
      <c r="EC9" s="8"/>
      <c r="ED9" s="8"/>
      <c r="EE9" s="8"/>
      <c r="EF9" s="8"/>
      <c r="EG9" s="8"/>
      <c r="EH9" s="8"/>
      <c r="EI9" s="8"/>
      <c r="EJ9" s="8"/>
      <c r="EK9" s="8"/>
      <c r="EL9" s="8"/>
      <c r="EM9" s="8"/>
      <c r="EN9" s="8"/>
      <c r="EO9" s="8"/>
      <c r="EP9" s="8"/>
      <c r="EQ9" s="8"/>
      <c r="ER9" s="8"/>
      <c r="ES9" s="8"/>
      <c r="ET9" s="8"/>
      <c r="EU9" s="8"/>
      <c r="EV9" s="8"/>
      <c r="EW9" s="8"/>
      <c r="EX9" s="8"/>
      <c r="EY9" s="8"/>
      <c r="EZ9" s="8"/>
      <c r="FA9" s="8"/>
      <c r="FB9" s="8"/>
      <c r="FC9" s="8"/>
      <c r="FD9" s="8"/>
    </row>
    <row r="10" spans="1:160" s="1" customFormat="1" ht="18" customHeight="1">
      <c r="B10" s="2137"/>
      <c r="C10" s="1260"/>
      <c r="D10" s="2141" t="s">
        <v>25</v>
      </c>
      <c r="E10" s="2142"/>
      <c r="F10" s="2151"/>
      <c r="G10" s="2151"/>
      <c r="H10" s="2151"/>
      <c r="I10" s="2151"/>
      <c r="J10" s="1262" t="s">
        <v>15</v>
      </c>
      <c r="K10" s="1262" t="s">
        <v>26</v>
      </c>
      <c r="L10" s="1262" t="s">
        <v>17</v>
      </c>
      <c r="M10" s="2152"/>
      <c r="N10" s="1331" t="s">
        <v>27</v>
      </c>
      <c r="O10" s="2156"/>
      <c r="P10" s="1332" t="s">
        <v>13</v>
      </c>
      <c r="Q10" s="48"/>
      <c r="R10" s="8"/>
      <c r="S10" s="8"/>
      <c r="T10" s="8"/>
      <c r="U10" s="8"/>
      <c r="V10" s="8"/>
      <c r="W10" s="8"/>
      <c r="X10" s="8"/>
      <c r="Y10" s="8"/>
      <c r="Z10" s="8"/>
      <c r="AA10" s="8"/>
      <c r="AB10" s="8"/>
      <c r="AC10" s="8"/>
      <c r="AD10" s="8"/>
      <c r="AE10" s="8"/>
      <c r="AF10" s="8"/>
      <c r="AG10" s="8"/>
      <c r="AH10" s="8"/>
      <c r="AI10" s="8"/>
      <c r="AJ10" s="8"/>
      <c r="AK10" s="8"/>
      <c r="AL10" s="8"/>
      <c r="AM10" s="8"/>
      <c r="AN10" s="8"/>
      <c r="AO10" s="8"/>
      <c r="AP10" s="8"/>
      <c r="AQ10" s="8"/>
      <c r="AR10" s="8"/>
      <c r="AS10" s="8"/>
      <c r="AT10" s="8"/>
      <c r="AU10" s="8"/>
      <c r="AV10" s="8"/>
      <c r="AW10" s="8"/>
      <c r="AX10" s="8"/>
      <c r="AY10" s="8"/>
      <c r="AZ10" s="8"/>
      <c r="BA10" s="8"/>
      <c r="BB10" s="8"/>
      <c r="BC10" s="8"/>
      <c r="BD10" s="8"/>
      <c r="BE10" s="8"/>
      <c r="BF10" s="8"/>
      <c r="BG10" s="8"/>
      <c r="BH10" s="8"/>
      <c r="BI10" s="8"/>
      <c r="BJ10" s="8"/>
      <c r="BK10" s="8"/>
      <c r="BL10" s="8"/>
      <c r="BM10" s="8"/>
      <c r="BN10" s="8"/>
      <c r="BO10" s="8"/>
      <c r="BP10" s="8"/>
      <c r="BQ10" s="8"/>
      <c r="BR10" s="8"/>
      <c r="BS10" s="8"/>
      <c r="BT10" s="8"/>
      <c r="BU10" s="8"/>
      <c r="BV10" s="8"/>
      <c r="BW10" s="8"/>
      <c r="BX10" s="8"/>
      <c r="BY10" s="8"/>
      <c r="BZ10" s="8"/>
      <c r="CA10" s="8"/>
      <c r="CB10" s="8"/>
      <c r="CC10" s="8"/>
      <c r="CD10" s="8"/>
      <c r="CE10" s="8"/>
      <c r="CF10" s="8"/>
      <c r="CG10" s="8"/>
      <c r="CH10" s="8"/>
      <c r="CI10" s="8"/>
      <c r="CJ10" s="8"/>
      <c r="CK10" s="8"/>
      <c r="CL10" s="8"/>
      <c r="CM10" s="8"/>
      <c r="CN10" s="8"/>
      <c r="CO10" s="8"/>
      <c r="CP10" s="8"/>
      <c r="CQ10" s="8"/>
      <c r="CR10" s="8"/>
      <c r="CS10" s="8"/>
      <c r="CT10" s="8"/>
      <c r="CU10" s="8"/>
      <c r="CV10" s="8"/>
      <c r="CW10" s="8"/>
      <c r="CX10" s="8"/>
      <c r="CY10" s="8"/>
      <c r="CZ10" s="8"/>
      <c r="DA10" s="8"/>
      <c r="DB10" s="8"/>
      <c r="DC10" s="8"/>
      <c r="DD10" s="8"/>
      <c r="DE10" s="8"/>
      <c r="DF10" s="8"/>
      <c r="DG10" s="8"/>
      <c r="DH10" s="8"/>
      <c r="DI10" s="8"/>
      <c r="DJ10" s="8"/>
      <c r="DK10" s="8"/>
      <c r="DL10" s="8"/>
      <c r="DM10" s="8"/>
      <c r="DN10" s="8"/>
      <c r="DO10" s="8"/>
      <c r="DP10" s="8"/>
      <c r="DQ10" s="8"/>
      <c r="DR10" s="8"/>
      <c r="DS10" s="8"/>
      <c r="DT10" s="8"/>
      <c r="DU10" s="8"/>
      <c r="DV10" s="8"/>
      <c r="DW10" s="8"/>
      <c r="DX10" s="8"/>
      <c r="DY10" s="8"/>
      <c r="DZ10" s="8"/>
      <c r="EA10" s="8"/>
      <c r="EB10" s="8"/>
      <c r="EC10" s="8"/>
      <c r="ED10" s="8"/>
      <c r="EE10" s="8"/>
      <c r="EF10" s="8"/>
      <c r="EG10" s="8"/>
      <c r="EH10" s="8"/>
      <c r="EI10" s="8"/>
      <c r="EJ10" s="8"/>
      <c r="EK10" s="8"/>
      <c r="EL10" s="8"/>
      <c r="EM10" s="8"/>
      <c r="EN10" s="8"/>
      <c r="EO10" s="8"/>
      <c r="EP10" s="8"/>
      <c r="EQ10" s="8"/>
      <c r="ER10" s="8"/>
      <c r="ES10" s="8"/>
      <c r="ET10" s="8"/>
      <c r="EU10" s="8"/>
      <c r="EV10" s="8"/>
      <c r="EW10" s="8"/>
      <c r="EX10" s="8"/>
      <c r="EY10" s="8"/>
      <c r="EZ10" s="8"/>
      <c r="FA10" s="8"/>
      <c r="FB10" s="8"/>
      <c r="FC10" s="8"/>
      <c r="FD10" s="8"/>
    </row>
    <row r="11" spans="1:160" s="1" customFormat="1" ht="15" customHeight="1">
      <c r="A11" s="13"/>
      <c r="B11" s="2138"/>
      <c r="C11" s="1261"/>
      <c r="D11" s="1333"/>
      <c r="E11" s="1333"/>
      <c r="F11" s="38" t="s">
        <v>28</v>
      </c>
      <c r="G11" s="38" t="s">
        <v>29</v>
      </c>
      <c r="H11" s="38" t="s">
        <v>30</v>
      </c>
      <c r="I11" s="38" t="s">
        <v>31</v>
      </c>
      <c r="J11" s="38" t="s">
        <v>31</v>
      </c>
      <c r="K11" s="38" t="s">
        <v>32</v>
      </c>
      <c r="L11" s="38" t="s">
        <v>33</v>
      </c>
      <c r="M11" s="1333" t="s">
        <v>34</v>
      </c>
      <c r="N11" s="1334" t="s">
        <v>35</v>
      </c>
      <c r="O11" s="1333" t="s">
        <v>12</v>
      </c>
      <c r="P11" s="1335" t="s">
        <v>36</v>
      </c>
      <c r="Q11" s="49"/>
      <c r="R11" s="8"/>
      <c r="S11" s="8"/>
      <c r="T11" s="8"/>
      <c r="U11" s="8"/>
      <c r="V11" s="8"/>
      <c r="W11" s="8"/>
      <c r="X11" s="8"/>
      <c r="Y11" s="8"/>
      <c r="Z11" s="8"/>
      <c r="AA11" s="8"/>
      <c r="AB11" s="8"/>
      <c r="AC11" s="8"/>
      <c r="AD11" s="8"/>
      <c r="AE11" s="8"/>
      <c r="AF11" s="8"/>
      <c r="AG11" s="8"/>
      <c r="AH11" s="8"/>
      <c r="AI11" s="8"/>
      <c r="AJ11" s="8"/>
      <c r="AK11" s="8"/>
      <c r="AL11" s="8"/>
      <c r="AM11" s="8"/>
      <c r="AN11" s="8"/>
      <c r="AO11" s="8"/>
      <c r="AP11" s="8"/>
      <c r="AQ11" s="8"/>
      <c r="AR11" s="8"/>
      <c r="AS11" s="8"/>
      <c r="AT11" s="8"/>
      <c r="AU11" s="8"/>
      <c r="AV11" s="8"/>
      <c r="AW11" s="8"/>
      <c r="AX11" s="8"/>
      <c r="AY11" s="8"/>
      <c r="AZ11" s="8"/>
      <c r="BA11" s="8"/>
      <c r="BB11" s="8"/>
      <c r="BC11" s="8"/>
      <c r="BD11" s="8"/>
      <c r="BE11" s="8"/>
      <c r="BF11" s="8"/>
      <c r="BG11" s="8"/>
      <c r="BH11" s="8"/>
      <c r="BI11" s="8"/>
      <c r="BJ11" s="8"/>
      <c r="BK11" s="8"/>
      <c r="BL11" s="8"/>
      <c r="BM11" s="8"/>
      <c r="BN11" s="8"/>
      <c r="BO11" s="8"/>
      <c r="BP11" s="8"/>
      <c r="BQ11" s="8"/>
      <c r="BR11" s="8"/>
      <c r="BS11" s="8"/>
      <c r="BT11" s="8"/>
      <c r="BU11" s="8"/>
      <c r="BV11" s="8"/>
      <c r="BW11" s="8"/>
      <c r="BX11" s="8"/>
      <c r="BY11" s="8"/>
      <c r="BZ11" s="8"/>
      <c r="CA11" s="8"/>
      <c r="CB11" s="8"/>
      <c r="CC11" s="8"/>
      <c r="CD11" s="8"/>
      <c r="CE11" s="8"/>
      <c r="CF11" s="8"/>
      <c r="CG11" s="8"/>
      <c r="CH11" s="8"/>
      <c r="CI11" s="8"/>
      <c r="CJ11" s="8"/>
      <c r="CK11" s="8"/>
      <c r="CL11" s="8"/>
      <c r="CM11" s="8"/>
      <c r="CN11" s="8"/>
      <c r="CO11" s="8"/>
      <c r="CP11" s="8"/>
      <c r="CQ11" s="8"/>
      <c r="CR11" s="8"/>
      <c r="CS11" s="8"/>
      <c r="CT11" s="8"/>
      <c r="CU11" s="8"/>
      <c r="CV11" s="8"/>
      <c r="CW11" s="8"/>
      <c r="CX11" s="8"/>
      <c r="CY11" s="8"/>
      <c r="CZ11" s="8"/>
      <c r="DA11" s="8"/>
      <c r="DB11" s="8"/>
      <c r="DC11" s="8"/>
      <c r="DD11" s="8"/>
      <c r="DE11" s="8"/>
      <c r="DF11" s="8"/>
      <c r="DG11" s="8"/>
      <c r="DH11" s="8"/>
      <c r="DI11" s="8"/>
      <c r="DJ11" s="8"/>
      <c r="DK11" s="8"/>
      <c r="DL11" s="8"/>
      <c r="DM11" s="8"/>
      <c r="DN11" s="8"/>
      <c r="DO11" s="8"/>
      <c r="DP11" s="8"/>
      <c r="DQ11" s="8"/>
      <c r="DR11" s="8"/>
      <c r="DS11" s="8"/>
      <c r="DT11" s="8"/>
      <c r="DU11" s="8"/>
      <c r="DV11" s="8"/>
      <c r="DW11" s="8"/>
      <c r="DX11" s="8"/>
      <c r="DY11" s="8"/>
      <c r="DZ11" s="8"/>
      <c r="EA11" s="8"/>
      <c r="EB11" s="8"/>
      <c r="EC11" s="8"/>
      <c r="ED11" s="8"/>
      <c r="EE11" s="8"/>
      <c r="EF11" s="8"/>
      <c r="EG11" s="8"/>
      <c r="EH11" s="8"/>
      <c r="EI11" s="8"/>
      <c r="EJ11" s="8"/>
      <c r="EK11" s="8"/>
      <c r="EL11" s="8"/>
      <c r="EM11" s="8"/>
      <c r="EN11" s="8"/>
      <c r="EO11" s="8"/>
      <c r="EP11" s="8"/>
      <c r="EQ11" s="8"/>
      <c r="ER11" s="8"/>
      <c r="ES11" s="8"/>
      <c r="ET11" s="8"/>
      <c r="EU11" s="8"/>
      <c r="EV11" s="8"/>
      <c r="EW11" s="8"/>
      <c r="EX11" s="8"/>
      <c r="EY11" s="8"/>
      <c r="EZ11" s="8"/>
      <c r="FA11" s="8"/>
      <c r="FB11" s="8"/>
      <c r="FC11" s="8"/>
      <c r="FD11" s="8"/>
    </row>
    <row r="12" spans="1:160" s="32" customFormat="1" ht="29.25" customHeight="1">
      <c r="B12" s="1215" t="s">
        <v>15</v>
      </c>
      <c r="C12" s="1216"/>
      <c r="D12" s="1217"/>
      <c r="E12" s="1213">
        <v>398</v>
      </c>
      <c r="F12" s="1213">
        <v>736165</v>
      </c>
      <c r="G12" s="1213">
        <v>467463</v>
      </c>
      <c r="H12" s="1213">
        <v>268702</v>
      </c>
      <c r="I12" s="1213">
        <v>115680</v>
      </c>
      <c r="J12" s="1213">
        <v>73525</v>
      </c>
      <c r="K12" s="1213">
        <v>57818</v>
      </c>
      <c r="L12" s="1213">
        <v>15707</v>
      </c>
      <c r="M12" s="1213">
        <v>42155</v>
      </c>
      <c r="N12" s="1213">
        <v>93474</v>
      </c>
      <c r="O12" s="1238">
        <v>36.500241114424078</v>
      </c>
      <c r="P12" s="1226">
        <v>21.362801768106085</v>
      </c>
      <c r="Q12" s="1015"/>
      <c r="R12" s="33"/>
    </row>
    <row r="13" spans="1:160" s="32" customFormat="1" ht="15" customHeight="1">
      <c r="B13" s="1218" t="s">
        <v>31</v>
      </c>
      <c r="C13" s="1216"/>
      <c r="D13" s="1217"/>
      <c r="E13" s="1213"/>
      <c r="F13" s="1213"/>
      <c r="G13" s="1213"/>
      <c r="H13" s="1213"/>
      <c r="I13" s="1213"/>
      <c r="J13" s="1213"/>
      <c r="K13" s="1213"/>
      <c r="L13" s="1213"/>
      <c r="M13" s="1213"/>
      <c r="N13" s="1213"/>
      <c r="O13" s="1238"/>
      <c r="P13" s="1226"/>
      <c r="Q13" s="1015"/>
      <c r="R13" s="33"/>
    </row>
    <row r="14" spans="1:160" s="1" customFormat="1" ht="29.25" customHeight="1">
      <c r="B14" s="1258" t="s">
        <v>37</v>
      </c>
      <c r="C14" s="14"/>
      <c r="D14" s="1258"/>
      <c r="E14" s="1239">
        <v>49</v>
      </c>
      <c r="F14" s="1239">
        <v>4490</v>
      </c>
      <c r="G14" s="1239">
        <v>2213</v>
      </c>
      <c r="H14" s="1239">
        <v>2277</v>
      </c>
      <c r="I14" s="1239">
        <v>563</v>
      </c>
      <c r="J14" s="1239">
        <v>360</v>
      </c>
      <c r="K14" s="1239">
        <v>47</v>
      </c>
      <c r="L14" s="1239">
        <v>313</v>
      </c>
      <c r="M14" s="1239">
        <v>203</v>
      </c>
      <c r="N14" s="1239">
        <v>44</v>
      </c>
      <c r="O14" s="1249">
        <v>50.712694877505569</v>
      </c>
      <c r="P14" s="1250">
        <v>86.944444444444443</v>
      </c>
      <c r="Q14" s="1016"/>
      <c r="R14" s="1258"/>
    </row>
    <row r="15" spans="1:160" s="1" customFormat="1" ht="15" customHeight="1">
      <c r="B15" s="1" t="s">
        <v>38</v>
      </c>
      <c r="C15" s="14"/>
      <c r="D15" s="1258"/>
      <c r="E15" s="1239"/>
      <c r="F15" s="1239"/>
      <c r="G15" s="1239"/>
      <c r="H15" s="1239"/>
      <c r="I15" s="1239"/>
      <c r="J15" s="1239"/>
      <c r="K15" s="1239"/>
      <c r="L15" s="1239"/>
      <c r="M15" s="1239"/>
      <c r="N15" s="1239"/>
      <c r="O15" s="1249"/>
      <c r="P15" s="1250"/>
      <c r="Q15" s="1016"/>
      <c r="R15" s="1258"/>
    </row>
    <row r="16" spans="1:160" s="1" customFormat="1" ht="29.25" customHeight="1">
      <c r="B16" s="1258" t="s">
        <v>97</v>
      </c>
      <c r="C16" s="14"/>
      <c r="D16" s="1258"/>
      <c r="E16" s="1212">
        <v>0</v>
      </c>
      <c r="F16" s="1212">
        <v>0</v>
      </c>
      <c r="G16" s="1212">
        <v>0</v>
      </c>
      <c r="H16" s="1212">
        <v>0</v>
      </c>
      <c r="I16" s="1212">
        <v>0</v>
      </c>
      <c r="J16" s="1212">
        <v>0</v>
      </c>
      <c r="K16" s="1212">
        <v>0</v>
      </c>
      <c r="L16" s="1212">
        <v>0</v>
      </c>
      <c r="M16" s="1212">
        <v>0</v>
      </c>
      <c r="N16" s="1212">
        <v>0</v>
      </c>
      <c r="O16" s="1349" t="s">
        <v>98</v>
      </c>
      <c r="P16" s="1349" t="s">
        <v>98</v>
      </c>
      <c r="Q16" s="1016"/>
      <c r="R16" s="1258"/>
    </row>
    <row r="17" spans="2:18" s="1" customFormat="1" ht="22.5" customHeight="1">
      <c r="B17" s="1009" t="s">
        <v>99</v>
      </c>
      <c r="C17" s="14"/>
      <c r="D17" s="1258"/>
      <c r="E17" s="1239"/>
      <c r="F17" s="1239"/>
      <c r="G17" s="1239"/>
      <c r="H17" s="1239"/>
      <c r="I17" s="1239"/>
      <c r="J17" s="1239"/>
      <c r="K17" s="1239"/>
      <c r="L17" s="1239"/>
      <c r="M17" s="1239"/>
      <c r="N17" s="1239"/>
      <c r="O17" s="1249"/>
      <c r="P17" s="1250"/>
      <c r="Q17" s="1016"/>
      <c r="R17" s="1258"/>
    </row>
    <row r="18" spans="2:18" s="1" customFormat="1" ht="29.25" customHeight="1">
      <c r="B18" s="1258" t="s">
        <v>41</v>
      </c>
      <c r="C18" s="14"/>
      <c r="D18" s="1258"/>
      <c r="E18" s="1239">
        <v>67</v>
      </c>
      <c r="F18" s="1239">
        <v>35721</v>
      </c>
      <c r="G18" s="1239">
        <v>17742</v>
      </c>
      <c r="H18" s="1239">
        <v>17979</v>
      </c>
      <c r="I18" s="1239">
        <v>2179</v>
      </c>
      <c r="J18" s="1239">
        <v>1712</v>
      </c>
      <c r="K18" s="1239">
        <v>1089</v>
      </c>
      <c r="L18" s="1239">
        <v>623</v>
      </c>
      <c r="M18" s="1239">
        <v>467</v>
      </c>
      <c r="N18" s="1239">
        <v>258</v>
      </c>
      <c r="O18" s="1249">
        <v>50.331737633324934</v>
      </c>
      <c r="P18" s="1250">
        <v>36.390186915887853</v>
      </c>
      <c r="Q18" s="1016"/>
      <c r="R18" s="1258"/>
    </row>
    <row r="19" spans="2:18" s="1" customFormat="1" ht="15" customHeight="1">
      <c r="B19" s="1" t="s">
        <v>42</v>
      </c>
      <c r="C19" s="14"/>
      <c r="D19" s="1258"/>
      <c r="E19" s="1239"/>
      <c r="F19" s="1239"/>
      <c r="G19" s="1239"/>
      <c r="H19" s="1239"/>
      <c r="I19" s="1239"/>
      <c r="J19" s="1239"/>
      <c r="K19" s="1239"/>
      <c r="L19" s="1239"/>
      <c r="M19" s="1239"/>
      <c r="N19" s="1239"/>
      <c r="O19" s="1249"/>
      <c r="P19" s="1250"/>
      <c r="Q19" s="1016"/>
      <c r="R19" s="1258"/>
    </row>
    <row r="20" spans="2:18" s="1" customFormat="1" ht="29.25" customHeight="1">
      <c r="B20" s="1258" t="s">
        <v>43</v>
      </c>
      <c r="C20" s="14"/>
      <c r="D20" s="1258"/>
      <c r="E20" s="1239">
        <v>68</v>
      </c>
      <c r="F20" s="1239">
        <v>27004</v>
      </c>
      <c r="G20" s="1239">
        <v>13552</v>
      </c>
      <c r="H20" s="1239">
        <v>13452</v>
      </c>
      <c r="I20" s="1239">
        <v>2152</v>
      </c>
      <c r="J20" s="1239">
        <v>1539</v>
      </c>
      <c r="K20" s="1239">
        <v>1024</v>
      </c>
      <c r="L20" s="1239">
        <v>515</v>
      </c>
      <c r="M20" s="1239">
        <v>613</v>
      </c>
      <c r="N20" s="1239">
        <v>119</v>
      </c>
      <c r="O20" s="1249">
        <v>49.81484224559324</v>
      </c>
      <c r="P20" s="1250">
        <v>33.463287849252758</v>
      </c>
      <c r="Q20" s="1016"/>
      <c r="R20" s="1258"/>
    </row>
    <row r="21" spans="2:18" s="1" customFormat="1" ht="15" customHeight="1">
      <c r="B21" s="1" t="s">
        <v>44</v>
      </c>
      <c r="C21" s="14"/>
      <c r="D21" s="1258"/>
      <c r="E21" s="1239"/>
      <c r="F21" s="1239"/>
      <c r="G21" s="1239"/>
      <c r="H21" s="1239"/>
      <c r="I21" s="1239"/>
      <c r="J21" s="1239"/>
      <c r="K21" s="1239"/>
      <c r="L21" s="1239"/>
      <c r="M21" s="1239"/>
      <c r="N21" s="1239"/>
      <c r="O21" s="1249"/>
      <c r="P21" s="1250"/>
      <c r="Q21" s="1016"/>
      <c r="R21" s="1258"/>
    </row>
    <row r="22" spans="2:18" s="1" customFormat="1" ht="29.25" customHeight="1">
      <c r="B22" s="1258" t="s">
        <v>100</v>
      </c>
      <c r="C22" s="14"/>
      <c r="D22" s="1258"/>
      <c r="E22" s="1239">
        <v>5</v>
      </c>
      <c r="F22" s="1239">
        <v>3773</v>
      </c>
      <c r="G22" s="1239">
        <v>1909</v>
      </c>
      <c r="H22" s="1239">
        <v>1864</v>
      </c>
      <c r="I22" s="1239">
        <v>301</v>
      </c>
      <c r="J22" s="1239">
        <v>233</v>
      </c>
      <c r="K22" s="1239">
        <v>134</v>
      </c>
      <c r="L22" s="1239">
        <v>99</v>
      </c>
      <c r="M22" s="1239">
        <v>68</v>
      </c>
      <c r="N22" s="1239">
        <v>13</v>
      </c>
      <c r="O22" s="1249">
        <v>49.403657566922874</v>
      </c>
      <c r="P22" s="1250">
        <v>42.489270386266092</v>
      </c>
      <c r="Q22" s="1016"/>
      <c r="R22" s="1258"/>
    </row>
    <row r="23" spans="2:18" s="1" customFormat="1" ht="15" customHeight="1">
      <c r="B23" s="1" t="s">
        <v>101</v>
      </c>
      <c r="C23" s="14"/>
      <c r="D23" s="1258"/>
      <c r="E23" s="1239"/>
      <c r="F23" s="1239"/>
      <c r="G23" s="1239"/>
      <c r="H23" s="1239"/>
      <c r="I23" s="1239"/>
      <c r="J23" s="1239"/>
      <c r="K23" s="1239"/>
      <c r="L23" s="1239"/>
      <c r="M23" s="1239"/>
      <c r="N23" s="1239"/>
      <c r="O23" s="1249"/>
      <c r="P23" s="1250"/>
      <c r="Q23" s="1016"/>
      <c r="R23" s="1258"/>
    </row>
    <row r="24" spans="2:18" s="1" customFormat="1" ht="29.25" customHeight="1">
      <c r="B24" s="1258" t="s">
        <v>47</v>
      </c>
      <c r="C24" s="14"/>
      <c r="D24" s="1258"/>
      <c r="E24" s="1239">
        <v>15</v>
      </c>
      <c r="F24" s="1239">
        <v>8004</v>
      </c>
      <c r="G24" s="1239">
        <v>3987</v>
      </c>
      <c r="H24" s="1239">
        <v>4017</v>
      </c>
      <c r="I24" s="1239">
        <v>901</v>
      </c>
      <c r="J24" s="1239">
        <v>563</v>
      </c>
      <c r="K24" s="1239">
        <v>385</v>
      </c>
      <c r="L24" s="1239">
        <v>178</v>
      </c>
      <c r="M24" s="1239">
        <v>338</v>
      </c>
      <c r="N24" s="1239">
        <v>61</v>
      </c>
      <c r="O24" s="1249">
        <v>50.187406296851577</v>
      </c>
      <c r="P24" s="1250">
        <v>31.616341030195382</v>
      </c>
      <c r="Q24" s="1016"/>
      <c r="R24" s="1258"/>
    </row>
    <row r="25" spans="2:18" s="1" customFormat="1" ht="15" customHeight="1">
      <c r="B25" s="1" t="s">
        <v>102</v>
      </c>
      <c r="C25" s="14"/>
      <c r="D25" s="1258"/>
      <c r="E25" s="1239"/>
      <c r="F25" s="1239"/>
      <c r="G25" s="1239"/>
      <c r="H25" s="1239"/>
      <c r="I25" s="1239"/>
      <c r="J25" s="1239"/>
      <c r="K25" s="1239"/>
      <c r="L25" s="1239"/>
      <c r="M25" s="1239"/>
      <c r="N25" s="1239"/>
      <c r="O25" s="1249"/>
      <c r="P25" s="1250"/>
      <c r="Q25" s="1016"/>
      <c r="R25" s="1258"/>
    </row>
    <row r="26" spans="2:18" s="1" customFormat="1" ht="29.25" customHeight="1">
      <c r="B26" s="1258" t="s">
        <v>103</v>
      </c>
      <c r="C26" s="14"/>
      <c r="D26" s="1258"/>
      <c r="E26" s="1239">
        <v>4</v>
      </c>
      <c r="F26" s="1239">
        <v>2863</v>
      </c>
      <c r="G26" s="1239">
        <v>1321</v>
      </c>
      <c r="H26" s="1239">
        <v>1542</v>
      </c>
      <c r="I26" s="1239">
        <v>281</v>
      </c>
      <c r="J26" s="1239">
        <v>196</v>
      </c>
      <c r="K26" s="1239">
        <v>117</v>
      </c>
      <c r="L26" s="1239">
        <v>79</v>
      </c>
      <c r="M26" s="1239">
        <v>85</v>
      </c>
      <c r="N26" s="1239">
        <v>40</v>
      </c>
      <c r="O26" s="1249">
        <v>53.859587844917925</v>
      </c>
      <c r="P26" s="1250">
        <v>40.306122448979593</v>
      </c>
      <c r="Q26" s="1016"/>
      <c r="R26" s="1258"/>
    </row>
    <row r="27" spans="2:18" s="1" customFormat="1" ht="15" customHeight="1">
      <c r="B27" s="1" t="s">
        <v>50</v>
      </c>
      <c r="C27" s="14"/>
      <c r="D27" s="1258"/>
      <c r="E27" s="1239"/>
      <c r="F27" s="1239"/>
      <c r="G27" s="1239"/>
      <c r="H27" s="1239"/>
      <c r="I27" s="1239"/>
      <c r="J27" s="1239"/>
      <c r="K27" s="1239"/>
      <c r="L27" s="1239"/>
      <c r="M27" s="1239"/>
      <c r="N27" s="1239"/>
      <c r="O27" s="1249"/>
      <c r="P27" s="1250"/>
      <c r="Q27" s="1016"/>
      <c r="R27" s="1258"/>
    </row>
    <row r="28" spans="2:18" s="1" customFormat="1" ht="29.25" customHeight="1">
      <c r="B28" s="1258" t="s">
        <v>104</v>
      </c>
      <c r="C28" s="14"/>
      <c r="D28" s="1258"/>
      <c r="E28" s="1239">
        <v>45</v>
      </c>
      <c r="F28" s="1239">
        <v>2856</v>
      </c>
      <c r="G28" s="1239">
        <v>1830</v>
      </c>
      <c r="H28" s="1239">
        <v>1026</v>
      </c>
      <c r="I28" s="1239">
        <v>1743</v>
      </c>
      <c r="J28" s="1239">
        <v>1513</v>
      </c>
      <c r="K28" s="1239">
        <v>676</v>
      </c>
      <c r="L28" s="1239">
        <v>837</v>
      </c>
      <c r="M28" s="1239">
        <v>230</v>
      </c>
      <c r="N28" s="1239">
        <v>174</v>
      </c>
      <c r="O28" s="1249">
        <v>35.924369747899156</v>
      </c>
      <c r="P28" s="1250">
        <v>55.320555188367479</v>
      </c>
      <c r="Q28" s="1016"/>
      <c r="R28" s="1258"/>
    </row>
    <row r="29" spans="2:18" s="1" customFormat="1" ht="15" customHeight="1">
      <c r="B29" s="54" t="s">
        <v>105</v>
      </c>
      <c r="C29" s="14"/>
      <c r="D29" s="1258"/>
      <c r="E29" s="1239"/>
      <c r="F29" s="1239"/>
      <c r="G29" s="1239"/>
      <c r="H29" s="1239"/>
      <c r="I29" s="1239"/>
      <c r="J29" s="1239"/>
      <c r="K29" s="1239"/>
      <c r="L29" s="1239"/>
      <c r="M29" s="1239"/>
      <c r="N29" s="1239"/>
      <c r="O29" s="1249"/>
      <c r="P29" s="1250"/>
      <c r="Q29" s="1016"/>
      <c r="R29" s="1258"/>
    </row>
    <row r="30" spans="2:18" s="1" customFormat="1" ht="29.25" customHeight="1">
      <c r="B30" s="1258" t="s">
        <v>53</v>
      </c>
      <c r="C30" s="14"/>
      <c r="D30" s="1258"/>
      <c r="E30" s="1239">
        <v>51</v>
      </c>
      <c r="F30" s="1336">
        <v>51034</v>
      </c>
      <c r="G30" s="1336">
        <v>39143</v>
      </c>
      <c r="H30" s="1336">
        <v>11891</v>
      </c>
      <c r="I30" s="1239">
        <v>5081</v>
      </c>
      <c r="J30" s="1336">
        <v>3551</v>
      </c>
      <c r="K30" s="1336">
        <v>3102</v>
      </c>
      <c r="L30" s="1336">
        <v>449</v>
      </c>
      <c r="M30" s="1239">
        <v>1530</v>
      </c>
      <c r="N30" s="1239">
        <v>2609</v>
      </c>
      <c r="O30" s="1249">
        <v>23.300152839283612</v>
      </c>
      <c r="P30" s="1250">
        <v>12.644325542100818</v>
      </c>
      <c r="Q30" s="1016"/>
      <c r="R30" s="1258"/>
    </row>
    <row r="31" spans="2:18" s="1" customFormat="1" ht="15" customHeight="1">
      <c r="B31" s="1" t="s">
        <v>54</v>
      </c>
      <c r="C31" s="14"/>
      <c r="D31" s="1258"/>
      <c r="E31" s="1239"/>
      <c r="F31" s="1239"/>
      <c r="G31" s="1239"/>
      <c r="H31" s="1239"/>
      <c r="I31" s="1239"/>
      <c r="J31" s="1239"/>
      <c r="K31" s="1239"/>
      <c r="L31" s="1239"/>
      <c r="M31" s="1239"/>
      <c r="N31" s="1239"/>
      <c r="O31" s="1249"/>
      <c r="P31" s="1250"/>
      <c r="Q31" s="1016"/>
      <c r="R31" s="1258"/>
    </row>
    <row r="32" spans="2:18" s="1" customFormat="1" ht="29.25" customHeight="1">
      <c r="B32" s="1258" t="s">
        <v>55</v>
      </c>
      <c r="C32" s="14"/>
      <c r="D32" s="1258"/>
      <c r="E32" s="1212">
        <v>0</v>
      </c>
      <c r="F32" s="1359">
        <v>0</v>
      </c>
      <c r="G32" s="1359">
        <v>0</v>
      </c>
      <c r="H32" s="1359">
        <v>0</v>
      </c>
      <c r="I32" s="1212">
        <v>0</v>
      </c>
      <c r="J32" s="1212">
        <v>0</v>
      </c>
      <c r="K32" s="1359">
        <v>0</v>
      </c>
      <c r="L32" s="1359">
        <v>0</v>
      </c>
      <c r="M32" s="1212">
        <v>0</v>
      </c>
      <c r="N32" s="1212">
        <v>0</v>
      </c>
      <c r="O32" s="1349" t="s">
        <v>98</v>
      </c>
      <c r="P32" s="1350" t="s">
        <v>98</v>
      </c>
      <c r="Q32" s="1016"/>
      <c r="R32" s="1258"/>
    </row>
    <row r="33" spans="1:18" s="1" customFormat="1" ht="15" customHeight="1">
      <c r="B33" s="1" t="s">
        <v>56</v>
      </c>
      <c r="C33" s="14"/>
      <c r="D33" s="1258"/>
      <c r="E33" s="1239"/>
      <c r="F33" s="1239"/>
      <c r="G33" s="1239"/>
      <c r="H33" s="1239"/>
      <c r="I33" s="1239"/>
      <c r="J33" s="1239"/>
      <c r="K33" s="1239"/>
      <c r="L33" s="1239"/>
      <c r="M33" s="1239"/>
      <c r="N33" s="1239"/>
      <c r="O33" s="1249"/>
      <c r="P33" s="1250"/>
      <c r="Q33" s="1016"/>
      <c r="R33" s="1258"/>
    </row>
    <row r="34" spans="1:18" s="1" customFormat="1" ht="29.25" customHeight="1">
      <c r="B34" s="1258" t="s">
        <v>57</v>
      </c>
      <c r="C34" s="14"/>
      <c r="D34" s="1258"/>
      <c r="E34" s="1239">
        <v>86</v>
      </c>
      <c r="F34" s="1336">
        <v>600177</v>
      </c>
      <c r="G34" s="1336">
        <v>385685</v>
      </c>
      <c r="H34" s="1336">
        <v>214492</v>
      </c>
      <c r="I34" s="1239">
        <v>102159</v>
      </c>
      <c r="J34" s="1239">
        <v>63778</v>
      </c>
      <c r="K34" s="1337">
        <v>51191</v>
      </c>
      <c r="L34" s="1337">
        <v>12587</v>
      </c>
      <c r="M34" s="1336">
        <v>38381</v>
      </c>
      <c r="N34" s="1239">
        <v>90084</v>
      </c>
      <c r="O34" s="1249">
        <v>35.738123920110233</v>
      </c>
      <c r="P34" s="1250">
        <v>19.735645520398883</v>
      </c>
      <c r="Q34" s="1016"/>
      <c r="R34" s="1258"/>
    </row>
    <row r="35" spans="1:18" s="1" customFormat="1" ht="15" customHeight="1">
      <c r="B35" s="1" t="s">
        <v>58</v>
      </c>
      <c r="C35" s="14"/>
      <c r="D35" s="1258"/>
      <c r="E35" s="1239"/>
      <c r="F35" s="1239"/>
      <c r="G35" s="1239"/>
      <c r="H35" s="1239"/>
      <c r="I35" s="1239"/>
      <c r="J35" s="1239"/>
      <c r="K35" s="1239"/>
      <c r="L35" s="1239"/>
      <c r="M35" s="1239"/>
      <c r="N35" s="1239"/>
      <c r="O35" s="1249"/>
      <c r="P35" s="1250"/>
      <c r="Q35" s="1016"/>
      <c r="R35" s="1258"/>
    </row>
    <row r="36" spans="1:18" s="1" customFormat="1" ht="29.25" customHeight="1">
      <c r="B36" s="1" t="s">
        <v>59</v>
      </c>
      <c r="C36" s="15"/>
      <c r="E36" s="1338">
        <v>86</v>
      </c>
      <c r="F36" s="1339">
        <v>154706</v>
      </c>
      <c r="G36" s="1339">
        <v>108422</v>
      </c>
      <c r="H36" s="1339">
        <v>46284</v>
      </c>
      <c r="I36" s="1340" t="s">
        <v>60</v>
      </c>
      <c r="J36" s="1339">
        <v>50194</v>
      </c>
      <c r="K36" s="1339">
        <v>41208</v>
      </c>
      <c r="L36" s="1339">
        <v>8986</v>
      </c>
      <c r="M36" s="1341" t="s">
        <v>60</v>
      </c>
      <c r="N36" s="1341" t="s">
        <v>60</v>
      </c>
      <c r="O36" s="1342">
        <v>29.917391697800987</v>
      </c>
      <c r="P36" s="1343">
        <v>17.902538151970354</v>
      </c>
      <c r="Q36" s="1018"/>
    </row>
    <row r="37" spans="1:18" s="1" customFormat="1" ht="15" customHeight="1">
      <c r="B37" s="1" t="s">
        <v>106</v>
      </c>
      <c r="C37" s="15"/>
      <c r="D37" s="39"/>
      <c r="E37" s="1239"/>
      <c r="F37" s="1239"/>
      <c r="G37" s="1239"/>
      <c r="H37" s="1239"/>
      <c r="I37" s="1239"/>
      <c r="J37" s="1239"/>
      <c r="K37" s="1239"/>
      <c r="L37" s="1239"/>
      <c r="M37" s="1239"/>
      <c r="N37" s="1239"/>
      <c r="O37" s="1249"/>
      <c r="P37" s="1250"/>
      <c r="Q37" s="1018"/>
    </row>
    <row r="38" spans="1:18" s="1" customFormat="1" ht="29.25" customHeight="1">
      <c r="B38" s="1258" t="s">
        <v>62</v>
      </c>
      <c r="C38" s="14"/>
      <c r="D38" s="1258"/>
      <c r="E38" s="1239">
        <v>8</v>
      </c>
      <c r="F38" s="1239">
        <v>243</v>
      </c>
      <c r="G38" s="1239">
        <v>81</v>
      </c>
      <c r="H38" s="1239">
        <v>162</v>
      </c>
      <c r="I38" s="1239">
        <v>320</v>
      </c>
      <c r="J38" s="1239">
        <v>80</v>
      </c>
      <c r="K38" s="1239">
        <v>53</v>
      </c>
      <c r="L38" s="1239">
        <v>27</v>
      </c>
      <c r="M38" s="1239">
        <v>240</v>
      </c>
      <c r="N38" s="1239">
        <v>72</v>
      </c>
      <c r="O38" s="1249">
        <v>66.666666666666657</v>
      </c>
      <c r="P38" s="1250">
        <v>33.75</v>
      </c>
      <c r="Q38" s="1016"/>
      <c r="R38" s="1258"/>
    </row>
    <row r="39" spans="1:18" s="1" customFormat="1" ht="15" customHeight="1">
      <c r="B39" s="1" t="s">
        <v>63</v>
      </c>
      <c r="C39" s="14"/>
      <c r="D39" s="1258"/>
      <c r="E39" s="1239"/>
      <c r="F39" s="1239"/>
      <c r="G39" s="1330"/>
      <c r="H39" s="1330"/>
      <c r="I39" s="1239"/>
      <c r="J39" s="1239"/>
      <c r="K39" s="1330"/>
      <c r="L39" s="1330"/>
      <c r="M39" s="1330"/>
      <c r="N39" s="1330"/>
      <c r="O39" s="1249"/>
      <c r="P39" s="1250"/>
      <c r="Q39" s="1016"/>
      <c r="R39" s="1258"/>
    </row>
    <row r="40" spans="1:18" s="1" customFormat="1" ht="29.25" customHeight="1">
      <c r="B40" s="1258" t="s">
        <v>64</v>
      </c>
      <c r="C40" s="14"/>
      <c r="D40" s="1258"/>
      <c r="E40" s="1212">
        <v>0</v>
      </c>
      <c r="F40" s="1212">
        <v>0</v>
      </c>
      <c r="G40" s="1212">
        <v>0</v>
      </c>
      <c r="H40" s="1212">
        <v>0</v>
      </c>
      <c r="I40" s="1212">
        <v>0</v>
      </c>
      <c r="J40" s="1212">
        <v>0</v>
      </c>
      <c r="K40" s="1212">
        <v>0</v>
      </c>
      <c r="L40" s="1212">
        <v>0</v>
      </c>
      <c r="M40" s="1212">
        <v>0</v>
      </c>
      <c r="N40" s="1212">
        <v>0</v>
      </c>
      <c r="O40" s="1360">
        <v>0</v>
      </c>
      <c r="P40" s="1360">
        <v>0</v>
      </c>
      <c r="Q40" s="1016"/>
      <c r="R40" s="1258"/>
    </row>
    <row r="41" spans="1:18" s="1" customFormat="1" ht="15" customHeight="1">
      <c r="B41" s="1" t="s">
        <v>107</v>
      </c>
      <c r="C41" s="14"/>
      <c r="D41" s="1258"/>
      <c r="E41" s="1239"/>
      <c r="F41" s="1239"/>
      <c r="G41" s="1239"/>
      <c r="H41" s="1239"/>
      <c r="I41" s="1239"/>
      <c r="J41" s="1239"/>
      <c r="K41" s="1239"/>
      <c r="L41" s="1239"/>
      <c r="M41" s="1239"/>
      <c r="N41" s="1239"/>
      <c r="O41" s="1249"/>
      <c r="P41" s="1250"/>
      <c r="Q41" s="1016"/>
      <c r="R41" s="1258"/>
    </row>
    <row r="42" spans="1:18" s="1" customFormat="1" ht="15" customHeight="1">
      <c r="A42" s="16"/>
      <c r="B42" s="16" t="s">
        <v>108</v>
      </c>
      <c r="C42" s="18"/>
      <c r="D42" s="19"/>
      <c r="E42" s="1241"/>
      <c r="F42" s="1241"/>
      <c r="G42" s="1241"/>
      <c r="H42" s="1241"/>
      <c r="I42" s="1241"/>
      <c r="J42" s="1241"/>
      <c r="K42" s="1241"/>
      <c r="L42" s="1241"/>
      <c r="M42" s="1241"/>
      <c r="N42" s="1241"/>
      <c r="O42" s="1241"/>
      <c r="P42" s="1241"/>
      <c r="Q42" s="1019"/>
      <c r="R42" s="1258"/>
    </row>
    <row r="43" spans="1:18" s="1" customFormat="1" ht="15" customHeight="1">
      <c r="B43" s="21" t="s">
        <v>109</v>
      </c>
      <c r="C43" s="14"/>
      <c r="D43" s="1025"/>
      <c r="E43" s="1242"/>
      <c r="F43" s="1239"/>
      <c r="G43" s="1239"/>
      <c r="H43" s="1239"/>
      <c r="I43" s="1239"/>
      <c r="J43" s="1239"/>
      <c r="K43" s="1239"/>
      <c r="L43" s="1239"/>
      <c r="M43" s="1239"/>
      <c r="N43" s="1239"/>
      <c r="O43" s="1249"/>
      <c r="P43" s="1250"/>
      <c r="Q43" s="1016"/>
      <c r="R43" s="21"/>
    </row>
    <row r="44" spans="1:18" s="1" customFormat="1" ht="29.25" customHeight="1">
      <c r="B44" s="21" t="s">
        <v>110</v>
      </c>
      <c r="C44" s="20"/>
      <c r="D44" s="1020"/>
      <c r="E44" s="1212">
        <v>0</v>
      </c>
      <c r="F44" s="1212">
        <v>0</v>
      </c>
      <c r="G44" s="1212">
        <v>0</v>
      </c>
      <c r="H44" s="1212">
        <v>0</v>
      </c>
      <c r="I44" s="1212">
        <v>0</v>
      </c>
      <c r="J44" s="1212">
        <v>0</v>
      </c>
      <c r="K44" s="1212">
        <v>0</v>
      </c>
      <c r="L44" s="1212">
        <v>0</v>
      </c>
      <c r="M44" s="1212">
        <v>0</v>
      </c>
      <c r="N44" s="1212">
        <v>0</v>
      </c>
      <c r="O44" s="1360">
        <v>0</v>
      </c>
      <c r="P44" s="1360">
        <v>0</v>
      </c>
      <c r="Q44" s="1016"/>
      <c r="R44" s="21"/>
    </row>
    <row r="45" spans="1:18" s="1" customFormat="1" ht="15" customHeight="1">
      <c r="B45" s="1" t="s">
        <v>111</v>
      </c>
      <c r="C45" s="20"/>
      <c r="D45" s="1020"/>
      <c r="E45" s="1239"/>
      <c r="F45" s="1239"/>
      <c r="G45" s="1239"/>
      <c r="H45" s="1239"/>
      <c r="I45" s="1239"/>
      <c r="J45" s="1239"/>
      <c r="K45" s="1239"/>
      <c r="L45" s="1239"/>
      <c r="M45" s="1239"/>
      <c r="N45" s="1239"/>
      <c r="O45" s="1249"/>
      <c r="P45" s="1250"/>
      <c r="Q45" s="1016"/>
      <c r="R45" s="21"/>
    </row>
    <row r="46" spans="1:18" s="1" customFormat="1" ht="29.25" customHeight="1">
      <c r="B46" s="21" t="s">
        <v>112</v>
      </c>
      <c r="C46" s="22"/>
      <c r="D46" s="1020"/>
      <c r="E46" s="1212">
        <v>0</v>
      </c>
      <c r="F46" s="1212">
        <v>0</v>
      </c>
      <c r="G46" s="1212">
        <v>0</v>
      </c>
      <c r="H46" s="1212">
        <v>0</v>
      </c>
      <c r="I46" s="1212">
        <v>0</v>
      </c>
      <c r="J46" s="1212">
        <v>0</v>
      </c>
      <c r="K46" s="1212">
        <v>0</v>
      </c>
      <c r="L46" s="1212">
        <v>0</v>
      </c>
      <c r="M46" s="1212">
        <v>0</v>
      </c>
      <c r="N46" s="1212">
        <v>0</v>
      </c>
      <c r="O46" s="1360">
        <v>0</v>
      </c>
      <c r="P46" s="1360">
        <v>0</v>
      </c>
      <c r="Q46" s="1016"/>
      <c r="R46" s="2"/>
    </row>
    <row r="47" spans="1:18" s="1" customFormat="1" ht="15" customHeight="1">
      <c r="B47" s="21" t="s">
        <v>113</v>
      </c>
      <c r="C47" s="22"/>
      <c r="D47" s="1020"/>
      <c r="E47" s="1239"/>
      <c r="F47" s="1239"/>
      <c r="G47" s="1239"/>
      <c r="H47" s="1239"/>
      <c r="I47" s="1239"/>
      <c r="J47" s="1239"/>
      <c r="K47" s="1239"/>
      <c r="L47" s="1239"/>
      <c r="M47" s="1239"/>
      <c r="N47" s="1239"/>
      <c r="O47" s="1249"/>
      <c r="P47" s="1250"/>
      <c r="Q47" s="1016"/>
      <c r="R47" s="2"/>
    </row>
    <row r="48" spans="1:18" s="1" customFormat="1" ht="29.25" customHeight="1">
      <c r="B48" s="21" t="s">
        <v>114</v>
      </c>
      <c r="C48" s="22"/>
      <c r="D48" s="1020"/>
      <c r="E48" s="1212">
        <v>0</v>
      </c>
      <c r="F48" s="1212">
        <v>0</v>
      </c>
      <c r="G48" s="1212">
        <v>0</v>
      </c>
      <c r="H48" s="1212">
        <v>0</v>
      </c>
      <c r="I48" s="1212">
        <v>0</v>
      </c>
      <c r="J48" s="1212">
        <v>0</v>
      </c>
      <c r="K48" s="1212">
        <v>0</v>
      </c>
      <c r="L48" s="1212">
        <v>0</v>
      </c>
      <c r="M48" s="1212">
        <v>0</v>
      </c>
      <c r="N48" s="1212">
        <v>0</v>
      </c>
      <c r="O48" s="1360">
        <v>0</v>
      </c>
      <c r="P48" s="1360">
        <v>0</v>
      </c>
      <c r="Q48" s="1016"/>
      <c r="R48" s="21"/>
    </row>
    <row r="49" spans="1:20" s="1" customFormat="1" ht="15" customHeight="1">
      <c r="B49" s="21" t="s">
        <v>115</v>
      </c>
      <c r="C49" s="22"/>
      <c r="D49" s="1020"/>
      <c r="E49" s="1239"/>
      <c r="F49" s="1239"/>
      <c r="G49" s="1239"/>
      <c r="H49" s="1239"/>
      <c r="I49" s="1239"/>
      <c r="J49" s="1239"/>
      <c r="K49" s="1239"/>
      <c r="L49" s="1239"/>
      <c r="M49" s="1239"/>
      <c r="N49" s="1239"/>
      <c r="O49" s="1249"/>
      <c r="P49" s="1250"/>
      <c r="Q49" s="1016"/>
      <c r="R49" s="21"/>
    </row>
    <row r="50" spans="1:20" s="1" customFormat="1" ht="29.25" customHeight="1">
      <c r="B50" s="21" t="s">
        <v>116</v>
      </c>
      <c r="C50" s="22"/>
      <c r="D50" s="1020"/>
      <c r="E50" s="1212">
        <v>0</v>
      </c>
      <c r="F50" s="1212">
        <v>0</v>
      </c>
      <c r="G50" s="1212">
        <v>0</v>
      </c>
      <c r="H50" s="1212">
        <v>0</v>
      </c>
      <c r="I50" s="1212">
        <v>0</v>
      </c>
      <c r="J50" s="1212">
        <v>0</v>
      </c>
      <c r="K50" s="1212">
        <v>0</v>
      </c>
      <c r="L50" s="1212">
        <v>0</v>
      </c>
      <c r="M50" s="1212">
        <v>0</v>
      </c>
      <c r="N50" s="1212">
        <v>0</v>
      </c>
      <c r="O50" s="1360">
        <v>0</v>
      </c>
      <c r="P50" s="1360">
        <v>0</v>
      </c>
      <c r="Q50" s="1016"/>
      <c r="R50" s="21"/>
    </row>
    <row r="51" spans="1:20" s="1" customFormat="1" ht="15" customHeight="1">
      <c r="B51" s="21" t="s">
        <v>117</v>
      </c>
      <c r="C51" s="22"/>
      <c r="D51" s="1020"/>
      <c r="E51" s="1239"/>
      <c r="F51" s="1239"/>
      <c r="G51" s="1239"/>
      <c r="H51" s="1239"/>
      <c r="I51" s="1239"/>
      <c r="J51" s="1239"/>
      <c r="K51" s="1239"/>
      <c r="L51" s="1239"/>
      <c r="M51" s="1239"/>
      <c r="N51" s="1239"/>
      <c r="O51" s="1249"/>
      <c r="P51" s="1250"/>
      <c r="Q51" s="1016"/>
      <c r="R51" s="21"/>
    </row>
    <row r="52" spans="1:20" s="1" customFormat="1" ht="29.25" customHeight="1">
      <c r="A52" s="16"/>
      <c r="B52" s="17" t="s">
        <v>76</v>
      </c>
      <c r="C52" s="23"/>
      <c r="D52" s="24"/>
      <c r="E52" s="1243"/>
      <c r="F52" s="1243"/>
      <c r="G52" s="1243"/>
      <c r="H52" s="1243"/>
      <c r="I52" s="1243"/>
      <c r="J52" s="1243"/>
      <c r="K52" s="1243"/>
      <c r="L52" s="1243"/>
      <c r="M52" s="1243"/>
      <c r="N52" s="1243"/>
      <c r="O52" s="1241"/>
      <c r="P52" s="1241"/>
      <c r="Q52" s="1019"/>
      <c r="R52" s="21"/>
    </row>
    <row r="53" spans="1:20" s="1" customFormat="1" ht="29.25" customHeight="1">
      <c r="B53" s="25" t="s">
        <v>77</v>
      </c>
      <c r="C53" s="26"/>
      <c r="D53" s="2"/>
      <c r="E53" s="1239">
        <v>137</v>
      </c>
      <c r="F53" s="1239">
        <v>619008</v>
      </c>
      <c r="G53" s="1239">
        <v>400306</v>
      </c>
      <c r="H53" s="1239">
        <v>218702</v>
      </c>
      <c r="I53" s="1239">
        <v>107240</v>
      </c>
      <c r="J53" s="1239">
        <v>67329</v>
      </c>
      <c r="K53" s="1239">
        <v>54293</v>
      </c>
      <c r="L53" s="1239">
        <v>13036</v>
      </c>
      <c r="M53" s="1239">
        <v>39911</v>
      </c>
      <c r="N53" s="1239">
        <v>92693</v>
      </c>
      <c r="O53" s="1249">
        <v>35.331045802315963</v>
      </c>
      <c r="P53" s="1250">
        <v>19.361642085876817</v>
      </c>
      <c r="Q53" s="1016"/>
      <c r="R53" s="32"/>
      <c r="S53" s="32"/>
      <c r="T53" s="32"/>
    </row>
    <row r="54" spans="1:20" s="1" customFormat="1" ht="15" customHeight="1" thickBot="1">
      <c r="A54" s="27"/>
      <c r="B54" s="27" t="s">
        <v>118</v>
      </c>
      <c r="C54" s="28"/>
      <c r="D54" s="53"/>
      <c r="E54" s="1021"/>
      <c r="F54" s="1021"/>
      <c r="G54" s="1021"/>
      <c r="H54" s="1021"/>
      <c r="I54" s="1021"/>
      <c r="J54" s="1021"/>
      <c r="K54" s="1021"/>
      <c r="L54" s="1021"/>
      <c r="M54" s="1021"/>
      <c r="N54" s="1021"/>
      <c r="O54" s="1252"/>
      <c r="P54" s="1252"/>
      <c r="Q54" s="1022"/>
      <c r="R54" s="1258"/>
    </row>
    <row r="55" spans="1:20" ht="3.75" customHeight="1">
      <c r="O55" s="35"/>
      <c r="P55" s="35"/>
    </row>
    <row r="56" spans="1:20" s="30" customFormat="1" ht="12.75" customHeight="1">
      <c r="A56" s="34"/>
      <c r="B56" s="34"/>
      <c r="C56" s="37"/>
      <c r="D56" s="37"/>
      <c r="E56" s="36"/>
      <c r="F56" s="36"/>
      <c r="G56" s="36"/>
      <c r="H56" s="36"/>
      <c r="I56" s="36"/>
      <c r="J56" s="36"/>
      <c r="K56" s="36"/>
      <c r="L56" s="36"/>
      <c r="M56" s="36"/>
      <c r="N56" s="36"/>
      <c r="O56" s="36"/>
      <c r="P56" s="36"/>
      <c r="Q56" s="36"/>
      <c r="R56" s="36"/>
    </row>
    <row r="57" spans="1:20" s="30" customFormat="1" ht="12.75" customHeight="1">
      <c r="A57" s="34"/>
      <c r="B57" s="34"/>
      <c r="C57" s="37"/>
      <c r="D57" s="37"/>
      <c r="E57" s="36"/>
      <c r="F57" s="36"/>
      <c r="G57" s="36"/>
      <c r="H57" s="36"/>
      <c r="I57" s="36"/>
      <c r="J57" s="36"/>
      <c r="K57" s="36"/>
      <c r="L57" s="36"/>
      <c r="M57" s="36"/>
      <c r="N57" s="36"/>
      <c r="O57" s="36"/>
      <c r="P57" s="36"/>
      <c r="Q57" s="36"/>
      <c r="R57" s="36"/>
    </row>
    <row r="58" spans="1:20" s="30" customFormat="1" ht="12.75" customHeight="1">
      <c r="A58" s="34"/>
      <c r="B58" s="34"/>
      <c r="C58" s="37"/>
      <c r="D58" s="37"/>
      <c r="E58" s="36"/>
      <c r="F58" s="36"/>
      <c r="G58" s="36"/>
      <c r="H58" s="36"/>
      <c r="I58" s="36"/>
      <c r="J58" s="50"/>
      <c r="K58" s="36"/>
      <c r="L58" s="36"/>
      <c r="M58" s="36"/>
      <c r="N58" s="36"/>
      <c r="O58" s="36"/>
      <c r="P58" s="36"/>
      <c r="Q58" s="36"/>
      <c r="R58" s="36"/>
    </row>
    <row r="59" spans="1:20" s="30" customFormat="1" ht="12.75" customHeight="1">
      <c r="A59" s="37"/>
      <c r="B59" s="34"/>
      <c r="C59" s="34"/>
      <c r="D59" s="34"/>
      <c r="E59" s="36"/>
      <c r="F59" s="36"/>
      <c r="G59" s="36"/>
      <c r="H59" s="36"/>
      <c r="I59" s="36"/>
      <c r="J59" s="50"/>
      <c r="K59" s="36"/>
      <c r="L59" s="36"/>
      <c r="M59" s="36"/>
      <c r="N59" s="36"/>
      <c r="O59" s="36"/>
      <c r="P59" s="36"/>
      <c r="Q59" s="36"/>
      <c r="R59" s="36"/>
    </row>
    <row r="60" spans="1:20" s="30" customFormat="1" ht="12.75" customHeight="1">
      <c r="A60" s="37"/>
      <c r="B60" s="34"/>
      <c r="C60" s="37"/>
      <c r="D60" s="37"/>
      <c r="E60" s="36"/>
      <c r="F60" s="36"/>
      <c r="G60" s="36"/>
      <c r="H60" s="36"/>
      <c r="I60" s="36"/>
      <c r="J60" s="36"/>
      <c r="K60" s="36"/>
      <c r="L60" s="36"/>
      <c r="M60" s="36"/>
      <c r="N60" s="36"/>
      <c r="O60" s="36"/>
      <c r="P60" s="36"/>
      <c r="Q60" s="36"/>
      <c r="R60" s="36"/>
    </row>
    <row r="61" spans="1:20" s="30" customFormat="1" ht="12.75" customHeight="1">
      <c r="A61" s="34"/>
      <c r="B61" s="34"/>
      <c r="C61" s="34"/>
      <c r="D61" s="34"/>
      <c r="E61" s="36"/>
      <c r="F61" s="36"/>
      <c r="G61" s="36"/>
      <c r="H61" s="36"/>
      <c r="I61" s="36"/>
      <c r="J61" s="36"/>
      <c r="K61" s="36"/>
      <c r="L61" s="36"/>
      <c r="M61" s="36"/>
      <c r="N61" s="36"/>
      <c r="O61" s="36"/>
      <c r="P61" s="36"/>
      <c r="Q61" s="36"/>
      <c r="R61" s="36"/>
    </row>
    <row r="62" spans="1:20" s="30" customFormat="1" ht="12.75" customHeight="1">
      <c r="A62" s="37"/>
      <c r="B62" s="34"/>
      <c r="C62" s="37"/>
      <c r="D62" s="37"/>
      <c r="E62" s="36"/>
      <c r="F62" s="36"/>
      <c r="G62" s="36"/>
      <c r="H62" s="36"/>
      <c r="I62" s="36"/>
      <c r="J62" s="36"/>
      <c r="K62" s="36"/>
      <c r="L62" s="36"/>
      <c r="M62" s="36"/>
      <c r="N62" s="36"/>
      <c r="O62" s="36"/>
      <c r="P62" s="36"/>
      <c r="Q62" s="36"/>
      <c r="R62" s="36"/>
    </row>
    <row r="63" spans="1:20">
      <c r="A63" s="34"/>
      <c r="B63" s="34"/>
      <c r="C63" s="35"/>
      <c r="D63" s="35"/>
      <c r="E63" s="35"/>
      <c r="F63" s="35"/>
      <c r="G63" s="35"/>
      <c r="H63" s="35"/>
      <c r="I63" s="35"/>
      <c r="J63" s="35"/>
      <c r="K63" s="35"/>
      <c r="L63" s="35"/>
      <c r="M63" s="35"/>
      <c r="N63" s="35"/>
      <c r="O63" s="35"/>
      <c r="P63" s="35"/>
      <c r="Q63" s="35"/>
      <c r="R63" s="35"/>
    </row>
    <row r="64" spans="1:20">
      <c r="A64" s="37"/>
      <c r="B64" s="34"/>
      <c r="C64" s="35"/>
      <c r="D64" s="35"/>
      <c r="E64" s="35"/>
      <c r="F64" s="35"/>
      <c r="G64" s="35"/>
      <c r="H64" s="35"/>
      <c r="I64" s="35"/>
      <c r="J64" s="35"/>
      <c r="K64" s="35"/>
      <c r="L64" s="35"/>
      <c r="M64" s="35"/>
      <c r="N64" s="35"/>
      <c r="O64" s="35"/>
      <c r="P64" s="35"/>
      <c r="Q64" s="35"/>
      <c r="R64" s="35"/>
    </row>
    <row r="65" spans="1:18">
      <c r="A65" s="37"/>
      <c r="B65" s="34"/>
      <c r="C65" s="35"/>
      <c r="D65" s="35"/>
      <c r="E65" s="35"/>
      <c r="F65" s="35"/>
      <c r="G65" s="35"/>
      <c r="H65" s="35"/>
      <c r="I65" s="35"/>
      <c r="J65" s="35"/>
      <c r="K65" s="35"/>
      <c r="L65" s="35"/>
      <c r="M65" s="35"/>
      <c r="N65" s="35"/>
      <c r="O65" s="35"/>
      <c r="P65" s="35"/>
      <c r="Q65" s="35"/>
      <c r="R65" s="35"/>
    </row>
    <row r="66" spans="1:18">
      <c r="O66" s="35"/>
      <c r="P66" s="35"/>
    </row>
    <row r="67" spans="1:18">
      <c r="E67" s="1345"/>
      <c r="F67" s="1345"/>
      <c r="G67" s="1345"/>
      <c r="H67" s="1345"/>
      <c r="O67" s="35"/>
      <c r="P67" s="35"/>
    </row>
    <row r="68" spans="1:18">
      <c r="F68" s="1346"/>
      <c r="G68" s="1346"/>
      <c r="H68" s="1346"/>
      <c r="O68" s="35"/>
      <c r="P68" s="35"/>
    </row>
    <row r="69" spans="1:18">
      <c r="E69" s="1347"/>
      <c r="F69" s="1348"/>
      <c r="G69" s="1348"/>
      <c r="H69" s="1348"/>
      <c r="O69" s="35"/>
      <c r="P69" s="35"/>
    </row>
    <row r="70" spans="1:18">
      <c r="E70" s="1347"/>
      <c r="F70" s="1348"/>
      <c r="G70" s="1348"/>
      <c r="H70" s="1348"/>
      <c r="O70" s="35"/>
      <c r="P70" s="35"/>
    </row>
    <row r="71" spans="1:18">
      <c r="E71" s="1346"/>
      <c r="F71" s="1348"/>
      <c r="G71" s="1348"/>
      <c r="H71" s="1348"/>
      <c r="O71" s="35"/>
      <c r="P71" s="35"/>
    </row>
    <row r="72" spans="1:18">
      <c r="E72" s="1346"/>
      <c r="F72" s="1348"/>
      <c r="G72" s="1348"/>
      <c r="H72" s="1348"/>
      <c r="O72" s="35"/>
      <c r="P72" s="35"/>
    </row>
    <row r="73" spans="1:18">
      <c r="E73" s="1346"/>
      <c r="F73" s="1348"/>
      <c r="G73" s="1348"/>
      <c r="H73" s="1348"/>
      <c r="O73" s="35"/>
      <c r="P73" s="35"/>
    </row>
    <row r="74" spans="1:18">
      <c r="O74" s="35"/>
      <c r="P74" s="35"/>
    </row>
    <row r="75" spans="1:18">
      <c r="O75" s="35"/>
      <c r="P75" s="35"/>
    </row>
    <row r="76" spans="1:18">
      <c r="O76" s="35"/>
      <c r="P76" s="35"/>
    </row>
    <row r="77" spans="1:18" ht="14.25">
      <c r="B77" s="33"/>
      <c r="E77" s="1351"/>
      <c r="F77" s="1351"/>
      <c r="G77" s="1351"/>
      <c r="H77" s="1351"/>
      <c r="I77" s="1351"/>
      <c r="J77" s="1351"/>
      <c r="K77" s="1351"/>
      <c r="L77" s="1351"/>
      <c r="M77" s="1351"/>
      <c r="N77" s="1351"/>
    </row>
    <row r="78" spans="1:18" ht="14.25">
      <c r="B78" s="32"/>
      <c r="E78" s="1351"/>
      <c r="F78" s="1351"/>
      <c r="G78" s="1351"/>
      <c r="H78" s="1351"/>
      <c r="I78" s="1351"/>
      <c r="J78" s="1351"/>
      <c r="K78" s="1351"/>
      <c r="L78" s="1351"/>
      <c r="M78" s="1351"/>
      <c r="N78" s="1351"/>
    </row>
    <row r="79" spans="1:18" ht="14.25">
      <c r="B79" s="1258"/>
      <c r="E79" s="1351"/>
      <c r="F79" s="1351"/>
      <c r="G79" s="1351"/>
      <c r="H79" s="1351"/>
      <c r="I79" s="1351"/>
      <c r="J79" s="1351"/>
      <c r="K79" s="1351"/>
      <c r="L79" s="1351"/>
      <c r="M79" s="1351"/>
      <c r="N79" s="1351"/>
    </row>
    <row r="80" spans="1:18" ht="14.25">
      <c r="B80" s="1"/>
      <c r="E80" s="1351"/>
      <c r="F80" s="1351"/>
      <c r="G80" s="1351"/>
      <c r="H80" s="1351"/>
      <c r="I80" s="1351"/>
      <c r="J80" s="1351"/>
      <c r="K80" s="1351"/>
      <c r="L80" s="1351"/>
      <c r="M80" s="1351"/>
      <c r="N80" s="1351"/>
    </row>
    <row r="81" spans="2:14" ht="14.25">
      <c r="B81" s="1258"/>
      <c r="E81" s="1351"/>
      <c r="F81" s="1351"/>
      <c r="G81" s="1351"/>
      <c r="H81" s="1351"/>
      <c r="I81" s="1351"/>
      <c r="J81" s="1351"/>
      <c r="K81" s="1351"/>
      <c r="L81" s="1351"/>
      <c r="M81" s="1351"/>
      <c r="N81" s="1351"/>
    </row>
    <row r="82" spans="2:14">
      <c r="B82" s="1009"/>
      <c r="E82" s="1351"/>
      <c r="F82" s="1351"/>
      <c r="G82" s="1351"/>
      <c r="H82" s="1351"/>
      <c r="I82" s="1351"/>
      <c r="J82" s="1351"/>
      <c r="K82" s="1351"/>
      <c r="L82" s="1351"/>
      <c r="M82" s="1351"/>
      <c r="N82" s="1351"/>
    </row>
    <row r="83" spans="2:14" ht="14.25">
      <c r="B83" s="1258"/>
      <c r="E83" s="1351"/>
      <c r="F83" s="1351"/>
      <c r="G83" s="1351"/>
      <c r="H83" s="1351"/>
      <c r="I83" s="1351"/>
      <c r="J83" s="1351"/>
      <c r="K83" s="1351"/>
      <c r="L83" s="1351"/>
      <c r="M83" s="1351"/>
      <c r="N83" s="1351"/>
    </row>
    <row r="84" spans="2:14" ht="14.25">
      <c r="B84" s="1"/>
      <c r="E84" s="1351"/>
      <c r="F84" s="1351"/>
      <c r="G84" s="1351"/>
      <c r="H84" s="1351"/>
      <c r="I84" s="1351"/>
      <c r="J84" s="1351"/>
      <c r="K84" s="1351"/>
      <c r="L84" s="1351"/>
      <c r="M84" s="1351"/>
      <c r="N84" s="1351"/>
    </row>
    <row r="85" spans="2:14" ht="14.25">
      <c r="B85" s="1258"/>
      <c r="E85" s="1351"/>
      <c r="F85" s="1351"/>
      <c r="G85" s="1351"/>
      <c r="H85" s="1351"/>
      <c r="I85" s="1351"/>
      <c r="J85" s="1351"/>
      <c r="K85" s="1351"/>
      <c r="L85" s="1351"/>
      <c r="M85" s="1351"/>
      <c r="N85" s="1351"/>
    </row>
    <row r="86" spans="2:14" ht="14.25">
      <c r="B86" s="1"/>
      <c r="E86" s="1351"/>
      <c r="F86" s="1351"/>
      <c r="G86" s="1351"/>
      <c r="H86" s="1351"/>
      <c r="I86" s="1351"/>
      <c r="J86" s="1351"/>
      <c r="K86" s="1351"/>
      <c r="L86" s="1351"/>
      <c r="M86" s="1351"/>
      <c r="N86" s="1351"/>
    </row>
    <row r="87" spans="2:14" ht="14.25">
      <c r="B87" s="1258"/>
      <c r="E87" s="1351"/>
      <c r="F87" s="1351"/>
      <c r="G87" s="1351"/>
      <c r="H87" s="1351"/>
      <c r="I87" s="1351"/>
      <c r="J87" s="1351"/>
      <c r="K87" s="1351"/>
      <c r="L87" s="1351"/>
      <c r="M87" s="1351"/>
      <c r="N87" s="1351"/>
    </row>
    <row r="88" spans="2:14" ht="14.25">
      <c r="B88" s="1"/>
      <c r="E88" s="1351"/>
      <c r="F88" s="1351"/>
      <c r="G88" s="1351"/>
      <c r="H88" s="1351"/>
      <c r="I88" s="1351"/>
      <c r="J88" s="1351"/>
      <c r="K88" s="1351"/>
      <c r="L88" s="1351"/>
      <c r="M88" s="1351"/>
      <c r="N88" s="1351"/>
    </row>
    <row r="89" spans="2:14" ht="14.25">
      <c r="B89" s="1258"/>
      <c r="E89" s="1351"/>
      <c r="F89" s="1351"/>
      <c r="G89" s="1351"/>
      <c r="H89" s="1351"/>
      <c r="I89" s="1351"/>
      <c r="J89" s="1351"/>
      <c r="K89" s="1351"/>
      <c r="L89" s="1351"/>
      <c r="M89" s="1351"/>
      <c r="N89" s="1351"/>
    </row>
    <row r="90" spans="2:14" ht="14.25">
      <c r="B90" s="1"/>
      <c r="E90" s="1351"/>
      <c r="F90" s="1351"/>
      <c r="G90" s="1351"/>
      <c r="H90" s="1351"/>
      <c r="I90" s="1351"/>
      <c r="J90" s="1351"/>
      <c r="K90" s="1351"/>
      <c r="L90" s="1351"/>
      <c r="M90" s="1351"/>
      <c r="N90" s="1351"/>
    </row>
    <row r="91" spans="2:14" ht="14.25">
      <c r="B91" s="1258"/>
      <c r="E91" s="1351"/>
      <c r="F91" s="1351"/>
      <c r="G91" s="1351"/>
      <c r="H91" s="1351"/>
      <c r="I91" s="1351"/>
      <c r="J91" s="1351"/>
      <c r="K91" s="1351"/>
      <c r="L91" s="1351"/>
      <c r="M91" s="1351"/>
      <c r="N91" s="1351"/>
    </row>
    <row r="92" spans="2:14" ht="14.25">
      <c r="B92" s="1"/>
      <c r="E92" s="1351"/>
      <c r="F92" s="1351"/>
      <c r="G92" s="1351"/>
      <c r="H92" s="1351"/>
      <c r="I92" s="1351"/>
      <c r="J92" s="1351"/>
      <c r="K92" s="1351"/>
      <c r="L92" s="1351"/>
      <c r="M92" s="1351"/>
      <c r="N92" s="1351"/>
    </row>
    <row r="93" spans="2:14" ht="14.25">
      <c r="B93" s="1258"/>
      <c r="E93" s="1351"/>
      <c r="F93" s="1351"/>
      <c r="G93" s="1351"/>
      <c r="H93" s="1351"/>
      <c r="I93" s="1351"/>
      <c r="J93" s="1351"/>
      <c r="K93" s="1351"/>
      <c r="L93" s="1351"/>
      <c r="M93" s="1351"/>
      <c r="N93" s="1351"/>
    </row>
    <row r="94" spans="2:14">
      <c r="B94" s="54"/>
      <c r="E94" s="1351"/>
      <c r="F94" s="1351"/>
      <c r="G94" s="1351"/>
      <c r="H94" s="1351"/>
      <c r="I94" s="1351"/>
      <c r="J94" s="1351"/>
      <c r="K94" s="1351"/>
      <c r="L94" s="1351"/>
      <c r="M94" s="1351"/>
      <c r="N94" s="1351"/>
    </row>
    <row r="95" spans="2:14" ht="14.25">
      <c r="B95" s="1258"/>
      <c r="E95" s="1351"/>
      <c r="F95" s="1351"/>
      <c r="G95" s="1351"/>
      <c r="H95" s="1351"/>
      <c r="I95" s="1351"/>
      <c r="J95" s="1351"/>
      <c r="K95" s="1351"/>
      <c r="L95" s="1351"/>
      <c r="M95" s="1351"/>
      <c r="N95" s="1351"/>
    </row>
    <row r="96" spans="2:14" ht="14.25">
      <c r="B96" s="1"/>
      <c r="E96" s="1351"/>
      <c r="F96" s="1351"/>
      <c r="G96" s="1351"/>
      <c r="H96" s="1351"/>
      <c r="I96" s="1351"/>
      <c r="J96" s="1351"/>
      <c r="K96" s="1351"/>
      <c r="L96" s="1351"/>
      <c r="M96" s="1351"/>
      <c r="N96" s="1351"/>
    </row>
    <row r="97" spans="2:14" ht="14.25">
      <c r="B97" s="1258"/>
      <c r="E97" s="1351"/>
      <c r="F97" s="1351"/>
      <c r="G97" s="1351"/>
      <c r="H97" s="1351"/>
      <c r="I97" s="1351"/>
      <c r="J97" s="1351"/>
      <c r="K97" s="1351"/>
      <c r="L97" s="1351"/>
      <c r="M97" s="1351"/>
      <c r="N97" s="1351"/>
    </row>
    <row r="98" spans="2:14" ht="14.25">
      <c r="B98" s="1"/>
      <c r="E98" s="1351"/>
      <c r="F98" s="1351"/>
      <c r="G98" s="1351"/>
      <c r="H98" s="1351"/>
      <c r="I98" s="1351"/>
      <c r="J98" s="1351"/>
      <c r="K98" s="1351"/>
      <c r="L98" s="1351"/>
      <c r="M98" s="1351"/>
      <c r="N98" s="1351"/>
    </row>
    <row r="99" spans="2:14" ht="14.25">
      <c r="B99" s="1258"/>
      <c r="E99" s="1351"/>
      <c r="F99" s="1351"/>
      <c r="G99" s="1351"/>
      <c r="H99" s="1351"/>
      <c r="I99" s="1351"/>
      <c r="J99" s="1351"/>
      <c r="K99" s="1351"/>
      <c r="L99" s="1351"/>
      <c r="M99" s="1351"/>
      <c r="N99" s="1351"/>
    </row>
    <row r="100" spans="2:14" ht="14.25">
      <c r="B100" s="1"/>
      <c r="E100" s="1351"/>
      <c r="F100" s="1351"/>
      <c r="G100" s="1351"/>
      <c r="H100" s="1351"/>
      <c r="I100" s="1351"/>
      <c r="J100" s="1351"/>
      <c r="K100" s="1351"/>
      <c r="L100" s="1351"/>
      <c r="M100" s="1351"/>
      <c r="N100" s="1351"/>
    </row>
    <row r="101" spans="2:14" ht="14.25">
      <c r="B101" s="1"/>
      <c r="E101" s="1351"/>
      <c r="F101" s="1351"/>
      <c r="G101" s="1351"/>
      <c r="H101" s="1351"/>
      <c r="I101" s="1351"/>
      <c r="J101" s="1351"/>
      <c r="K101" s="1351"/>
      <c r="L101" s="1351"/>
      <c r="M101" s="1351"/>
      <c r="N101" s="1351"/>
    </row>
    <row r="102" spans="2:14" ht="14.25">
      <c r="B102" s="1"/>
      <c r="E102" s="1351"/>
      <c r="F102" s="1351"/>
      <c r="G102" s="1351"/>
      <c r="H102" s="1351"/>
      <c r="I102" s="1351"/>
      <c r="J102" s="1351"/>
      <c r="K102" s="1351"/>
      <c r="L102" s="1351"/>
      <c r="M102" s="1351"/>
      <c r="N102" s="1351"/>
    </row>
    <row r="103" spans="2:14" ht="14.25">
      <c r="B103" s="1258"/>
      <c r="E103" s="1351"/>
      <c r="F103" s="1351"/>
      <c r="G103" s="1351"/>
      <c r="H103" s="1351"/>
      <c r="I103" s="1351"/>
      <c r="J103" s="1351"/>
      <c r="K103" s="1351"/>
      <c r="L103" s="1351"/>
      <c r="M103" s="1351"/>
      <c r="N103" s="1351"/>
    </row>
    <row r="104" spans="2:14" ht="14.25">
      <c r="B104" s="1"/>
      <c r="E104" s="1351"/>
      <c r="F104" s="1351"/>
      <c r="G104" s="1351"/>
      <c r="H104" s="1351"/>
      <c r="I104" s="1351"/>
      <c r="J104" s="1351"/>
      <c r="K104" s="1351"/>
      <c r="L104" s="1351"/>
      <c r="M104" s="1351"/>
      <c r="N104" s="1351"/>
    </row>
    <row r="105" spans="2:14" ht="14.25">
      <c r="B105" s="1258"/>
      <c r="E105" s="1351"/>
      <c r="F105" s="1351"/>
      <c r="G105" s="1351"/>
      <c r="H105" s="1351"/>
      <c r="I105" s="1351"/>
      <c r="J105" s="1351"/>
      <c r="K105" s="1351"/>
      <c r="L105" s="1351"/>
      <c r="M105" s="1351"/>
      <c r="N105" s="1351"/>
    </row>
    <row r="106" spans="2:14" ht="14.25">
      <c r="B106" s="1"/>
      <c r="E106" s="1351"/>
      <c r="F106" s="1351"/>
      <c r="G106" s="1351"/>
      <c r="H106" s="1351"/>
      <c r="I106" s="1351"/>
      <c r="J106" s="1351"/>
      <c r="K106" s="1351"/>
      <c r="L106" s="1351"/>
      <c r="M106" s="1351"/>
      <c r="N106" s="1351"/>
    </row>
    <row r="107" spans="2:14" ht="14.25">
      <c r="B107" s="16"/>
      <c r="E107" s="1351"/>
      <c r="F107" s="1351"/>
      <c r="G107" s="1351"/>
      <c r="H107" s="1351"/>
      <c r="I107" s="1351"/>
      <c r="J107" s="1351"/>
      <c r="K107" s="1351"/>
      <c r="L107" s="1351"/>
      <c r="M107" s="1351"/>
      <c r="N107" s="1351"/>
    </row>
    <row r="108" spans="2:14" ht="14.25">
      <c r="B108" s="21"/>
      <c r="E108" s="1351"/>
      <c r="F108" s="1351"/>
      <c r="G108" s="1351"/>
      <c r="H108" s="1351"/>
      <c r="I108" s="1351"/>
      <c r="J108" s="1351"/>
      <c r="K108" s="1351"/>
      <c r="L108" s="1351"/>
      <c r="M108" s="1351"/>
      <c r="N108" s="1351"/>
    </row>
    <row r="109" spans="2:14" ht="14.25">
      <c r="B109" s="21"/>
      <c r="E109" s="1351"/>
      <c r="F109" s="1351"/>
      <c r="G109" s="1351"/>
      <c r="H109" s="1351"/>
      <c r="I109" s="1351"/>
      <c r="J109" s="1351"/>
      <c r="K109" s="1351"/>
      <c r="L109" s="1351"/>
      <c r="M109" s="1351"/>
      <c r="N109" s="1351"/>
    </row>
    <row r="110" spans="2:14" ht="14.25">
      <c r="B110" s="1"/>
      <c r="E110" s="1351"/>
      <c r="F110" s="1351"/>
      <c r="G110" s="1351"/>
      <c r="H110" s="1351"/>
      <c r="I110" s="1351"/>
      <c r="J110" s="1351"/>
      <c r="K110" s="1351"/>
      <c r="L110" s="1351"/>
      <c r="M110" s="1351"/>
      <c r="N110" s="1351"/>
    </row>
    <row r="111" spans="2:14" ht="14.25">
      <c r="B111" s="21"/>
      <c r="E111" s="1351"/>
      <c r="F111" s="1351"/>
      <c r="G111" s="1351"/>
      <c r="H111" s="1351"/>
      <c r="I111" s="1351"/>
      <c r="J111" s="1351"/>
      <c r="K111" s="1351"/>
      <c r="L111" s="1351"/>
      <c r="M111" s="1351"/>
      <c r="N111" s="1351"/>
    </row>
    <row r="112" spans="2:14" ht="14.25">
      <c r="B112" s="21"/>
      <c r="E112" s="1351"/>
      <c r="F112" s="1351"/>
      <c r="G112" s="1351"/>
      <c r="H112" s="1351"/>
      <c r="I112" s="1351"/>
      <c r="J112" s="1351"/>
      <c r="K112" s="1351"/>
      <c r="L112" s="1351"/>
      <c r="M112" s="1351"/>
      <c r="N112" s="1351"/>
    </row>
    <row r="113" spans="2:14" ht="14.25">
      <c r="B113" s="21"/>
      <c r="E113" s="1351"/>
      <c r="F113" s="1351"/>
      <c r="G113" s="1351"/>
      <c r="H113" s="1351"/>
      <c r="I113" s="1351"/>
      <c r="J113" s="1351"/>
      <c r="K113" s="1351"/>
      <c r="L113" s="1351"/>
      <c r="M113" s="1351"/>
      <c r="N113" s="1351"/>
    </row>
    <row r="114" spans="2:14" ht="14.25">
      <c r="B114" s="21"/>
      <c r="E114" s="1351"/>
      <c r="F114" s="1351"/>
      <c r="G114" s="1351"/>
      <c r="H114" s="1351"/>
      <c r="I114" s="1351"/>
      <c r="J114" s="1351"/>
      <c r="K114" s="1351"/>
      <c r="L114" s="1351"/>
      <c r="M114" s="1351"/>
      <c r="N114" s="1351"/>
    </row>
    <row r="115" spans="2:14" ht="14.25">
      <c r="B115" s="21"/>
      <c r="E115" s="1351"/>
      <c r="F115" s="1351"/>
      <c r="G115" s="1351"/>
      <c r="H115" s="1351"/>
      <c r="I115" s="1351"/>
      <c r="J115" s="1351"/>
      <c r="K115" s="1351"/>
      <c r="L115" s="1351"/>
      <c r="M115" s="1351"/>
      <c r="N115" s="1351"/>
    </row>
    <row r="116" spans="2:14" ht="14.25">
      <c r="B116" s="21"/>
      <c r="E116" s="1351"/>
      <c r="F116" s="1351"/>
      <c r="G116" s="1351"/>
      <c r="H116" s="1351"/>
      <c r="I116" s="1351"/>
      <c r="J116" s="1351"/>
      <c r="K116" s="1351"/>
      <c r="L116" s="1351"/>
      <c r="M116" s="1351"/>
      <c r="N116" s="1351"/>
    </row>
    <row r="117" spans="2:14" ht="14.25">
      <c r="B117" s="17"/>
      <c r="E117" s="1351"/>
      <c r="F117" s="1351"/>
      <c r="G117" s="1351"/>
      <c r="H117" s="1351"/>
      <c r="I117" s="1351"/>
      <c r="J117" s="1351"/>
      <c r="K117" s="1351"/>
      <c r="L117" s="1351"/>
      <c r="M117" s="1351"/>
      <c r="N117" s="1351"/>
    </row>
    <row r="118" spans="2:14" ht="14.25">
      <c r="B118" s="25"/>
      <c r="E118" s="1351"/>
      <c r="F118" s="1351"/>
      <c r="G118" s="1351"/>
      <c r="H118" s="1351"/>
      <c r="I118" s="1351"/>
      <c r="J118" s="1351"/>
      <c r="K118" s="1351"/>
      <c r="L118" s="1351"/>
      <c r="M118" s="1351"/>
      <c r="N118" s="1351"/>
    </row>
  </sheetData>
  <mergeCells count="13">
    <mergeCell ref="N8:N9"/>
    <mergeCell ref="O8:O10"/>
    <mergeCell ref="D10:E10"/>
    <mergeCell ref="B6:B11"/>
    <mergeCell ref="D6:E9"/>
    <mergeCell ref="N6:N7"/>
    <mergeCell ref="F7:H7"/>
    <mergeCell ref="O7:P7"/>
    <mergeCell ref="F8:F10"/>
    <mergeCell ref="G8:G10"/>
    <mergeCell ref="H8:H10"/>
    <mergeCell ref="I8:I10"/>
    <mergeCell ref="M8:M10"/>
  </mergeCells>
  <phoneticPr fontId="15"/>
  <printOptions horizontalCentered="1"/>
  <pageMargins left="0" right="0" top="0" bottom="0" header="0" footer="0"/>
  <pageSetup paperSize="9" scale="75" orientation="portrait" blackAndWhite="1" r:id="rId1"/>
  <headerFooter alignWithMargins="0"/>
  <colBreaks count="1" manualBreakCount="1">
    <brk id="9" max="53" man="1"/>
  </colBreaks>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0"/>
  <dimension ref="A1:AE83"/>
  <sheetViews>
    <sheetView showOutlineSymbols="0" view="pageBreakPreview" topLeftCell="A52" zoomScale="90" zoomScaleNormal="75" zoomScaleSheetLayoutView="90" workbookViewId="0">
      <selection activeCell="K79" sqref="K79"/>
    </sheetView>
  </sheetViews>
  <sheetFormatPr defaultColWidth="10.625" defaultRowHeight="13.5"/>
  <cols>
    <col min="1" max="1" width="2.375" style="255" customWidth="1"/>
    <col min="2" max="2" width="9.5" style="255" customWidth="1"/>
    <col min="3" max="12" width="17.5" style="255" customWidth="1"/>
    <col min="13" max="14" width="9.5" style="255" customWidth="1"/>
    <col min="15" max="16" width="17.5" style="255" customWidth="1"/>
    <col min="17" max="18" width="18.5" style="255" customWidth="1"/>
    <col min="19" max="19" width="5.125" style="255" customWidth="1"/>
    <col min="20" max="20" width="14.125" style="255" customWidth="1"/>
    <col min="21" max="23" width="18.5" style="255" customWidth="1"/>
    <col min="24" max="25" width="9.5" style="255" customWidth="1"/>
    <col min="26" max="31" width="8" style="255" customWidth="1"/>
    <col min="32" max="16384" width="10.625" style="255"/>
  </cols>
  <sheetData>
    <row r="1" spans="2:31" s="163" customFormat="1" ht="14.25" customHeight="1">
      <c r="B1" s="162" t="s">
        <v>1035</v>
      </c>
      <c r="M1" s="164" t="s">
        <v>1036</v>
      </c>
      <c r="N1" s="162" t="s">
        <v>413</v>
      </c>
      <c r="X1" s="164" t="s">
        <v>414</v>
      </c>
      <c r="Y1" s="164"/>
    </row>
    <row r="2" spans="2:31" s="163" customFormat="1" ht="16.5" customHeight="1">
      <c r="B2" s="165"/>
      <c r="C2" s="2176" t="s">
        <v>1037</v>
      </c>
      <c r="D2" s="2401"/>
      <c r="E2" s="2401"/>
      <c r="F2" s="2401"/>
      <c r="G2" s="2401"/>
      <c r="H2" s="2401"/>
      <c r="I2" s="2401"/>
      <c r="J2" s="2401"/>
      <c r="K2" s="2401"/>
      <c r="L2" s="1274"/>
      <c r="M2" s="166"/>
      <c r="N2" s="165"/>
      <c r="O2" s="2176" t="s">
        <v>1038</v>
      </c>
      <c r="P2" s="2401"/>
      <c r="Q2" s="2401"/>
      <c r="R2" s="2401"/>
      <c r="S2" s="2401"/>
      <c r="T2" s="2401"/>
      <c r="U2" s="2401"/>
      <c r="V2" s="2401"/>
      <c r="W2" s="2401"/>
      <c r="X2" s="166"/>
      <c r="Y2" s="166"/>
    </row>
    <row r="3" spans="2:31" s="163" customFormat="1" ht="16.5" customHeight="1">
      <c r="B3" s="166"/>
      <c r="D3" s="167"/>
      <c r="E3" s="168" t="s">
        <v>419</v>
      </c>
      <c r="H3" s="168" t="s">
        <v>1027</v>
      </c>
      <c r="I3" s="167"/>
      <c r="J3" s="167"/>
      <c r="K3" s="167"/>
      <c r="L3" s="167"/>
      <c r="M3" s="166"/>
      <c r="N3" s="165"/>
      <c r="O3" s="1263"/>
      <c r="Q3" s="168" t="s">
        <v>420</v>
      </c>
      <c r="R3" s="168"/>
      <c r="S3" s="168" t="s">
        <v>1027</v>
      </c>
      <c r="T3" s="168"/>
      <c r="U3" s="168"/>
      <c r="V3" s="168"/>
      <c r="W3" s="168"/>
      <c r="X3" s="1263"/>
      <c r="Y3" s="1263"/>
    </row>
    <row r="4" spans="2:31" s="169" customFormat="1" ht="4.5" customHeight="1" thickBot="1">
      <c r="B4" s="166"/>
      <c r="C4" s="166"/>
      <c r="D4" s="166"/>
      <c r="E4" s="166"/>
      <c r="F4" s="166"/>
      <c r="G4" s="166"/>
      <c r="H4" s="166"/>
      <c r="I4" s="166"/>
      <c r="J4" s="166"/>
      <c r="K4" s="166"/>
      <c r="L4" s="166"/>
      <c r="M4" s="166"/>
      <c r="N4" s="166"/>
      <c r="O4" s="166"/>
      <c r="P4" s="166"/>
      <c r="Q4" s="166"/>
      <c r="R4" s="166"/>
      <c r="S4" s="166"/>
      <c r="T4" s="166"/>
      <c r="U4" s="166"/>
      <c r="V4" s="166"/>
      <c r="W4" s="166"/>
      <c r="X4" s="166"/>
      <c r="Y4" s="166"/>
    </row>
    <row r="5" spans="2:31" s="169" customFormat="1" ht="26.25" customHeight="1">
      <c r="B5" s="2178" t="s">
        <v>133</v>
      </c>
      <c r="C5" s="170" t="s">
        <v>15</v>
      </c>
      <c r="D5" s="171" t="s">
        <v>37</v>
      </c>
      <c r="E5" s="171" t="s">
        <v>41</v>
      </c>
      <c r="F5" s="171" t="s">
        <v>43</v>
      </c>
      <c r="G5" s="171" t="s">
        <v>47</v>
      </c>
      <c r="H5" s="171" t="s">
        <v>103</v>
      </c>
      <c r="I5" s="171" t="s">
        <v>285</v>
      </c>
      <c r="J5" s="171" t="s">
        <v>286</v>
      </c>
      <c r="K5" s="171" t="s">
        <v>421</v>
      </c>
      <c r="L5" s="1265" t="s">
        <v>104</v>
      </c>
      <c r="M5" s="2180" t="s">
        <v>133</v>
      </c>
      <c r="N5" s="2182" t="s">
        <v>133</v>
      </c>
      <c r="O5" s="172" t="s">
        <v>422</v>
      </c>
      <c r="P5" s="173" t="s">
        <v>55</v>
      </c>
      <c r="Q5" s="173" t="s">
        <v>271</v>
      </c>
      <c r="R5" s="174" t="s">
        <v>423</v>
      </c>
      <c r="S5" s="2184" t="s">
        <v>62</v>
      </c>
      <c r="T5" s="2185"/>
      <c r="U5" s="173" t="s">
        <v>64</v>
      </c>
      <c r="V5" s="175" t="s">
        <v>424</v>
      </c>
      <c r="W5" s="176" t="s">
        <v>425</v>
      </c>
      <c r="X5" s="2180" t="s">
        <v>133</v>
      </c>
      <c r="Y5" s="1266"/>
      <c r="Z5" s="163"/>
      <c r="AA5" s="163"/>
      <c r="AB5" s="163"/>
      <c r="AC5" s="163"/>
      <c r="AD5" s="163"/>
      <c r="AE5" s="163"/>
    </row>
    <row r="6" spans="2:31" s="169" customFormat="1" ht="26.25" customHeight="1">
      <c r="B6" s="2179"/>
      <c r="C6" s="177" t="s">
        <v>31</v>
      </c>
      <c r="D6" s="178" t="s">
        <v>38</v>
      </c>
      <c r="E6" s="178" t="s">
        <v>42</v>
      </c>
      <c r="F6" s="178" t="s">
        <v>294</v>
      </c>
      <c r="G6" s="178" t="s">
        <v>48</v>
      </c>
      <c r="H6" s="178" t="s">
        <v>50</v>
      </c>
      <c r="I6" s="179" t="s">
        <v>1030</v>
      </c>
      <c r="J6" s="178" t="s">
        <v>1031</v>
      </c>
      <c r="K6" s="178" t="s">
        <v>1039</v>
      </c>
      <c r="L6" s="180" t="s">
        <v>299</v>
      </c>
      <c r="M6" s="2181"/>
      <c r="N6" s="2183"/>
      <c r="O6" s="181" t="s">
        <v>428</v>
      </c>
      <c r="P6" s="182" t="s">
        <v>429</v>
      </c>
      <c r="Q6" s="182" t="s">
        <v>430</v>
      </c>
      <c r="R6" s="182" t="s">
        <v>431</v>
      </c>
      <c r="S6" s="2186" t="s">
        <v>432</v>
      </c>
      <c r="T6" s="2187"/>
      <c r="U6" s="183" t="s">
        <v>433</v>
      </c>
      <c r="V6" s="184" t="s">
        <v>302</v>
      </c>
      <c r="W6" s="185" t="s">
        <v>434</v>
      </c>
      <c r="X6" s="2181"/>
      <c r="Y6" s="1266"/>
      <c r="Z6" s="163"/>
      <c r="AA6" s="163"/>
      <c r="AB6" s="163"/>
      <c r="AC6" s="163"/>
      <c r="AD6" s="163"/>
      <c r="AE6" s="163"/>
    </row>
    <row r="7" spans="2:31" s="163" customFormat="1" ht="14.25">
      <c r="B7" s="186" t="s">
        <v>304</v>
      </c>
      <c r="C7" s="187">
        <v>17215747</v>
      </c>
      <c r="D7" s="188">
        <v>198946</v>
      </c>
      <c r="E7" s="188">
        <v>10774652</v>
      </c>
      <c r="F7" s="188">
        <v>4792504</v>
      </c>
      <c r="G7" s="188">
        <v>1203963</v>
      </c>
      <c r="H7" s="188" t="s">
        <v>305</v>
      </c>
      <c r="I7" s="188">
        <v>4457</v>
      </c>
      <c r="J7" s="188">
        <v>7930</v>
      </c>
      <c r="K7" s="189" t="s">
        <v>306</v>
      </c>
      <c r="L7" s="190" t="s">
        <v>305</v>
      </c>
      <c r="M7" s="191" t="s">
        <v>435</v>
      </c>
      <c r="N7" s="192" t="s">
        <v>304</v>
      </c>
      <c r="O7" s="189" t="s">
        <v>305</v>
      </c>
      <c r="P7" s="189" t="s">
        <v>305</v>
      </c>
      <c r="Q7" s="188">
        <v>11978</v>
      </c>
      <c r="R7" s="189" t="s">
        <v>305</v>
      </c>
      <c r="S7" s="193"/>
      <c r="T7" s="194" t="s">
        <v>305</v>
      </c>
      <c r="U7" s="188">
        <v>221317</v>
      </c>
      <c r="V7" s="195">
        <v>12387</v>
      </c>
      <c r="W7" s="188">
        <v>11978</v>
      </c>
      <c r="X7" s="196" t="s">
        <v>435</v>
      </c>
      <c r="Y7" s="197"/>
    </row>
    <row r="8" spans="2:31" s="163" customFormat="1" ht="14.25">
      <c r="B8" s="198" t="s">
        <v>307</v>
      </c>
      <c r="C8" s="187">
        <v>18621278</v>
      </c>
      <c r="D8" s="188">
        <v>228807</v>
      </c>
      <c r="E8" s="188">
        <v>10991927</v>
      </c>
      <c r="F8" s="188">
        <v>5186188</v>
      </c>
      <c r="G8" s="188">
        <v>1624625</v>
      </c>
      <c r="H8" s="188" t="s">
        <v>305</v>
      </c>
      <c r="I8" s="188">
        <v>4396</v>
      </c>
      <c r="J8" s="188">
        <v>9964</v>
      </c>
      <c r="K8" s="189">
        <v>89</v>
      </c>
      <c r="L8" s="190" t="s">
        <v>305</v>
      </c>
      <c r="M8" s="199">
        <v>49</v>
      </c>
      <c r="N8" s="200" t="s">
        <v>307</v>
      </c>
      <c r="O8" s="189" t="s">
        <v>305</v>
      </c>
      <c r="P8" s="189" t="s">
        <v>305</v>
      </c>
      <c r="Q8" s="188">
        <v>126868</v>
      </c>
      <c r="R8" s="189" t="s">
        <v>305</v>
      </c>
      <c r="S8" s="193"/>
      <c r="T8" s="194" t="s">
        <v>305</v>
      </c>
      <c r="U8" s="188">
        <v>448414</v>
      </c>
      <c r="V8" s="195">
        <v>14449</v>
      </c>
      <c r="W8" s="188">
        <v>126868</v>
      </c>
      <c r="X8" s="199">
        <v>49</v>
      </c>
      <c r="Y8" s="201"/>
    </row>
    <row r="9" spans="2:31" s="163" customFormat="1" ht="14.25">
      <c r="B9" s="198" t="s">
        <v>308</v>
      </c>
      <c r="C9" s="187">
        <v>19427182</v>
      </c>
      <c r="D9" s="188">
        <v>224653</v>
      </c>
      <c r="E9" s="188">
        <v>11191401</v>
      </c>
      <c r="F9" s="188">
        <v>5332515</v>
      </c>
      <c r="G9" s="188">
        <v>1935118</v>
      </c>
      <c r="H9" s="188" t="s">
        <v>305</v>
      </c>
      <c r="I9" s="188">
        <v>5155</v>
      </c>
      <c r="J9" s="188">
        <v>11600</v>
      </c>
      <c r="K9" s="189">
        <v>110</v>
      </c>
      <c r="L9" s="190" t="s">
        <v>305</v>
      </c>
      <c r="M9" s="199">
        <v>50</v>
      </c>
      <c r="N9" s="200" t="s">
        <v>308</v>
      </c>
      <c r="O9" s="189" t="s">
        <v>305</v>
      </c>
      <c r="P9" s="188">
        <v>15098</v>
      </c>
      <c r="Q9" s="188">
        <v>224923</v>
      </c>
      <c r="R9" s="189" t="s">
        <v>305</v>
      </c>
      <c r="S9" s="193"/>
      <c r="T9" s="194" t="s">
        <v>305</v>
      </c>
      <c r="U9" s="188">
        <v>486609</v>
      </c>
      <c r="V9" s="195">
        <v>16865</v>
      </c>
      <c r="W9" s="188">
        <v>240021</v>
      </c>
      <c r="X9" s="199">
        <v>50</v>
      </c>
      <c r="Y9" s="201"/>
    </row>
    <row r="10" spans="2:31" s="163" customFormat="1" ht="14.25">
      <c r="B10" s="202" t="s">
        <v>309</v>
      </c>
      <c r="C10" s="203">
        <v>19970331</v>
      </c>
      <c r="D10" s="204">
        <v>244423</v>
      </c>
      <c r="E10" s="204">
        <v>11422992</v>
      </c>
      <c r="F10" s="204">
        <v>5129482</v>
      </c>
      <c r="G10" s="204">
        <v>2193362</v>
      </c>
      <c r="H10" s="204" t="s">
        <v>305</v>
      </c>
      <c r="I10" s="204">
        <v>6161</v>
      </c>
      <c r="J10" s="204">
        <v>13345</v>
      </c>
      <c r="K10" s="205">
        <v>165</v>
      </c>
      <c r="L10" s="206" t="s">
        <v>305</v>
      </c>
      <c r="M10" s="207">
        <v>51</v>
      </c>
      <c r="N10" s="208" t="s">
        <v>309</v>
      </c>
      <c r="O10" s="205" t="s">
        <v>305</v>
      </c>
      <c r="P10" s="204">
        <v>36331</v>
      </c>
      <c r="Q10" s="204">
        <v>313158</v>
      </c>
      <c r="R10" s="205" t="s">
        <v>305</v>
      </c>
      <c r="S10" s="209"/>
      <c r="T10" s="210" t="s">
        <v>305</v>
      </c>
      <c r="U10" s="204">
        <v>610912</v>
      </c>
      <c r="V10" s="211">
        <v>19671</v>
      </c>
      <c r="W10" s="204">
        <v>349489</v>
      </c>
      <c r="X10" s="207">
        <v>51</v>
      </c>
      <c r="Y10" s="201"/>
    </row>
    <row r="11" spans="2:31" s="163" customFormat="1" ht="14.25">
      <c r="B11" s="198" t="s">
        <v>310</v>
      </c>
      <c r="C11" s="187">
        <v>20136770</v>
      </c>
      <c r="D11" s="188">
        <v>370667</v>
      </c>
      <c r="E11" s="188">
        <v>11148325</v>
      </c>
      <c r="F11" s="188">
        <v>5076495</v>
      </c>
      <c r="G11" s="188">
        <v>2342869</v>
      </c>
      <c r="H11" s="188" t="s">
        <v>305</v>
      </c>
      <c r="I11" s="188">
        <v>7136</v>
      </c>
      <c r="J11" s="188">
        <v>14784</v>
      </c>
      <c r="K11" s="189">
        <v>171</v>
      </c>
      <c r="L11" s="190" t="s">
        <v>305</v>
      </c>
      <c r="M11" s="199">
        <v>52</v>
      </c>
      <c r="N11" s="200" t="s">
        <v>310</v>
      </c>
      <c r="O11" s="189" t="s">
        <v>305</v>
      </c>
      <c r="P11" s="188">
        <v>53230</v>
      </c>
      <c r="Q11" s="188">
        <v>399513</v>
      </c>
      <c r="R11" s="189" t="s">
        <v>305</v>
      </c>
      <c r="S11" s="193"/>
      <c r="T11" s="194" t="s">
        <v>305</v>
      </c>
      <c r="U11" s="188">
        <v>723580</v>
      </c>
      <c r="V11" s="195">
        <v>22091</v>
      </c>
      <c r="W11" s="188">
        <v>452743</v>
      </c>
      <c r="X11" s="199">
        <v>52</v>
      </c>
      <c r="Y11" s="201"/>
    </row>
    <row r="12" spans="2:31" s="163" customFormat="1" ht="14.25">
      <c r="B12" s="198" t="s">
        <v>311</v>
      </c>
      <c r="C12" s="187">
        <v>20799743</v>
      </c>
      <c r="D12" s="188">
        <v>519750</v>
      </c>
      <c r="E12" s="188">
        <v>11225469</v>
      </c>
      <c r="F12" s="188">
        <v>5187378</v>
      </c>
      <c r="G12" s="188">
        <v>2528000</v>
      </c>
      <c r="H12" s="188" t="s">
        <v>305</v>
      </c>
      <c r="I12" s="188">
        <v>7901</v>
      </c>
      <c r="J12" s="188">
        <v>16143</v>
      </c>
      <c r="K12" s="189">
        <v>268</v>
      </c>
      <c r="L12" s="190" t="s">
        <v>305</v>
      </c>
      <c r="M12" s="199">
        <v>53</v>
      </c>
      <c r="N12" s="200" t="s">
        <v>311</v>
      </c>
      <c r="O12" s="189" t="s">
        <v>305</v>
      </c>
      <c r="P12" s="188">
        <v>64197</v>
      </c>
      <c r="Q12" s="188">
        <v>446927</v>
      </c>
      <c r="R12" s="189" t="s">
        <v>305</v>
      </c>
      <c r="S12" s="193"/>
      <c r="T12" s="194" t="s">
        <v>305</v>
      </c>
      <c r="U12" s="188">
        <v>803710</v>
      </c>
      <c r="V12" s="195">
        <v>24312</v>
      </c>
      <c r="W12" s="188">
        <v>511124</v>
      </c>
      <c r="X12" s="199">
        <v>53</v>
      </c>
      <c r="Y12" s="201"/>
    </row>
    <row r="13" spans="2:31" s="163" customFormat="1" ht="14.25">
      <c r="B13" s="198" t="s">
        <v>312</v>
      </c>
      <c r="C13" s="187">
        <v>22076027</v>
      </c>
      <c r="D13" s="188">
        <v>611609</v>
      </c>
      <c r="E13" s="188">
        <v>11750925</v>
      </c>
      <c r="F13" s="188">
        <v>5664066</v>
      </c>
      <c r="G13" s="188">
        <v>2545254</v>
      </c>
      <c r="H13" s="188" t="s">
        <v>305</v>
      </c>
      <c r="I13" s="188">
        <v>8604</v>
      </c>
      <c r="J13" s="188">
        <v>17555</v>
      </c>
      <c r="K13" s="189">
        <v>326</v>
      </c>
      <c r="L13" s="190" t="s">
        <v>305</v>
      </c>
      <c r="M13" s="199">
        <v>54</v>
      </c>
      <c r="N13" s="200" t="s">
        <v>312</v>
      </c>
      <c r="O13" s="189" t="s">
        <v>305</v>
      </c>
      <c r="P13" s="188">
        <v>73497</v>
      </c>
      <c r="Q13" s="188">
        <v>491956</v>
      </c>
      <c r="R13" s="189" t="s">
        <v>305</v>
      </c>
      <c r="S13" s="193"/>
      <c r="T13" s="194" t="s">
        <v>305</v>
      </c>
      <c r="U13" s="188">
        <v>912235</v>
      </c>
      <c r="V13" s="195">
        <v>26485</v>
      </c>
      <c r="W13" s="188">
        <v>565453</v>
      </c>
      <c r="X13" s="199">
        <v>54</v>
      </c>
      <c r="Y13" s="201"/>
    </row>
    <row r="14" spans="2:31" s="163" customFormat="1" ht="14.25">
      <c r="B14" s="198" t="s">
        <v>313</v>
      </c>
      <c r="C14" s="187">
        <v>22974002</v>
      </c>
      <c r="D14" s="188">
        <v>643683</v>
      </c>
      <c r="E14" s="188">
        <v>12266952</v>
      </c>
      <c r="F14" s="188">
        <v>5883692</v>
      </c>
      <c r="G14" s="188">
        <v>2592001</v>
      </c>
      <c r="H14" s="188" t="s">
        <v>305</v>
      </c>
      <c r="I14" s="188">
        <v>9090</v>
      </c>
      <c r="J14" s="188">
        <v>18694</v>
      </c>
      <c r="K14" s="189">
        <v>358</v>
      </c>
      <c r="L14" s="190" t="s">
        <v>305</v>
      </c>
      <c r="M14" s="199">
        <v>55</v>
      </c>
      <c r="N14" s="200" t="s">
        <v>313</v>
      </c>
      <c r="O14" s="189" t="s">
        <v>305</v>
      </c>
      <c r="P14" s="188">
        <v>77885</v>
      </c>
      <c r="Q14" s="188">
        <v>523355</v>
      </c>
      <c r="R14" s="189" t="s">
        <v>305</v>
      </c>
      <c r="S14" s="193"/>
      <c r="T14" s="194" t="s">
        <v>305</v>
      </c>
      <c r="U14" s="188">
        <v>958292</v>
      </c>
      <c r="V14" s="195">
        <v>28142</v>
      </c>
      <c r="W14" s="188">
        <v>601240</v>
      </c>
      <c r="X14" s="199">
        <v>55</v>
      </c>
      <c r="Y14" s="201"/>
    </row>
    <row r="15" spans="2:31" s="163" customFormat="1" ht="14.25">
      <c r="B15" s="202" t="s">
        <v>314</v>
      </c>
      <c r="C15" s="203">
        <v>23607342</v>
      </c>
      <c r="D15" s="204">
        <v>651235</v>
      </c>
      <c r="E15" s="204">
        <v>12616311</v>
      </c>
      <c r="F15" s="204">
        <v>5962449</v>
      </c>
      <c r="G15" s="204">
        <v>2702604</v>
      </c>
      <c r="H15" s="204" t="s">
        <v>305</v>
      </c>
      <c r="I15" s="204">
        <v>9460</v>
      </c>
      <c r="J15" s="204">
        <v>19505</v>
      </c>
      <c r="K15" s="205">
        <v>610</v>
      </c>
      <c r="L15" s="206" t="s">
        <v>305</v>
      </c>
      <c r="M15" s="207">
        <v>56</v>
      </c>
      <c r="N15" s="208" t="s">
        <v>314</v>
      </c>
      <c r="O15" s="205" t="s">
        <v>305</v>
      </c>
      <c r="P15" s="204">
        <v>77114</v>
      </c>
      <c r="Q15" s="204">
        <v>547253</v>
      </c>
      <c r="R15" s="205" t="s">
        <v>305</v>
      </c>
      <c r="S15" s="209"/>
      <c r="T15" s="210" t="s">
        <v>305</v>
      </c>
      <c r="U15" s="204">
        <v>1020801</v>
      </c>
      <c r="V15" s="211">
        <v>29575</v>
      </c>
      <c r="W15" s="204">
        <v>624367</v>
      </c>
      <c r="X15" s="207">
        <v>56</v>
      </c>
      <c r="Y15" s="201"/>
    </row>
    <row r="16" spans="2:31" s="163" customFormat="1" ht="14.25">
      <c r="B16" s="198" t="s">
        <v>315</v>
      </c>
      <c r="C16" s="187">
        <v>23974889</v>
      </c>
      <c r="D16" s="188">
        <v>663253</v>
      </c>
      <c r="E16" s="188">
        <v>12956285</v>
      </c>
      <c r="F16" s="188">
        <v>5718182</v>
      </c>
      <c r="G16" s="188">
        <v>2897646</v>
      </c>
      <c r="H16" s="188" t="s">
        <v>305</v>
      </c>
      <c r="I16" s="188">
        <v>9864</v>
      </c>
      <c r="J16" s="188">
        <v>20044</v>
      </c>
      <c r="K16" s="188">
        <v>1701</v>
      </c>
      <c r="L16" s="190" t="s">
        <v>305</v>
      </c>
      <c r="M16" s="199">
        <v>57</v>
      </c>
      <c r="N16" s="200" t="s">
        <v>315</v>
      </c>
      <c r="O16" s="189" t="s">
        <v>305</v>
      </c>
      <c r="P16" s="188">
        <v>73137</v>
      </c>
      <c r="Q16" s="188">
        <v>564454</v>
      </c>
      <c r="R16" s="189" t="s">
        <v>305</v>
      </c>
      <c r="S16" s="193"/>
      <c r="T16" s="194" t="s">
        <v>305</v>
      </c>
      <c r="U16" s="188">
        <v>1070323</v>
      </c>
      <c r="V16" s="195">
        <v>31609</v>
      </c>
      <c r="W16" s="188">
        <v>637591</v>
      </c>
      <c r="X16" s="199">
        <v>57</v>
      </c>
      <c r="Y16" s="201"/>
    </row>
    <row r="17" spans="2:25" s="163" customFormat="1" ht="14.25">
      <c r="B17" s="198" t="s">
        <v>316</v>
      </c>
      <c r="C17" s="187">
        <v>24248731</v>
      </c>
      <c r="D17" s="188">
        <v>673879</v>
      </c>
      <c r="E17" s="188">
        <v>13492087</v>
      </c>
      <c r="F17" s="188">
        <v>5209951</v>
      </c>
      <c r="G17" s="188">
        <v>3057190</v>
      </c>
      <c r="H17" s="188" t="s">
        <v>305</v>
      </c>
      <c r="I17" s="188">
        <v>10126</v>
      </c>
      <c r="J17" s="188">
        <v>20397</v>
      </c>
      <c r="K17" s="188">
        <v>2670</v>
      </c>
      <c r="L17" s="190" t="s">
        <v>305</v>
      </c>
      <c r="M17" s="199">
        <v>58</v>
      </c>
      <c r="N17" s="200" t="s">
        <v>316</v>
      </c>
      <c r="O17" s="189" t="s">
        <v>305</v>
      </c>
      <c r="P17" s="188">
        <v>71254</v>
      </c>
      <c r="Q17" s="188">
        <v>578060</v>
      </c>
      <c r="R17" s="189" t="s">
        <v>305</v>
      </c>
      <c r="S17" s="193"/>
      <c r="T17" s="194" t="s">
        <v>305</v>
      </c>
      <c r="U17" s="188">
        <v>1133117</v>
      </c>
      <c r="V17" s="195">
        <v>33193</v>
      </c>
      <c r="W17" s="188">
        <v>649314</v>
      </c>
      <c r="X17" s="199">
        <v>58</v>
      </c>
      <c r="Y17" s="201"/>
    </row>
    <row r="18" spans="2:25" s="163" customFormat="1" ht="14.25">
      <c r="B18" s="198" t="s">
        <v>317</v>
      </c>
      <c r="C18" s="187">
        <v>24357495</v>
      </c>
      <c r="D18" s="188">
        <v>699778</v>
      </c>
      <c r="E18" s="188">
        <v>13374700</v>
      </c>
      <c r="F18" s="188">
        <v>5180319</v>
      </c>
      <c r="G18" s="188">
        <v>3216152</v>
      </c>
      <c r="H18" s="188" t="s">
        <v>305</v>
      </c>
      <c r="I18" s="188">
        <v>10264</v>
      </c>
      <c r="J18" s="188">
        <v>20744</v>
      </c>
      <c r="K18" s="188">
        <v>3745</v>
      </c>
      <c r="L18" s="190" t="s">
        <v>305</v>
      </c>
      <c r="M18" s="199">
        <v>59</v>
      </c>
      <c r="N18" s="200" t="s">
        <v>317</v>
      </c>
      <c r="O18" s="189" t="s">
        <v>305</v>
      </c>
      <c r="P18" s="188">
        <v>75697</v>
      </c>
      <c r="Q18" s="188">
        <v>597697</v>
      </c>
      <c r="R18" s="189" t="s">
        <v>305</v>
      </c>
      <c r="S18" s="193"/>
      <c r="T18" s="194" t="s">
        <v>305</v>
      </c>
      <c r="U18" s="188">
        <v>1178399</v>
      </c>
      <c r="V18" s="195">
        <v>34753</v>
      </c>
      <c r="W18" s="188">
        <v>673394</v>
      </c>
      <c r="X18" s="199">
        <v>59</v>
      </c>
      <c r="Y18" s="201"/>
    </row>
    <row r="19" spans="2:25" s="163" customFormat="1" ht="14.25">
      <c r="B19" s="198" t="s">
        <v>318</v>
      </c>
      <c r="C19" s="187">
        <v>24457713</v>
      </c>
      <c r="D19" s="188">
        <v>742367</v>
      </c>
      <c r="E19" s="188">
        <v>12590680</v>
      </c>
      <c r="F19" s="188">
        <v>5899973</v>
      </c>
      <c r="G19" s="188">
        <v>3239416</v>
      </c>
      <c r="H19" s="188" t="s">
        <v>305</v>
      </c>
      <c r="I19" s="188">
        <v>10261</v>
      </c>
      <c r="J19" s="188">
        <v>20723</v>
      </c>
      <c r="K19" s="188">
        <v>4794</v>
      </c>
      <c r="L19" s="190" t="s">
        <v>305</v>
      </c>
      <c r="M19" s="199">
        <v>60</v>
      </c>
      <c r="N19" s="200" t="s">
        <v>318</v>
      </c>
      <c r="O19" s="189" t="s">
        <v>305</v>
      </c>
      <c r="P19" s="188">
        <v>83457</v>
      </c>
      <c r="Q19" s="188">
        <v>626421</v>
      </c>
      <c r="R19" s="189" t="s">
        <v>305</v>
      </c>
      <c r="S19" s="212" t="s">
        <v>319</v>
      </c>
      <c r="T19" s="194" t="s">
        <v>305</v>
      </c>
      <c r="U19" s="188">
        <v>1239621</v>
      </c>
      <c r="V19" s="195">
        <v>35778</v>
      </c>
      <c r="W19" s="188">
        <v>709878</v>
      </c>
      <c r="X19" s="199">
        <v>60</v>
      </c>
      <c r="Y19" s="201"/>
    </row>
    <row r="20" spans="2:25" s="163" customFormat="1" ht="14.25">
      <c r="B20" s="202" t="s">
        <v>320</v>
      </c>
      <c r="C20" s="203">
        <v>24696074</v>
      </c>
      <c r="D20" s="204">
        <v>799085</v>
      </c>
      <c r="E20" s="204">
        <v>11810874</v>
      </c>
      <c r="F20" s="204">
        <v>6924693</v>
      </c>
      <c r="G20" s="204">
        <v>3118896</v>
      </c>
      <c r="H20" s="204" t="s">
        <v>305</v>
      </c>
      <c r="I20" s="204">
        <v>10235</v>
      </c>
      <c r="J20" s="204">
        <v>20489</v>
      </c>
      <c r="K20" s="204">
        <v>6406</v>
      </c>
      <c r="L20" s="206" t="s">
        <v>305</v>
      </c>
      <c r="M20" s="207">
        <v>61</v>
      </c>
      <c r="N20" s="208" t="s">
        <v>320</v>
      </c>
      <c r="O20" s="205" t="s">
        <v>305</v>
      </c>
      <c r="P20" s="204">
        <v>93361</v>
      </c>
      <c r="Q20" s="204">
        <v>670192</v>
      </c>
      <c r="R20" s="205" t="s">
        <v>305</v>
      </c>
      <c r="S20" s="213" t="s">
        <v>321</v>
      </c>
      <c r="T20" s="214" t="s">
        <v>436</v>
      </c>
      <c r="U20" s="204">
        <v>1241044</v>
      </c>
      <c r="V20" s="211">
        <v>37130</v>
      </c>
      <c r="W20" s="204">
        <v>764352</v>
      </c>
      <c r="X20" s="207">
        <v>61</v>
      </c>
      <c r="Y20" s="201"/>
    </row>
    <row r="21" spans="2:25" s="163" customFormat="1" ht="14.25">
      <c r="B21" s="198" t="s">
        <v>322</v>
      </c>
      <c r="C21" s="187">
        <v>24696411</v>
      </c>
      <c r="D21" s="188">
        <v>855909</v>
      </c>
      <c r="E21" s="188">
        <v>11056915</v>
      </c>
      <c r="F21" s="188">
        <v>7328344</v>
      </c>
      <c r="G21" s="188">
        <v>3281522</v>
      </c>
      <c r="H21" s="188" t="s">
        <v>305</v>
      </c>
      <c r="I21" s="188">
        <v>10127</v>
      </c>
      <c r="J21" s="188">
        <v>20180</v>
      </c>
      <c r="K21" s="188">
        <v>8288</v>
      </c>
      <c r="L21" s="190" t="s">
        <v>305</v>
      </c>
      <c r="M21" s="199">
        <v>62</v>
      </c>
      <c r="N21" s="200" t="s">
        <v>322</v>
      </c>
      <c r="O21" s="188">
        <v>3375</v>
      </c>
      <c r="P21" s="188">
        <v>107714</v>
      </c>
      <c r="Q21" s="188">
        <v>727104</v>
      </c>
      <c r="R21" s="189" t="s">
        <v>305</v>
      </c>
      <c r="S21" s="212" t="s">
        <v>323</v>
      </c>
      <c r="T21" s="215" t="s">
        <v>437</v>
      </c>
      <c r="U21" s="188">
        <v>1295376</v>
      </c>
      <c r="V21" s="195">
        <v>38595</v>
      </c>
      <c r="W21" s="188">
        <v>836535</v>
      </c>
      <c r="X21" s="199">
        <v>62</v>
      </c>
      <c r="Y21" s="201"/>
    </row>
    <row r="22" spans="2:25" s="163" customFormat="1" ht="14.25">
      <c r="B22" s="198" t="s">
        <v>324</v>
      </c>
      <c r="C22" s="187">
        <v>24609675</v>
      </c>
      <c r="D22" s="188">
        <v>935805</v>
      </c>
      <c r="E22" s="188">
        <v>10471383</v>
      </c>
      <c r="F22" s="188">
        <v>6963975</v>
      </c>
      <c r="G22" s="188">
        <v>3896682</v>
      </c>
      <c r="H22" s="188" t="s">
        <v>305</v>
      </c>
      <c r="I22" s="188">
        <v>10099</v>
      </c>
      <c r="J22" s="188">
        <v>20036</v>
      </c>
      <c r="K22" s="188">
        <v>10398</v>
      </c>
      <c r="L22" s="190" t="s">
        <v>305</v>
      </c>
      <c r="M22" s="199">
        <v>63</v>
      </c>
      <c r="N22" s="200" t="s">
        <v>324</v>
      </c>
      <c r="O22" s="188">
        <v>8560</v>
      </c>
      <c r="P22" s="188">
        <v>122292</v>
      </c>
      <c r="Q22" s="188">
        <v>794100</v>
      </c>
      <c r="R22" s="189" t="s">
        <v>305</v>
      </c>
      <c r="S22" s="212" t="s">
        <v>325</v>
      </c>
      <c r="T22" s="215" t="s">
        <v>438</v>
      </c>
      <c r="U22" s="188">
        <v>1374033</v>
      </c>
      <c r="V22" s="195">
        <v>40533</v>
      </c>
      <c r="W22" s="188">
        <v>919175</v>
      </c>
      <c r="X22" s="199">
        <v>63</v>
      </c>
      <c r="Y22" s="201"/>
    </row>
    <row r="23" spans="2:25" s="163" customFormat="1" ht="14.25">
      <c r="B23" s="198" t="s">
        <v>326</v>
      </c>
      <c r="C23" s="187">
        <v>24629381</v>
      </c>
      <c r="D23" s="188">
        <v>1060968</v>
      </c>
      <c r="E23" s="188">
        <v>10030990</v>
      </c>
      <c r="F23" s="188">
        <v>6475693</v>
      </c>
      <c r="G23" s="188">
        <v>4634407</v>
      </c>
      <c r="H23" s="188" t="s">
        <v>305</v>
      </c>
      <c r="I23" s="188">
        <v>10011</v>
      </c>
      <c r="J23" s="188">
        <v>19890</v>
      </c>
      <c r="K23" s="188">
        <v>12856</v>
      </c>
      <c r="L23" s="190" t="s">
        <v>305</v>
      </c>
      <c r="M23" s="199">
        <v>64</v>
      </c>
      <c r="N23" s="200" t="s">
        <v>326</v>
      </c>
      <c r="O23" s="188">
        <v>15398</v>
      </c>
      <c r="P23" s="188">
        <v>127904</v>
      </c>
      <c r="Q23" s="188">
        <v>852572</v>
      </c>
      <c r="R23" s="189" t="s">
        <v>305</v>
      </c>
      <c r="S23" s="212" t="s">
        <v>327</v>
      </c>
      <c r="T23" s="215" t="s">
        <v>439</v>
      </c>
      <c r="U23" s="188">
        <v>1386475</v>
      </c>
      <c r="V23" s="195">
        <v>42757</v>
      </c>
      <c r="W23" s="188">
        <v>983440</v>
      </c>
      <c r="X23" s="199">
        <v>64</v>
      </c>
      <c r="Y23" s="201"/>
    </row>
    <row r="24" spans="2:25" s="163" customFormat="1" ht="14.25">
      <c r="B24" s="198" t="s">
        <v>328</v>
      </c>
      <c r="C24" s="187">
        <v>24481274</v>
      </c>
      <c r="D24" s="188">
        <v>1137733</v>
      </c>
      <c r="E24" s="188">
        <v>9775532</v>
      </c>
      <c r="F24" s="188">
        <v>5956630</v>
      </c>
      <c r="G24" s="188">
        <v>5073882</v>
      </c>
      <c r="H24" s="188" t="s">
        <v>305</v>
      </c>
      <c r="I24" s="188">
        <v>9933</v>
      </c>
      <c r="J24" s="188">
        <v>19684</v>
      </c>
      <c r="K24" s="188">
        <v>14699</v>
      </c>
      <c r="L24" s="190" t="s">
        <v>305</v>
      </c>
      <c r="M24" s="199">
        <v>65</v>
      </c>
      <c r="N24" s="200" t="s">
        <v>328</v>
      </c>
      <c r="O24" s="188">
        <v>22208</v>
      </c>
      <c r="P24" s="188">
        <v>147563</v>
      </c>
      <c r="Q24" s="188">
        <v>937556</v>
      </c>
      <c r="R24" s="189" t="s">
        <v>305</v>
      </c>
      <c r="S24" s="212" t="s">
        <v>329</v>
      </c>
      <c r="T24" s="215" t="s">
        <v>440</v>
      </c>
      <c r="U24" s="188">
        <v>1383712</v>
      </c>
      <c r="V24" s="195">
        <v>44316</v>
      </c>
      <c r="W24" s="188">
        <v>1090304</v>
      </c>
      <c r="X24" s="199">
        <v>65</v>
      </c>
      <c r="Y24" s="201"/>
    </row>
    <row r="25" spans="2:25" s="163" customFormat="1" ht="14.25">
      <c r="B25" s="202" t="s">
        <v>330</v>
      </c>
      <c r="C25" s="203">
        <v>24119005</v>
      </c>
      <c r="D25" s="204">
        <v>1221926</v>
      </c>
      <c r="E25" s="204">
        <v>9584061</v>
      </c>
      <c r="F25" s="204">
        <v>5555762</v>
      </c>
      <c r="G25" s="204">
        <v>4997385</v>
      </c>
      <c r="H25" s="204" t="s">
        <v>305</v>
      </c>
      <c r="I25" s="204">
        <v>10038</v>
      </c>
      <c r="J25" s="204">
        <v>19280</v>
      </c>
      <c r="K25" s="204">
        <v>17012</v>
      </c>
      <c r="L25" s="206" t="s">
        <v>305</v>
      </c>
      <c r="M25" s="207">
        <v>66</v>
      </c>
      <c r="N25" s="208" t="s">
        <v>330</v>
      </c>
      <c r="O25" s="204">
        <v>28795</v>
      </c>
      <c r="P25" s="204">
        <v>194997</v>
      </c>
      <c r="Q25" s="204">
        <v>1044296</v>
      </c>
      <c r="R25" s="205">
        <v>291</v>
      </c>
      <c r="S25" s="213" t="s">
        <v>331</v>
      </c>
      <c r="T25" s="214" t="s">
        <v>441</v>
      </c>
      <c r="U25" s="204">
        <v>1443382</v>
      </c>
      <c r="V25" s="211">
        <v>46330</v>
      </c>
      <c r="W25" s="204">
        <v>1248629</v>
      </c>
      <c r="X25" s="207">
        <v>66</v>
      </c>
      <c r="Y25" s="201"/>
    </row>
    <row r="26" spans="2:25" s="163" customFormat="1" ht="14.25">
      <c r="B26" s="198" t="s">
        <v>332</v>
      </c>
      <c r="C26" s="187">
        <v>23739579</v>
      </c>
      <c r="D26" s="188">
        <v>1314607</v>
      </c>
      <c r="E26" s="188">
        <v>9452071</v>
      </c>
      <c r="F26" s="188">
        <v>5270854</v>
      </c>
      <c r="G26" s="188">
        <v>4780628</v>
      </c>
      <c r="H26" s="188" t="s">
        <v>305</v>
      </c>
      <c r="I26" s="188">
        <v>10101</v>
      </c>
      <c r="J26" s="188">
        <v>18650</v>
      </c>
      <c r="K26" s="188">
        <v>19658</v>
      </c>
      <c r="L26" s="190" t="s">
        <v>305</v>
      </c>
      <c r="M26" s="199">
        <v>67</v>
      </c>
      <c r="N26" s="200" t="s">
        <v>332</v>
      </c>
      <c r="O26" s="188">
        <v>33998</v>
      </c>
      <c r="P26" s="188">
        <v>234748</v>
      </c>
      <c r="Q26" s="188">
        <v>1160425</v>
      </c>
      <c r="R26" s="189">
        <v>494</v>
      </c>
      <c r="S26" s="212" t="s">
        <v>333</v>
      </c>
      <c r="T26" s="215" t="s">
        <v>442</v>
      </c>
      <c r="U26" s="188">
        <v>1442235</v>
      </c>
      <c r="V26" s="195">
        <v>48409</v>
      </c>
      <c r="W26" s="188">
        <v>1407338</v>
      </c>
      <c r="X26" s="199">
        <v>67</v>
      </c>
      <c r="Y26" s="201"/>
    </row>
    <row r="27" spans="2:25" s="163" customFormat="1" ht="14.25">
      <c r="B27" s="198" t="s">
        <v>334</v>
      </c>
      <c r="C27" s="187">
        <v>23453082</v>
      </c>
      <c r="D27" s="188">
        <v>1419593</v>
      </c>
      <c r="E27" s="188">
        <v>9383182</v>
      </c>
      <c r="F27" s="188">
        <v>5043069</v>
      </c>
      <c r="G27" s="188">
        <v>4521956</v>
      </c>
      <c r="H27" s="188" t="s">
        <v>305</v>
      </c>
      <c r="I27" s="188">
        <v>9955</v>
      </c>
      <c r="J27" s="188">
        <v>18026</v>
      </c>
      <c r="K27" s="188">
        <v>21303</v>
      </c>
      <c r="L27" s="190" t="s">
        <v>305</v>
      </c>
      <c r="M27" s="199">
        <v>68</v>
      </c>
      <c r="N27" s="200" t="s">
        <v>334</v>
      </c>
      <c r="O27" s="188">
        <v>38365</v>
      </c>
      <c r="P27" s="188">
        <v>255262</v>
      </c>
      <c r="Q27" s="188">
        <v>1270189</v>
      </c>
      <c r="R27" s="189">
        <v>838</v>
      </c>
      <c r="S27" s="212" t="s">
        <v>335</v>
      </c>
      <c r="T27" s="215" t="s">
        <v>443</v>
      </c>
      <c r="U27" s="188">
        <v>1470869</v>
      </c>
      <c r="V27" s="195">
        <v>49284</v>
      </c>
      <c r="W27" s="188">
        <v>1539250</v>
      </c>
      <c r="X27" s="199">
        <v>68</v>
      </c>
      <c r="Y27" s="201"/>
    </row>
    <row r="28" spans="2:25" s="163" customFormat="1" ht="14.25">
      <c r="B28" s="198" t="s">
        <v>336</v>
      </c>
      <c r="C28" s="187">
        <v>23282466</v>
      </c>
      <c r="D28" s="188">
        <v>1551017</v>
      </c>
      <c r="E28" s="188">
        <v>9403193</v>
      </c>
      <c r="F28" s="188">
        <v>4865196</v>
      </c>
      <c r="G28" s="188">
        <v>4337772</v>
      </c>
      <c r="H28" s="188" t="s">
        <v>305</v>
      </c>
      <c r="I28" s="188">
        <v>9722</v>
      </c>
      <c r="J28" s="188">
        <v>17288</v>
      </c>
      <c r="K28" s="188">
        <v>23173</v>
      </c>
      <c r="L28" s="190" t="s">
        <v>305</v>
      </c>
      <c r="M28" s="199">
        <v>69</v>
      </c>
      <c r="N28" s="200" t="s">
        <v>336</v>
      </c>
      <c r="O28" s="188">
        <v>41637</v>
      </c>
      <c r="P28" s="188">
        <v>263362</v>
      </c>
      <c r="Q28" s="188">
        <v>1354827</v>
      </c>
      <c r="R28" s="189">
        <v>955</v>
      </c>
      <c r="S28" s="193"/>
      <c r="T28" s="194" t="s">
        <v>305</v>
      </c>
      <c r="U28" s="188">
        <v>1414324</v>
      </c>
      <c r="V28" s="195">
        <v>50183</v>
      </c>
      <c r="W28" s="188">
        <v>1632515</v>
      </c>
      <c r="X28" s="199">
        <v>69</v>
      </c>
      <c r="Y28" s="201"/>
    </row>
    <row r="29" spans="2:25" s="163" customFormat="1" ht="14.25">
      <c r="B29" s="198" t="s">
        <v>337</v>
      </c>
      <c r="C29" s="187">
        <v>23235009</v>
      </c>
      <c r="D29" s="188">
        <v>1674625</v>
      </c>
      <c r="E29" s="188">
        <v>9493485</v>
      </c>
      <c r="F29" s="188">
        <v>4716833</v>
      </c>
      <c r="G29" s="188">
        <v>4231542</v>
      </c>
      <c r="H29" s="188" t="s">
        <v>305</v>
      </c>
      <c r="I29" s="188">
        <v>9510</v>
      </c>
      <c r="J29" s="188">
        <v>16586</v>
      </c>
      <c r="K29" s="188">
        <v>24700</v>
      </c>
      <c r="L29" s="190" t="s">
        <v>305</v>
      </c>
      <c r="M29" s="199">
        <v>70</v>
      </c>
      <c r="N29" s="200" t="s">
        <v>337</v>
      </c>
      <c r="O29" s="188">
        <v>44314</v>
      </c>
      <c r="P29" s="188">
        <v>263219</v>
      </c>
      <c r="Q29" s="188">
        <v>1406521</v>
      </c>
      <c r="R29" s="189">
        <v>988</v>
      </c>
      <c r="S29" s="193"/>
      <c r="T29" s="194" t="s">
        <v>305</v>
      </c>
      <c r="U29" s="188">
        <v>1352686</v>
      </c>
      <c r="V29" s="195">
        <v>50796</v>
      </c>
      <c r="W29" s="188">
        <v>1685284</v>
      </c>
      <c r="X29" s="199">
        <v>70</v>
      </c>
      <c r="Y29" s="201"/>
    </row>
    <row r="30" spans="2:25" s="163" customFormat="1" ht="14.25">
      <c r="B30" s="202" t="s">
        <v>338</v>
      </c>
      <c r="C30" s="203">
        <v>23335987</v>
      </c>
      <c r="D30" s="204">
        <v>1715756</v>
      </c>
      <c r="E30" s="204">
        <v>9595021</v>
      </c>
      <c r="F30" s="204">
        <v>4694250</v>
      </c>
      <c r="G30" s="204">
        <v>4178327</v>
      </c>
      <c r="H30" s="204" t="s">
        <v>305</v>
      </c>
      <c r="I30" s="204">
        <v>9412</v>
      </c>
      <c r="J30" s="204">
        <v>15916</v>
      </c>
      <c r="K30" s="204">
        <v>26900</v>
      </c>
      <c r="L30" s="206" t="s">
        <v>305</v>
      </c>
      <c r="M30" s="207">
        <v>71</v>
      </c>
      <c r="N30" s="208" t="s">
        <v>338</v>
      </c>
      <c r="O30" s="204">
        <v>46707</v>
      </c>
      <c r="P30" s="204">
        <v>275256</v>
      </c>
      <c r="Q30" s="204">
        <v>1468538</v>
      </c>
      <c r="R30" s="204">
        <v>1013</v>
      </c>
      <c r="S30" s="209"/>
      <c r="T30" s="210" t="s">
        <v>305</v>
      </c>
      <c r="U30" s="204">
        <v>1308890</v>
      </c>
      <c r="V30" s="211">
        <v>52228</v>
      </c>
      <c r="W30" s="204">
        <v>1760799</v>
      </c>
      <c r="X30" s="207">
        <v>71</v>
      </c>
      <c r="Y30" s="201"/>
    </row>
    <row r="31" spans="2:25" s="163" customFormat="1" ht="14.25">
      <c r="B31" s="198" t="s">
        <v>339</v>
      </c>
      <c r="C31" s="187">
        <v>23565991</v>
      </c>
      <c r="D31" s="188">
        <v>1842458</v>
      </c>
      <c r="E31" s="188">
        <v>9696133</v>
      </c>
      <c r="F31" s="188">
        <v>4688444</v>
      </c>
      <c r="G31" s="188">
        <v>4154647</v>
      </c>
      <c r="H31" s="188" t="s">
        <v>305</v>
      </c>
      <c r="I31" s="188">
        <v>9296</v>
      </c>
      <c r="J31" s="188">
        <v>15372</v>
      </c>
      <c r="K31" s="188">
        <v>29840</v>
      </c>
      <c r="L31" s="190" t="s">
        <v>305</v>
      </c>
      <c r="M31" s="199">
        <v>72</v>
      </c>
      <c r="N31" s="200" t="s">
        <v>339</v>
      </c>
      <c r="O31" s="188">
        <v>47853</v>
      </c>
      <c r="P31" s="188">
        <v>287974</v>
      </c>
      <c r="Q31" s="188">
        <v>1529163</v>
      </c>
      <c r="R31" s="188">
        <v>1039</v>
      </c>
      <c r="S31" s="193"/>
      <c r="T31" s="194" t="s">
        <v>305</v>
      </c>
      <c r="U31" s="188">
        <v>1263772</v>
      </c>
      <c r="V31" s="195">
        <v>54508</v>
      </c>
      <c r="W31" s="188">
        <v>1835335</v>
      </c>
      <c r="X31" s="199">
        <v>72</v>
      </c>
      <c r="Y31" s="201"/>
    </row>
    <row r="32" spans="2:25" s="163" customFormat="1" ht="14.25">
      <c r="B32" s="198" t="s">
        <v>340</v>
      </c>
      <c r="C32" s="187">
        <v>24187529</v>
      </c>
      <c r="D32" s="188">
        <v>2129471</v>
      </c>
      <c r="E32" s="188">
        <v>9816536</v>
      </c>
      <c r="F32" s="188">
        <v>4779593</v>
      </c>
      <c r="G32" s="188">
        <v>4201223</v>
      </c>
      <c r="H32" s="188" t="s">
        <v>305</v>
      </c>
      <c r="I32" s="188">
        <v>9244</v>
      </c>
      <c r="J32" s="188">
        <v>15119</v>
      </c>
      <c r="K32" s="188">
        <v>34144</v>
      </c>
      <c r="L32" s="190" t="s">
        <v>305</v>
      </c>
      <c r="M32" s="199">
        <v>73</v>
      </c>
      <c r="N32" s="200" t="s">
        <v>340</v>
      </c>
      <c r="O32" s="188">
        <v>48288</v>
      </c>
      <c r="P32" s="188">
        <v>309824</v>
      </c>
      <c r="Q32" s="188">
        <v>1597282</v>
      </c>
      <c r="R32" s="188">
        <v>1100</v>
      </c>
      <c r="S32" s="193"/>
      <c r="T32" s="194" t="s">
        <v>305</v>
      </c>
      <c r="U32" s="188">
        <v>1245705</v>
      </c>
      <c r="V32" s="195">
        <v>58507</v>
      </c>
      <c r="W32" s="188">
        <v>1926108</v>
      </c>
      <c r="X32" s="199">
        <v>73</v>
      </c>
      <c r="Y32" s="201"/>
    </row>
    <row r="33" spans="2:25" s="163" customFormat="1" ht="14.25">
      <c r="B33" s="198" t="s">
        <v>341</v>
      </c>
      <c r="C33" s="187">
        <v>24641093</v>
      </c>
      <c r="D33" s="188">
        <v>2233470</v>
      </c>
      <c r="E33" s="188">
        <v>10088776</v>
      </c>
      <c r="F33" s="188">
        <v>4735705</v>
      </c>
      <c r="G33" s="188">
        <v>4270943</v>
      </c>
      <c r="H33" s="188" t="s">
        <v>305</v>
      </c>
      <c r="I33" s="188">
        <v>8938</v>
      </c>
      <c r="J33" s="188">
        <v>14558</v>
      </c>
      <c r="K33" s="188">
        <v>37899</v>
      </c>
      <c r="L33" s="190" t="s">
        <v>305</v>
      </c>
      <c r="M33" s="199">
        <v>74</v>
      </c>
      <c r="N33" s="200" t="s">
        <v>341</v>
      </c>
      <c r="O33" s="188">
        <v>48391</v>
      </c>
      <c r="P33" s="188">
        <v>330360</v>
      </c>
      <c r="Q33" s="188">
        <v>1659338</v>
      </c>
      <c r="R33" s="188">
        <v>1149</v>
      </c>
      <c r="S33" s="193"/>
      <c r="T33" s="194" t="s">
        <v>305</v>
      </c>
      <c r="U33" s="188">
        <v>1211566</v>
      </c>
      <c r="V33" s="195">
        <v>61395</v>
      </c>
      <c r="W33" s="188">
        <v>2009177</v>
      </c>
      <c r="X33" s="199">
        <v>74</v>
      </c>
      <c r="Y33" s="201"/>
    </row>
    <row r="34" spans="2:25" s="163" customFormat="1" ht="14.25">
      <c r="B34" s="198" t="s">
        <v>342</v>
      </c>
      <c r="C34" s="187">
        <v>25158719</v>
      </c>
      <c r="D34" s="188">
        <v>2292591</v>
      </c>
      <c r="E34" s="188">
        <v>10364846</v>
      </c>
      <c r="F34" s="188">
        <v>4762442</v>
      </c>
      <c r="G34" s="188">
        <v>4333079</v>
      </c>
      <c r="H34" s="188" t="s">
        <v>305</v>
      </c>
      <c r="I34" s="188">
        <v>9015</v>
      </c>
      <c r="J34" s="188">
        <v>13897</v>
      </c>
      <c r="K34" s="188">
        <v>40636</v>
      </c>
      <c r="L34" s="190" t="s">
        <v>305</v>
      </c>
      <c r="M34" s="199">
        <v>75</v>
      </c>
      <c r="N34" s="200" t="s">
        <v>342</v>
      </c>
      <c r="O34" s="188">
        <v>47955</v>
      </c>
      <c r="P34" s="188">
        <v>353782</v>
      </c>
      <c r="Q34" s="188">
        <v>1734082</v>
      </c>
      <c r="R34" s="188">
        <v>1076</v>
      </c>
      <c r="S34" s="193"/>
      <c r="T34" s="194" t="s">
        <v>305</v>
      </c>
      <c r="U34" s="188">
        <v>1205318</v>
      </c>
      <c r="V34" s="195">
        <v>63548</v>
      </c>
      <c r="W34" s="188">
        <v>2107074</v>
      </c>
      <c r="X34" s="199">
        <v>75</v>
      </c>
      <c r="Y34" s="201"/>
    </row>
    <row r="35" spans="2:25" s="163" customFormat="1" ht="14.25">
      <c r="B35" s="202" t="s">
        <v>343</v>
      </c>
      <c r="C35" s="203">
        <v>25690388</v>
      </c>
      <c r="D35" s="204">
        <v>2371422</v>
      </c>
      <c r="E35" s="204">
        <v>10609985</v>
      </c>
      <c r="F35" s="204">
        <v>4833902</v>
      </c>
      <c r="G35" s="204">
        <v>4386218</v>
      </c>
      <c r="H35" s="204" t="s">
        <v>305</v>
      </c>
      <c r="I35" s="204">
        <v>8802</v>
      </c>
      <c r="J35" s="204">
        <v>13342</v>
      </c>
      <c r="K35" s="204">
        <v>43522</v>
      </c>
      <c r="L35" s="206" t="s">
        <v>305</v>
      </c>
      <c r="M35" s="207">
        <v>76</v>
      </c>
      <c r="N35" s="208" t="s">
        <v>343</v>
      </c>
      <c r="O35" s="204">
        <v>47055</v>
      </c>
      <c r="P35" s="204">
        <v>364880</v>
      </c>
      <c r="Q35" s="204">
        <v>1791786</v>
      </c>
      <c r="R35" s="205">
        <v>845</v>
      </c>
      <c r="S35" s="216"/>
      <c r="T35" s="217">
        <v>131492</v>
      </c>
      <c r="U35" s="204">
        <v>1087137</v>
      </c>
      <c r="V35" s="211">
        <v>65666</v>
      </c>
      <c r="W35" s="204">
        <v>2175037</v>
      </c>
      <c r="X35" s="207">
        <v>76</v>
      </c>
      <c r="Y35" s="201"/>
    </row>
    <row r="36" spans="2:25" s="163" customFormat="1" ht="14.25">
      <c r="B36" s="198" t="s">
        <v>344</v>
      </c>
      <c r="C36" s="187">
        <v>26186777</v>
      </c>
      <c r="D36" s="188">
        <v>2453422</v>
      </c>
      <c r="E36" s="188">
        <v>10819651</v>
      </c>
      <c r="F36" s="188">
        <v>4977119</v>
      </c>
      <c r="G36" s="188">
        <v>4381137</v>
      </c>
      <c r="H36" s="188" t="s">
        <v>305</v>
      </c>
      <c r="I36" s="188">
        <v>8579</v>
      </c>
      <c r="J36" s="188">
        <v>12673</v>
      </c>
      <c r="K36" s="188">
        <v>46391</v>
      </c>
      <c r="L36" s="190" t="s">
        <v>305</v>
      </c>
      <c r="M36" s="199">
        <v>77</v>
      </c>
      <c r="N36" s="200" t="s">
        <v>344</v>
      </c>
      <c r="O36" s="188">
        <v>46762</v>
      </c>
      <c r="P36" s="188">
        <v>374244</v>
      </c>
      <c r="Q36" s="188">
        <v>1839363</v>
      </c>
      <c r="R36" s="189">
        <v>543</v>
      </c>
      <c r="S36" s="218"/>
      <c r="T36" s="219">
        <v>356790</v>
      </c>
      <c r="U36" s="188">
        <v>870103</v>
      </c>
      <c r="V36" s="195">
        <v>67643</v>
      </c>
      <c r="W36" s="188">
        <v>2232142</v>
      </c>
      <c r="X36" s="199">
        <v>77</v>
      </c>
      <c r="Y36" s="201"/>
    </row>
    <row r="37" spans="2:25" s="163" customFormat="1" ht="14.25">
      <c r="B37" s="198" t="s">
        <v>345</v>
      </c>
      <c r="C37" s="187">
        <v>26656819</v>
      </c>
      <c r="D37" s="188">
        <v>2497895</v>
      </c>
      <c r="E37" s="188">
        <v>11146874</v>
      </c>
      <c r="F37" s="188">
        <v>5048296</v>
      </c>
      <c r="G37" s="188">
        <v>4414896</v>
      </c>
      <c r="H37" s="188" t="s">
        <v>305</v>
      </c>
      <c r="I37" s="188">
        <v>8589</v>
      </c>
      <c r="J37" s="188">
        <v>12393</v>
      </c>
      <c r="K37" s="188">
        <v>50792</v>
      </c>
      <c r="L37" s="190" t="s">
        <v>305</v>
      </c>
      <c r="M37" s="199">
        <v>78</v>
      </c>
      <c r="N37" s="200" t="s">
        <v>345</v>
      </c>
      <c r="O37" s="188">
        <v>46636</v>
      </c>
      <c r="P37" s="188">
        <v>380299</v>
      </c>
      <c r="Q37" s="188">
        <v>1862262</v>
      </c>
      <c r="R37" s="189">
        <v>243</v>
      </c>
      <c r="S37" s="218"/>
      <c r="T37" s="219">
        <v>406613</v>
      </c>
      <c r="U37" s="188">
        <v>781031</v>
      </c>
      <c r="V37" s="195">
        <v>71774</v>
      </c>
      <c r="W37" s="188">
        <v>2260519</v>
      </c>
      <c r="X37" s="199">
        <v>78</v>
      </c>
      <c r="Y37" s="201"/>
    </row>
    <row r="38" spans="2:25" s="163" customFormat="1" ht="14.25">
      <c r="B38" s="198" t="s">
        <v>346</v>
      </c>
      <c r="C38" s="187">
        <v>27110438</v>
      </c>
      <c r="D38" s="188">
        <v>2486604</v>
      </c>
      <c r="E38" s="188">
        <v>11629110</v>
      </c>
      <c r="F38" s="188">
        <v>4966972</v>
      </c>
      <c r="G38" s="188">
        <v>4484870</v>
      </c>
      <c r="H38" s="188" t="s">
        <v>305</v>
      </c>
      <c r="I38" s="188">
        <v>8330</v>
      </c>
      <c r="J38" s="188">
        <v>11911</v>
      </c>
      <c r="K38" s="188">
        <v>68606</v>
      </c>
      <c r="L38" s="190" t="s">
        <v>305</v>
      </c>
      <c r="M38" s="199">
        <v>79</v>
      </c>
      <c r="N38" s="200" t="s">
        <v>346</v>
      </c>
      <c r="O38" s="188">
        <v>46187</v>
      </c>
      <c r="P38" s="188">
        <v>373996</v>
      </c>
      <c r="Q38" s="188">
        <v>1846368</v>
      </c>
      <c r="R38" s="189">
        <v>87</v>
      </c>
      <c r="S38" s="218"/>
      <c r="T38" s="219">
        <v>416438</v>
      </c>
      <c r="U38" s="188">
        <v>770959</v>
      </c>
      <c r="V38" s="195">
        <v>88847</v>
      </c>
      <c r="W38" s="188">
        <v>2237602</v>
      </c>
      <c r="X38" s="199">
        <v>79</v>
      </c>
      <c r="Y38" s="201"/>
    </row>
    <row r="39" spans="2:25" s="163" customFormat="1" ht="14.25">
      <c r="B39" s="198" t="s">
        <v>347</v>
      </c>
      <c r="C39" s="187">
        <v>27451909</v>
      </c>
      <c r="D39" s="188">
        <v>2407093</v>
      </c>
      <c r="E39" s="188">
        <v>11826573</v>
      </c>
      <c r="F39" s="188">
        <v>5094402</v>
      </c>
      <c r="G39" s="188">
        <v>4621930</v>
      </c>
      <c r="H39" s="188" t="s">
        <v>305</v>
      </c>
      <c r="I39" s="188">
        <v>8113</v>
      </c>
      <c r="J39" s="188">
        <v>11577</v>
      </c>
      <c r="K39" s="188">
        <v>72122</v>
      </c>
      <c r="L39" s="190" t="s">
        <v>305</v>
      </c>
      <c r="M39" s="199">
        <v>80</v>
      </c>
      <c r="N39" s="200" t="s">
        <v>347</v>
      </c>
      <c r="O39" s="188">
        <v>46348</v>
      </c>
      <c r="P39" s="188">
        <v>371124</v>
      </c>
      <c r="Q39" s="188">
        <v>1835312</v>
      </c>
      <c r="R39" s="189" t="s">
        <v>305</v>
      </c>
      <c r="S39" s="218"/>
      <c r="T39" s="219">
        <v>432914</v>
      </c>
      <c r="U39" s="188">
        <v>724401</v>
      </c>
      <c r="V39" s="195">
        <v>91812</v>
      </c>
      <c r="W39" s="188">
        <v>2223599</v>
      </c>
      <c r="X39" s="199">
        <v>80</v>
      </c>
      <c r="Y39" s="201"/>
    </row>
    <row r="40" spans="2:25" s="163" customFormat="1" ht="14.25">
      <c r="B40" s="202" t="s">
        <v>348</v>
      </c>
      <c r="C40" s="203">
        <v>27667407</v>
      </c>
      <c r="D40" s="204">
        <v>2292810</v>
      </c>
      <c r="E40" s="204">
        <v>11924653</v>
      </c>
      <c r="F40" s="204">
        <v>5299282</v>
      </c>
      <c r="G40" s="204">
        <v>4682827</v>
      </c>
      <c r="H40" s="204" t="s">
        <v>305</v>
      </c>
      <c r="I40" s="204">
        <v>7830</v>
      </c>
      <c r="J40" s="204">
        <v>11308</v>
      </c>
      <c r="K40" s="204">
        <v>74931</v>
      </c>
      <c r="L40" s="206" t="s">
        <v>305</v>
      </c>
      <c r="M40" s="207">
        <v>81</v>
      </c>
      <c r="N40" s="208" t="s">
        <v>348</v>
      </c>
      <c r="O40" s="204">
        <v>46468</v>
      </c>
      <c r="P40" s="204">
        <v>372406</v>
      </c>
      <c r="Q40" s="204">
        <v>1822117</v>
      </c>
      <c r="R40" s="205" t="s">
        <v>305</v>
      </c>
      <c r="S40" s="216"/>
      <c r="T40" s="217">
        <v>472808</v>
      </c>
      <c r="U40" s="204">
        <v>659967</v>
      </c>
      <c r="V40" s="211">
        <v>94069</v>
      </c>
      <c r="W40" s="204">
        <v>2211760</v>
      </c>
      <c r="X40" s="207">
        <v>81</v>
      </c>
      <c r="Y40" s="201"/>
    </row>
    <row r="41" spans="2:25" s="163" customFormat="1" ht="14.25">
      <c r="B41" s="198" t="s">
        <v>349</v>
      </c>
      <c r="C41" s="187">
        <v>27793979</v>
      </c>
      <c r="D41" s="188">
        <v>2227615</v>
      </c>
      <c r="E41" s="188">
        <v>11901520</v>
      </c>
      <c r="F41" s="188">
        <v>5623975</v>
      </c>
      <c r="G41" s="188">
        <v>4600551</v>
      </c>
      <c r="H41" s="188" t="s">
        <v>305</v>
      </c>
      <c r="I41" s="188">
        <v>7557</v>
      </c>
      <c r="J41" s="188">
        <v>10786</v>
      </c>
      <c r="K41" s="188">
        <v>76521</v>
      </c>
      <c r="L41" s="190" t="s">
        <v>305</v>
      </c>
      <c r="M41" s="199">
        <v>82</v>
      </c>
      <c r="N41" s="200" t="s">
        <v>349</v>
      </c>
      <c r="O41" s="188">
        <v>46909</v>
      </c>
      <c r="P41" s="188">
        <v>374273</v>
      </c>
      <c r="Q41" s="188">
        <v>1817650</v>
      </c>
      <c r="R41" s="189" t="s">
        <v>305</v>
      </c>
      <c r="S41" s="218"/>
      <c r="T41" s="219">
        <v>478934</v>
      </c>
      <c r="U41" s="188">
        <v>627688</v>
      </c>
      <c r="V41" s="195">
        <v>94864</v>
      </c>
      <c r="W41" s="188">
        <v>2209422</v>
      </c>
      <c r="X41" s="199">
        <v>82</v>
      </c>
      <c r="Y41" s="201"/>
    </row>
    <row r="42" spans="2:25" s="163" customFormat="1" ht="14.25">
      <c r="B42" s="198" t="s">
        <v>350</v>
      </c>
      <c r="C42" s="187">
        <v>27828833</v>
      </c>
      <c r="D42" s="188">
        <v>2192808</v>
      </c>
      <c r="E42" s="188">
        <v>11739452</v>
      </c>
      <c r="F42" s="188">
        <v>5706810</v>
      </c>
      <c r="G42" s="188">
        <v>4716105</v>
      </c>
      <c r="H42" s="188" t="s">
        <v>305</v>
      </c>
      <c r="I42" s="188">
        <v>7273</v>
      </c>
      <c r="J42" s="188">
        <v>10328</v>
      </c>
      <c r="K42" s="188">
        <v>76770</v>
      </c>
      <c r="L42" s="190" t="s">
        <v>305</v>
      </c>
      <c r="M42" s="199">
        <v>83</v>
      </c>
      <c r="N42" s="200" t="s">
        <v>350</v>
      </c>
      <c r="O42" s="188">
        <v>47245</v>
      </c>
      <c r="P42" s="188">
        <v>379425</v>
      </c>
      <c r="Q42" s="188">
        <v>1834493</v>
      </c>
      <c r="R42" s="189" t="s">
        <v>305</v>
      </c>
      <c r="S42" s="218"/>
      <c r="T42" s="219">
        <v>512180</v>
      </c>
      <c r="U42" s="188">
        <v>605944</v>
      </c>
      <c r="V42" s="195">
        <v>94371</v>
      </c>
      <c r="W42" s="188">
        <v>2231404</v>
      </c>
      <c r="X42" s="199">
        <v>83</v>
      </c>
      <c r="Y42" s="201"/>
    </row>
    <row r="43" spans="2:25" s="163" customFormat="1" ht="14.25">
      <c r="B43" s="198" t="s">
        <v>351</v>
      </c>
      <c r="C43" s="187">
        <v>27801187</v>
      </c>
      <c r="D43" s="188">
        <v>2132942</v>
      </c>
      <c r="E43" s="188">
        <v>11464221</v>
      </c>
      <c r="F43" s="188">
        <v>5828867</v>
      </c>
      <c r="G43" s="188">
        <v>4891917</v>
      </c>
      <c r="H43" s="188" t="s">
        <v>305</v>
      </c>
      <c r="I43" s="188">
        <v>7013</v>
      </c>
      <c r="J43" s="188">
        <v>9716</v>
      </c>
      <c r="K43" s="188">
        <v>78139</v>
      </c>
      <c r="L43" s="190" t="s">
        <v>305</v>
      </c>
      <c r="M43" s="199">
        <v>84</v>
      </c>
      <c r="N43" s="200" t="s">
        <v>351</v>
      </c>
      <c r="O43" s="188">
        <v>47527</v>
      </c>
      <c r="P43" s="188">
        <v>381873</v>
      </c>
      <c r="Q43" s="188">
        <v>1843153</v>
      </c>
      <c r="R43" s="189" t="s">
        <v>305</v>
      </c>
      <c r="S43" s="218"/>
      <c r="T43" s="219">
        <v>536545</v>
      </c>
      <c r="U43" s="188">
        <v>579274</v>
      </c>
      <c r="V43" s="195">
        <v>94868</v>
      </c>
      <c r="W43" s="188">
        <v>2242556</v>
      </c>
      <c r="X43" s="199">
        <v>84</v>
      </c>
      <c r="Y43" s="201"/>
    </row>
    <row r="44" spans="2:25" s="163" customFormat="1" ht="14.25">
      <c r="B44" s="198" t="s">
        <v>352</v>
      </c>
      <c r="C44" s="187">
        <v>27763003</v>
      </c>
      <c r="D44" s="188">
        <v>2067951</v>
      </c>
      <c r="E44" s="188">
        <v>11095372</v>
      </c>
      <c r="F44" s="188">
        <v>5990183</v>
      </c>
      <c r="G44" s="188">
        <v>5177681</v>
      </c>
      <c r="H44" s="188" t="s">
        <v>305</v>
      </c>
      <c r="I44" s="188">
        <v>6780</v>
      </c>
      <c r="J44" s="188">
        <v>9404</v>
      </c>
      <c r="K44" s="188">
        <v>79217</v>
      </c>
      <c r="L44" s="190" t="s">
        <v>305</v>
      </c>
      <c r="M44" s="199">
        <v>85</v>
      </c>
      <c r="N44" s="200" t="s">
        <v>352</v>
      </c>
      <c r="O44" s="188">
        <v>48288</v>
      </c>
      <c r="P44" s="188">
        <v>371095</v>
      </c>
      <c r="Q44" s="188">
        <v>1848698</v>
      </c>
      <c r="R44" s="189" t="s">
        <v>305</v>
      </c>
      <c r="S44" s="218"/>
      <c r="T44" s="219">
        <v>538175</v>
      </c>
      <c r="U44" s="188">
        <v>530159</v>
      </c>
      <c r="V44" s="195">
        <v>95401</v>
      </c>
      <c r="W44" s="188">
        <v>2237668</v>
      </c>
      <c r="X44" s="199">
        <v>85</v>
      </c>
      <c r="Y44" s="201"/>
    </row>
    <row r="45" spans="2:25" s="163" customFormat="1" ht="14.25">
      <c r="B45" s="202" t="s">
        <v>353</v>
      </c>
      <c r="C45" s="203">
        <v>27541049</v>
      </c>
      <c r="D45" s="204">
        <v>2018523</v>
      </c>
      <c r="E45" s="204">
        <v>10665404</v>
      </c>
      <c r="F45" s="204">
        <v>6105749</v>
      </c>
      <c r="G45" s="204">
        <v>5259307</v>
      </c>
      <c r="H45" s="204" t="s">
        <v>305</v>
      </c>
      <c r="I45" s="204">
        <v>6551</v>
      </c>
      <c r="J45" s="204">
        <v>9088</v>
      </c>
      <c r="K45" s="204">
        <v>80218</v>
      </c>
      <c r="L45" s="206" t="s">
        <v>305</v>
      </c>
      <c r="M45" s="207">
        <v>86</v>
      </c>
      <c r="N45" s="208" t="s">
        <v>353</v>
      </c>
      <c r="O45" s="204">
        <v>49174</v>
      </c>
      <c r="P45" s="204">
        <v>396455</v>
      </c>
      <c r="Q45" s="204">
        <v>1879532</v>
      </c>
      <c r="R45" s="205" t="s">
        <v>305</v>
      </c>
      <c r="S45" s="216"/>
      <c r="T45" s="217">
        <v>587609</v>
      </c>
      <c r="U45" s="204">
        <v>483439</v>
      </c>
      <c r="V45" s="211">
        <v>95857</v>
      </c>
      <c r="W45" s="204">
        <v>2294317</v>
      </c>
      <c r="X45" s="207">
        <v>86</v>
      </c>
      <c r="Y45" s="201"/>
    </row>
    <row r="46" spans="2:25" s="163" customFormat="1" ht="14.25">
      <c r="B46" s="198" t="s">
        <v>354</v>
      </c>
      <c r="C46" s="187">
        <v>27336289</v>
      </c>
      <c r="D46" s="188">
        <v>2016224</v>
      </c>
      <c r="E46" s="188">
        <v>10226323</v>
      </c>
      <c r="F46" s="188">
        <v>6081330</v>
      </c>
      <c r="G46" s="188">
        <v>5375107</v>
      </c>
      <c r="H46" s="188" t="s">
        <v>305</v>
      </c>
      <c r="I46" s="188">
        <v>6432</v>
      </c>
      <c r="J46" s="188">
        <v>8851</v>
      </c>
      <c r="K46" s="188">
        <v>80745</v>
      </c>
      <c r="L46" s="190" t="s">
        <v>305</v>
      </c>
      <c r="M46" s="199">
        <v>87</v>
      </c>
      <c r="N46" s="200" t="s">
        <v>354</v>
      </c>
      <c r="O46" s="188">
        <v>50078</v>
      </c>
      <c r="P46" s="188">
        <v>437641</v>
      </c>
      <c r="Q46" s="188">
        <v>1934483</v>
      </c>
      <c r="R46" s="189" t="s">
        <v>305</v>
      </c>
      <c r="S46" s="218"/>
      <c r="T46" s="219">
        <v>653026</v>
      </c>
      <c r="U46" s="188">
        <v>466049</v>
      </c>
      <c r="V46" s="195">
        <v>96028</v>
      </c>
      <c r="W46" s="188">
        <v>2390770</v>
      </c>
      <c r="X46" s="199">
        <v>87</v>
      </c>
      <c r="Y46" s="201"/>
    </row>
    <row r="47" spans="2:25" s="163" customFormat="1" ht="14.25">
      <c r="B47" s="198" t="s">
        <v>355</v>
      </c>
      <c r="C47" s="187">
        <v>27087146</v>
      </c>
      <c r="D47" s="188">
        <v>2041820</v>
      </c>
      <c r="E47" s="188">
        <v>9872520</v>
      </c>
      <c r="F47" s="188">
        <v>5896080</v>
      </c>
      <c r="G47" s="188">
        <v>5533393</v>
      </c>
      <c r="H47" s="188" t="s">
        <v>305</v>
      </c>
      <c r="I47" s="188">
        <v>6257</v>
      </c>
      <c r="J47" s="188">
        <v>8538</v>
      </c>
      <c r="K47" s="188">
        <v>81030</v>
      </c>
      <c r="L47" s="190" t="s">
        <v>305</v>
      </c>
      <c r="M47" s="199">
        <v>88</v>
      </c>
      <c r="N47" s="200" t="s">
        <v>355</v>
      </c>
      <c r="O47" s="188">
        <v>50934</v>
      </c>
      <c r="P47" s="188">
        <v>450436</v>
      </c>
      <c r="Q47" s="188">
        <v>1994616</v>
      </c>
      <c r="R47" s="189" t="s">
        <v>305</v>
      </c>
      <c r="S47" s="218"/>
      <c r="T47" s="219">
        <v>699534</v>
      </c>
      <c r="U47" s="188">
        <v>451988</v>
      </c>
      <c r="V47" s="195">
        <v>95825</v>
      </c>
      <c r="W47" s="188">
        <v>2463947</v>
      </c>
      <c r="X47" s="199">
        <v>88</v>
      </c>
      <c r="Y47" s="201"/>
    </row>
    <row r="48" spans="2:25" s="163" customFormat="1" ht="14.25">
      <c r="B48" s="197" t="s">
        <v>360</v>
      </c>
      <c r="C48" s="187">
        <v>26767567</v>
      </c>
      <c r="D48" s="188">
        <v>2037614</v>
      </c>
      <c r="E48" s="188">
        <v>9606627</v>
      </c>
      <c r="F48" s="188">
        <v>5619297</v>
      </c>
      <c r="G48" s="188">
        <v>5644376</v>
      </c>
      <c r="H48" s="188" t="s">
        <v>305</v>
      </c>
      <c r="I48" s="188">
        <v>6006</v>
      </c>
      <c r="J48" s="188">
        <v>8319</v>
      </c>
      <c r="K48" s="188">
        <v>80683</v>
      </c>
      <c r="L48" s="190" t="s">
        <v>305</v>
      </c>
      <c r="M48" s="199">
        <v>89</v>
      </c>
      <c r="N48" s="192" t="s">
        <v>360</v>
      </c>
      <c r="O48" s="188">
        <v>51966</v>
      </c>
      <c r="P48" s="188">
        <v>461849</v>
      </c>
      <c r="Q48" s="188">
        <v>2066962</v>
      </c>
      <c r="R48" s="189" t="s">
        <v>305</v>
      </c>
      <c r="S48" s="218"/>
      <c r="T48" s="219">
        <v>741682</v>
      </c>
      <c r="U48" s="188">
        <v>442186</v>
      </c>
      <c r="V48" s="195">
        <v>95008</v>
      </c>
      <c r="W48" s="188">
        <v>2548267</v>
      </c>
      <c r="X48" s="199">
        <v>89</v>
      </c>
      <c r="Y48" s="201"/>
    </row>
    <row r="49" spans="2:31" s="163" customFormat="1" ht="14.25">
      <c r="B49" s="220" t="s">
        <v>452</v>
      </c>
      <c r="C49" s="187">
        <v>26349707</v>
      </c>
      <c r="D49" s="188">
        <v>2007964</v>
      </c>
      <c r="E49" s="188">
        <v>9373295</v>
      </c>
      <c r="F49" s="188">
        <v>5369162</v>
      </c>
      <c r="G49" s="188">
        <v>5623336</v>
      </c>
      <c r="H49" s="188" t="s">
        <v>305</v>
      </c>
      <c r="I49" s="188">
        <v>5599</v>
      </c>
      <c r="J49" s="188">
        <v>8169</v>
      </c>
      <c r="K49" s="188">
        <v>79729</v>
      </c>
      <c r="L49" s="190" t="s">
        <v>305</v>
      </c>
      <c r="M49" s="199">
        <v>90</v>
      </c>
      <c r="N49" s="221" t="s">
        <v>452</v>
      </c>
      <c r="O49" s="188">
        <v>52930</v>
      </c>
      <c r="P49" s="188">
        <v>479389</v>
      </c>
      <c r="Q49" s="188">
        <v>2133362</v>
      </c>
      <c r="R49" s="189" t="s">
        <v>305</v>
      </c>
      <c r="S49" s="218"/>
      <c r="T49" s="219">
        <v>791431</v>
      </c>
      <c r="U49" s="188">
        <v>425341</v>
      </c>
      <c r="V49" s="195">
        <v>93497</v>
      </c>
      <c r="W49" s="188">
        <v>2632459</v>
      </c>
      <c r="X49" s="199">
        <v>90</v>
      </c>
      <c r="Y49" s="201"/>
    </row>
    <row r="50" spans="2:31" s="163" customFormat="1" ht="14.25">
      <c r="B50" s="222" t="s">
        <v>453</v>
      </c>
      <c r="C50" s="203">
        <v>25874430</v>
      </c>
      <c r="D50" s="204">
        <v>1977611</v>
      </c>
      <c r="E50" s="204">
        <v>9157429</v>
      </c>
      <c r="F50" s="204">
        <v>5188314</v>
      </c>
      <c r="G50" s="204">
        <v>5454929</v>
      </c>
      <c r="H50" s="204" t="s">
        <v>305</v>
      </c>
      <c r="I50" s="204">
        <v>5228</v>
      </c>
      <c r="J50" s="204">
        <v>8149</v>
      </c>
      <c r="K50" s="204">
        <v>78157</v>
      </c>
      <c r="L50" s="206" t="s">
        <v>305</v>
      </c>
      <c r="M50" s="207">
        <v>91</v>
      </c>
      <c r="N50" s="223" t="s">
        <v>453</v>
      </c>
      <c r="O50" s="204">
        <v>53698</v>
      </c>
      <c r="P50" s="204">
        <v>504087</v>
      </c>
      <c r="Q50" s="204">
        <v>2205516</v>
      </c>
      <c r="R50" s="205" t="s">
        <v>305</v>
      </c>
      <c r="S50" s="216"/>
      <c r="T50" s="217">
        <v>834713</v>
      </c>
      <c r="U50" s="204">
        <v>406599</v>
      </c>
      <c r="V50" s="211">
        <v>91534</v>
      </c>
      <c r="W50" s="204">
        <v>2729678</v>
      </c>
      <c r="X50" s="207">
        <v>91</v>
      </c>
      <c r="Y50" s="201"/>
    </row>
    <row r="51" spans="2:31" s="163" customFormat="1" ht="14.25">
      <c r="B51" s="220" t="s">
        <v>454</v>
      </c>
      <c r="C51" s="187">
        <v>25365318</v>
      </c>
      <c r="D51" s="188">
        <v>1948868</v>
      </c>
      <c r="E51" s="188">
        <v>8947226</v>
      </c>
      <c r="F51" s="188">
        <v>5036840</v>
      </c>
      <c r="G51" s="188">
        <v>5218497</v>
      </c>
      <c r="H51" s="188" t="s">
        <v>305</v>
      </c>
      <c r="I51" s="188">
        <v>4919</v>
      </c>
      <c r="J51" s="188">
        <v>7997</v>
      </c>
      <c r="K51" s="188">
        <v>76668</v>
      </c>
      <c r="L51" s="190" t="s">
        <v>305</v>
      </c>
      <c r="M51" s="199">
        <v>92</v>
      </c>
      <c r="N51" s="221" t="s">
        <v>454</v>
      </c>
      <c r="O51" s="188">
        <v>54786</v>
      </c>
      <c r="P51" s="188">
        <v>524538</v>
      </c>
      <c r="Q51" s="188">
        <v>2293269</v>
      </c>
      <c r="R51" s="189" t="s">
        <v>305</v>
      </c>
      <c r="S51" s="218"/>
      <c r="T51" s="219">
        <v>861903</v>
      </c>
      <c r="U51" s="188">
        <v>389807</v>
      </c>
      <c r="V51" s="195">
        <v>89584</v>
      </c>
      <c r="W51" s="188">
        <v>2838567</v>
      </c>
      <c r="X51" s="199">
        <v>92</v>
      </c>
      <c r="Y51" s="201"/>
    </row>
    <row r="52" spans="2:31" s="163" customFormat="1" ht="14.25">
      <c r="B52" s="220" t="s">
        <v>455</v>
      </c>
      <c r="C52" s="187">
        <v>24825745</v>
      </c>
      <c r="D52" s="188">
        <v>1907110</v>
      </c>
      <c r="E52" s="188">
        <v>8768881</v>
      </c>
      <c r="F52" s="188">
        <v>4850137</v>
      </c>
      <c r="G52" s="188">
        <v>5010472</v>
      </c>
      <c r="H52" s="188" t="s">
        <v>305</v>
      </c>
      <c r="I52" s="188">
        <v>4773</v>
      </c>
      <c r="J52" s="188">
        <v>7842</v>
      </c>
      <c r="K52" s="188">
        <v>75426</v>
      </c>
      <c r="L52" s="190" t="s">
        <v>305</v>
      </c>
      <c r="M52" s="199">
        <v>93</v>
      </c>
      <c r="N52" s="221" t="s">
        <v>455</v>
      </c>
      <c r="O52" s="188">
        <v>55453</v>
      </c>
      <c r="P52" s="188">
        <v>530294</v>
      </c>
      <c r="Q52" s="188">
        <v>2389648</v>
      </c>
      <c r="R52" s="189" t="s">
        <v>305</v>
      </c>
      <c r="S52" s="218"/>
      <c r="T52" s="219">
        <v>859173</v>
      </c>
      <c r="U52" s="188">
        <v>366536</v>
      </c>
      <c r="V52" s="195">
        <v>88041</v>
      </c>
      <c r="W52" s="188">
        <v>2941310</v>
      </c>
      <c r="X52" s="199">
        <v>93</v>
      </c>
      <c r="Y52" s="201"/>
      <c r="Z52" s="163" t="s">
        <v>1040</v>
      </c>
      <c r="AA52" s="163" t="s">
        <v>1040</v>
      </c>
      <c r="AC52" s="163" t="s">
        <v>1041</v>
      </c>
    </row>
    <row r="53" spans="2:31" s="163" customFormat="1" ht="14.25">
      <c r="B53" s="220" t="s">
        <v>456</v>
      </c>
      <c r="C53" s="187">
        <v>24300710</v>
      </c>
      <c r="D53" s="188">
        <v>1852183</v>
      </c>
      <c r="E53" s="188">
        <v>8582871</v>
      </c>
      <c r="F53" s="188">
        <v>4681166</v>
      </c>
      <c r="G53" s="188">
        <v>4862725</v>
      </c>
      <c r="H53" s="188" t="s">
        <v>305</v>
      </c>
      <c r="I53" s="188">
        <v>4696</v>
      </c>
      <c r="J53" s="188">
        <v>7557</v>
      </c>
      <c r="K53" s="188">
        <v>74966</v>
      </c>
      <c r="L53" s="190" t="s">
        <v>305</v>
      </c>
      <c r="M53" s="199">
        <v>94</v>
      </c>
      <c r="N53" s="221" t="s">
        <v>456</v>
      </c>
      <c r="O53" s="188">
        <v>55938</v>
      </c>
      <c r="P53" s="188">
        <v>520638</v>
      </c>
      <c r="Q53" s="188">
        <v>2481805</v>
      </c>
      <c r="R53" s="189" t="s">
        <v>305</v>
      </c>
      <c r="S53" s="218"/>
      <c r="T53" s="219">
        <v>837102</v>
      </c>
      <c r="U53" s="188">
        <v>339063</v>
      </c>
      <c r="V53" s="195">
        <v>87219</v>
      </c>
      <c r="W53" s="188">
        <v>3024258</v>
      </c>
      <c r="X53" s="199">
        <v>94</v>
      </c>
      <c r="Y53" s="201"/>
      <c r="Z53" s="197" t="s">
        <v>1042</v>
      </c>
      <c r="AA53" s="197" t="s">
        <v>1043</v>
      </c>
      <c r="AB53" s="201" t="s">
        <v>1044</v>
      </c>
      <c r="AC53" s="201" t="s">
        <v>1045</v>
      </c>
      <c r="AD53" s="201" t="s">
        <v>1046</v>
      </c>
      <c r="AE53" s="201" t="s">
        <v>1047</v>
      </c>
    </row>
    <row r="54" spans="2:31" s="163" customFormat="1" ht="14.25">
      <c r="B54" s="220" t="s">
        <v>457</v>
      </c>
      <c r="C54" s="187">
        <f>SUM(D54:K54)+SUM(O54:Q54)+T54+U54</f>
        <v>23796698</v>
      </c>
      <c r="D54" s="188">
        <v>1808432</v>
      </c>
      <c r="E54" s="188">
        <v>8370246</v>
      </c>
      <c r="F54" s="188">
        <v>4570390</v>
      </c>
      <c r="G54" s="188">
        <v>4724945</v>
      </c>
      <c r="H54" s="188" t="s">
        <v>305</v>
      </c>
      <c r="I54" s="188">
        <v>4611</v>
      </c>
      <c r="J54" s="188">
        <v>7257</v>
      </c>
      <c r="K54" s="188">
        <v>74966</v>
      </c>
      <c r="L54" s="224" t="s">
        <v>305</v>
      </c>
      <c r="M54" s="199">
        <v>95</v>
      </c>
      <c r="N54" s="221" t="s">
        <v>457</v>
      </c>
      <c r="O54" s="188">
        <v>56234</v>
      </c>
      <c r="P54" s="188">
        <v>498516</v>
      </c>
      <c r="Q54" s="188">
        <v>2546649</v>
      </c>
      <c r="R54" s="189" t="s">
        <v>305</v>
      </c>
      <c r="S54" s="218"/>
      <c r="T54" s="219">
        <v>813347</v>
      </c>
      <c r="U54" s="188">
        <v>321105</v>
      </c>
      <c r="V54" s="195">
        <v>86834</v>
      </c>
      <c r="W54" s="188">
        <v>3067242</v>
      </c>
      <c r="X54" s="199">
        <v>95</v>
      </c>
      <c r="Y54" s="201"/>
      <c r="Z54" s="225">
        <v>11153</v>
      </c>
      <c r="AA54" s="225">
        <v>10314</v>
      </c>
      <c r="AB54" s="225">
        <v>145</v>
      </c>
      <c r="AC54" s="225"/>
      <c r="AD54" s="225">
        <v>56234</v>
      </c>
      <c r="AE54" s="225">
        <v>55769</v>
      </c>
    </row>
    <row r="55" spans="2:31" s="163" customFormat="1" ht="14.25">
      <c r="B55" s="222" t="s">
        <v>458</v>
      </c>
      <c r="C55" s="203">
        <f>SUM(D55:K55)+SUM(O55:Q55)+T55+U55</f>
        <v>23297307</v>
      </c>
      <c r="D55" s="204">
        <v>1798051</v>
      </c>
      <c r="E55" s="204">
        <v>8105629</v>
      </c>
      <c r="F55" s="204">
        <v>4527400</v>
      </c>
      <c r="G55" s="204">
        <v>4547497</v>
      </c>
      <c r="H55" s="204" t="s">
        <v>305</v>
      </c>
      <c r="I55" s="204">
        <v>4442</v>
      </c>
      <c r="J55" s="204">
        <v>6999</v>
      </c>
      <c r="K55" s="204">
        <v>74852</v>
      </c>
      <c r="L55" s="206" t="s">
        <v>305</v>
      </c>
      <c r="M55" s="207">
        <v>96</v>
      </c>
      <c r="N55" s="223" t="s">
        <v>458</v>
      </c>
      <c r="O55" s="204">
        <v>56396</v>
      </c>
      <c r="P55" s="204">
        <v>473279</v>
      </c>
      <c r="Q55" s="204">
        <v>2596667</v>
      </c>
      <c r="R55" s="205" t="s">
        <v>305</v>
      </c>
      <c r="S55" s="216"/>
      <c r="T55" s="217">
        <v>799551</v>
      </c>
      <c r="U55" s="204">
        <v>306544</v>
      </c>
      <c r="V55" s="211">
        <v>86293</v>
      </c>
      <c r="W55" s="204">
        <v>3092195</v>
      </c>
      <c r="X55" s="207">
        <v>96</v>
      </c>
      <c r="Y55" s="201"/>
      <c r="Z55" s="225">
        <v>11048</v>
      </c>
      <c r="AA55" s="225">
        <v>10394</v>
      </c>
      <c r="AB55" s="225">
        <v>166</v>
      </c>
      <c r="AC55" s="225"/>
      <c r="AD55" s="225">
        <v>56396</v>
      </c>
      <c r="AE55" s="225">
        <v>55755</v>
      </c>
    </row>
    <row r="56" spans="2:31" s="163" customFormat="1" ht="14.25">
      <c r="B56" s="220" t="s">
        <v>459</v>
      </c>
      <c r="C56" s="187">
        <v>22789970</v>
      </c>
      <c r="D56" s="188">
        <v>1789523</v>
      </c>
      <c r="E56" s="188">
        <v>7855387</v>
      </c>
      <c r="F56" s="188">
        <v>4481480</v>
      </c>
      <c r="G56" s="188">
        <v>4371360</v>
      </c>
      <c r="H56" s="188" t="s">
        <v>305</v>
      </c>
      <c r="I56" s="188">
        <v>4323</v>
      </c>
      <c r="J56" s="188">
        <v>6841</v>
      </c>
      <c r="K56" s="188">
        <v>75280</v>
      </c>
      <c r="L56" s="190" t="s">
        <v>305</v>
      </c>
      <c r="M56" s="199">
        <v>97</v>
      </c>
      <c r="N56" s="221" t="s">
        <v>459</v>
      </c>
      <c r="O56" s="188">
        <v>56294</v>
      </c>
      <c r="P56" s="188">
        <v>446750</v>
      </c>
      <c r="Q56" s="188">
        <v>2633790</v>
      </c>
      <c r="R56" s="189" t="s">
        <v>305</v>
      </c>
      <c r="S56" s="218"/>
      <c r="T56" s="219">
        <v>788996</v>
      </c>
      <c r="U56" s="188">
        <v>279946</v>
      </c>
      <c r="V56" s="195">
        <v>86444</v>
      </c>
      <c r="W56" s="188">
        <v>3102565</v>
      </c>
      <c r="X56" s="199">
        <v>97</v>
      </c>
      <c r="Y56" s="201"/>
      <c r="Z56" s="225">
        <v>10815</v>
      </c>
      <c r="AA56" s="225">
        <v>10238</v>
      </c>
      <c r="AB56" s="225">
        <v>165</v>
      </c>
      <c r="AC56" s="225"/>
      <c r="AD56" s="225">
        <v>56294</v>
      </c>
      <c r="AE56" s="225">
        <v>55487</v>
      </c>
    </row>
    <row r="57" spans="2:31" s="163" customFormat="1" ht="14.25">
      <c r="B57" s="220" t="s">
        <v>460</v>
      </c>
      <c r="C57" s="187">
        <v>22331363</v>
      </c>
      <c r="D57" s="188">
        <v>1786129</v>
      </c>
      <c r="E57" s="188">
        <v>7663533</v>
      </c>
      <c r="F57" s="188">
        <v>4380604</v>
      </c>
      <c r="G57" s="188">
        <v>4258385</v>
      </c>
      <c r="H57" s="188" t="s">
        <v>305</v>
      </c>
      <c r="I57" s="188">
        <v>4199</v>
      </c>
      <c r="J57" s="188">
        <v>6826</v>
      </c>
      <c r="K57" s="188">
        <v>76420</v>
      </c>
      <c r="L57" s="190" t="s">
        <v>305</v>
      </c>
      <c r="M57" s="199">
        <v>98</v>
      </c>
      <c r="N57" s="221" t="s">
        <v>460</v>
      </c>
      <c r="O57" s="188">
        <v>56214</v>
      </c>
      <c r="P57" s="188">
        <v>416825</v>
      </c>
      <c r="Q57" s="188">
        <v>2668086</v>
      </c>
      <c r="R57" s="189" t="s">
        <v>305</v>
      </c>
      <c r="S57" s="218"/>
      <c r="T57" s="219">
        <v>761049</v>
      </c>
      <c r="U57" s="188">
        <v>253093</v>
      </c>
      <c r="V57" s="195">
        <v>87445</v>
      </c>
      <c r="W57" s="188">
        <v>3106932</v>
      </c>
      <c r="X57" s="199">
        <v>98</v>
      </c>
      <c r="Y57" s="201"/>
      <c r="Z57" s="225">
        <v>10885</v>
      </c>
      <c r="AA57" s="225">
        <v>10011</v>
      </c>
      <c r="AB57" s="225">
        <v>158</v>
      </c>
      <c r="AC57" s="225"/>
      <c r="AD57" s="225">
        <v>56214</v>
      </c>
      <c r="AE57" s="225">
        <v>55247</v>
      </c>
    </row>
    <row r="58" spans="2:31" s="163" customFormat="1" ht="14.25">
      <c r="B58" s="220" t="s">
        <v>461</v>
      </c>
      <c r="C58" s="187">
        <f>SUM(D58:K58)+SUM(O58:Q58)+T58+U58</f>
        <v>21942875</v>
      </c>
      <c r="D58" s="188">
        <v>1778286</v>
      </c>
      <c r="E58" s="188">
        <v>7500317</v>
      </c>
      <c r="F58" s="188">
        <v>4243762</v>
      </c>
      <c r="G58" s="188">
        <v>4211826</v>
      </c>
      <c r="H58" s="188">
        <v>236</v>
      </c>
      <c r="I58" s="188">
        <v>4172</v>
      </c>
      <c r="J58" s="188">
        <v>6824</v>
      </c>
      <c r="K58" s="188">
        <v>77818</v>
      </c>
      <c r="L58" s="190" t="s">
        <v>305</v>
      </c>
      <c r="M58" s="199">
        <v>99</v>
      </c>
      <c r="N58" s="221" t="s">
        <v>461</v>
      </c>
      <c r="O58" s="188">
        <v>56436</v>
      </c>
      <c r="P58" s="188">
        <v>377852</v>
      </c>
      <c r="Q58" s="188">
        <v>2701104</v>
      </c>
      <c r="R58" s="189" t="s">
        <v>305</v>
      </c>
      <c r="S58" s="218"/>
      <c r="T58" s="219">
        <v>753740</v>
      </c>
      <c r="U58" s="188">
        <v>230502</v>
      </c>
      <c r="V58" s="195">
        <f t="shared" ref="V58:V63" si="0">SUM(I58:K58)</f>
        <v>88814</v>
      </c>
      <c r="W58" s="188">
        <f>P58+Q58+Z58+AA58+AB58+AD58-AE58</f>
        <v>3101132</v>
      </c>
      <c r="X58" s="199">
        <v>99</v>
      </c>
      <c r="Y58" s="201"/>
      <c r="Z58" s="225">
        <v>10768</v>
      </c>
      <c r="AA58" s="225">
        <v>10016</v>
      </c>
      <c r="AB58" s="225">
        <v>178</v>
      </c>
      <c r="AC58" s="225"/>
      <c r="AD58" s="225">
        <v>56436</v>
      </c>
      <c r="AE58" s="225">
        <v>55222</v>
      </c>
    </row>
    <row r="59" spans="2:31" s="163" customFormat="1" ht="14.25">
      <c r="B59" s="226" t="s">
        <v>462</v>
      </c>
      <c r="C59" s="227">
        <f>SUM(D59:K59)+SUM(O59:Q59)+T59+U59</f>
        <v>21598920</v>
      </c>
      <c r="D59" s="228">
        <v>1773682</v>
      </c>
      <c r="E59" s="228">
        <v>7366079</v>
      </c>
      <c r="F59" s="228">
        <v>4103717</v>
      </c>
      <c r="G59" s="228">
        <v>4165434</v>
      </c>
      <c r="H59" s="228">
        <v>1702</v>
      </c>
      <c r="I59" s="228">
        <v>4089</v>
      </c>
      <c r="J59" s="228">
        <v>6818</v>
      </c>
      <c r="K59" s="228">
        <v>79197</v>
      </c>
      <c r="L59" s="224" t="s">
        <v>305</v>
      </c>
      <c r="M59" s="229">
        <v>2000</v>
      </c>
      <c r="N59" s="230" t="s">
        <v>462</v>
      </c>
      <c r="O59" s="228">
        <v>56714</v>
      </c>
      <c r="P59" s="228">
        <v>327680</v>
      </c>
      <c r="Q59" s="228">
        <v>2740023</v>
      </c>
      <c r="R59" s="231" t="s">
        <v>305</v>
      </c>
      <c r="S59" s="232"/>
      <c r="T59" s="233">
        <v>750824</v>
      </c>
      <c r="U59" s="228">
        <v>222961</v>
      </c>
      <c r="V59" s="234">
        <f t="shared" si="0"/>
        <v>90104</v>
      </c>
      <c r="W59" s="228">
        <f>P59+Q59+Z59+AA59+AB59+AD59-AE59</f>
        <v>3090211</v>
      </c>
      <c r="X59" s="229" t="s">
        <v>463</v>
      </c>
      <c r="Y59" s="235"/>
      <c r="Z59" s="225">
        <v>10864</v>
      </c>
      <c r="AA59" s="225">
        <v>9979</v>
      </c>
      <c r="AB59" s="225">
        <v>163</v>
      </c>
      <c r="AC59" s="225"/>
      <c r="AD59" s="225">
        <v>56714</v>
      </c>
      <c r="AE59" s="225">
        <v>55212</v>
      </c>
    </row>
    <row r="60" spans="2:31" s="237" customFormat="1" ht="14.25">
      <c r="B60" s="220" t="s">
        <v>464</v>
      </c>
      <c r="C60" s="187">
        <f>SUM(D60:K60)+SUM(O60:Q60)+T60+U60</f>
        <v>21270841</v>
      </c>
      <c r="D60" s="188">
        <v>1753422</v>
      </c>
      <c r="E60" s="188">
        <v>7296920</v>
      </c>
      <c r="F60" s="188">
        <v>3991911</v>
      </c>
      <c r="G60" s="188">
        <v>4061756</v>
      </c>
      <c r="H60" s="188">
        <v>2166</v>
      </c>
      <c r="I60" s="188">
        <v>4001</v>
      </c>
      <c r="J60" s="188">
        <v>6829</v>
      </c>
      <c r="K60" s="188">
        <v>81242</v>
      </c>
      <c r="L60" s="206" t="s">
        <v>305</v>
      </c>
      <c r="M60" s="236" t="s">
        <v>373</v>
      </c>
      <c r="N60" s="221" t="s">
        <v>464</v>
      </c>
      <c r="O60" s="188">
        <v>57017</v>
      </c>
      <c r="P60" s="188">
        <v>289198</v>
      </c>
      <c r="Q60" s="188">
        <v>2765705</v>
      </c>
      <c r="R60" s="189" t="s">
        <v>305</v>
      </c>
      <c r="S60" s="218"/>
      <c r="T60" s="219">
        <v>752420</v>
      </c>
      <c r="U60" s="188">
        <v>208254</v>
      </c>
      <c r="V60" s="195">
        <f t="shared" si="0"/>
        <v>92072</v>
      </c>
      <c r="W60" s="188">
        <f>P60+Q60+Z60+AA60+AB60+AD60-AE60</f>
        <v>3077829</v>
      </c>
      <c r="X60" s="236" t="s">
        <v>373</v>
      </c>
      <c r="Y60" s="235"/>
      <c r="Z60" s="225">
        <v>10959</v>
      </c>
      <c r="AA60" s="225">
        <v>10071</v>
      </c>
      <c r="AB60" s="225">
        <v>139</v>
      </c>
      <c r="AC60" s="225"/>
      <c r="AD60" s="225">
        <v>57017</v>
      </c>
      <c r="AE60" s="225">
        <v>55260</v>
      </c>
    </row>
    <row r="61" spans="2:31" s="237" customFormat="1" ht="14.25">
      <c r="B61" s="220" t="s">
        <v>465</v>
      </c>
      <c r="C61" s="187">
        <f>SUM(D61:K61)+SUM(O61:Q61)+T61+U61</f>
        <v>20972428</v>
      </c>
      <c r="D61" s="188">
        <v>1769096</v>
      </c>
      <c r="E61" s="188">
        <v>7239327</v>
      </c>
      <c r="F61" s="188">
        <v>3862849</v>
      </c>
      <c r="G61" s="188">
        <v>3929352</v>
      </c>
      <c r="H61" s="188">
        <v>3020</v>
      </c>
      <c r="I61" s="188">
        <v>3926</v>
      </c>
      <c r="J61" s="188">
        <v>6719</v>
      </c>
      <c r="K61" s="188">
        <v>83526</v>
      </c>
      <c r="L61" s="190" t="s">
        <v>305</v>
      </c>
      <c r="M61" s="238" t="s">
        <v>466</v>
      </c>
      <c r="N61" s="221" t="s">
        <v>465</v>
      </c>
      <c r="O61" s="188">
        <v>57349</v>
      </c>
      <c r="P61" s="188">
        <v>267086</v>
      </c>
      <c r="Q61" s="188">
        <v>2786032</v>
      </c>
      <c r="R61" s="189" t="s">
        <v>305</v>
      </c>
      <c r="S61" s="218"/>
      <c r="T61" s="219">
        <v>765558</v>
      </c>
      <c r="U61" s="188">
        <v>198588</v>
      </c>
      <c r="V61" s="195">
        <f t="shared" si="0"/>
        <v>94171</v>
      </c>
      <c r="W61" s="188">
        <v>3076412</v>
      </c>
      <c r="X61" s="236" t="s">
        <v>376</v>
      </c>
      <c r="Y61" s="235"/>
      <c r="Z61" s="225" t="s">
        <v>1048</v>
      </c>
      <c r="AA61" s="225"/>
      <c r="AB61" s="225"/>
      <c r="AC61" s="225"/>
      <c r="AD61" s="225"/>
      <c r="AE61" s="239" t="s">
        <v>1049</v>
      </c>
    </row>
    <row r="62" spans="2:31" s="237" customFormat="1" ht="14.25">
      <c r="B62" s="220" t="s">
        <v>467</v>
      </c>
      <c r="C62" s="187">
        <v>20734350</v>
      </c>
      <c r="D62" s="188">
        <v>1760494</v>
      </c>
      <c r="E62" s="188">
        <v>7226910</v>
      </c>
      <c r="F62" s="188">
        <v>3748319</v>
      </c>
      <c r="G62" s="188">
        <v>3809827</v>
      </c>
      <c r="H62" s="188">
        <v>4736</v>
      </c>
      <c r="I62" s="188">
        <v>3882</v>
      </c>
      <c r="J62" s="188">
        <v>6705</v>
      </c>
      <c r="K62" s="188">
        <v>85886</v>
      </c>
      <c r="L62" s="190" t="s">
        <v>305</v>
      </c>
      <c r="M62" s="238" t="s">
        <v>378</v>
      </c>
      <c r="N62" s="221" t="s">
        <v>467</v>
      </c>
      <c r="O62" s="188">
        <v>57875</v>
      </c>
      <c r="P62" s="188">
        <v>250062</v>
      </c>
      <c r="Q62" s="188">
        <v>2803980</v>
      </c>
      <c r="R62" s="189" t="s">
        <v>305</v>
      </c>
      <c r="S62" s="218"/>
      <c r="T62" s="219">
        <v>786091</v>
      </c>
      <c r="U62" s="188">
        <v>189583</v>
      </c>
      <c r="V62" s="195">
        <f t="shared" si="0"/>
        <v>96473</v>
      </c>
      <c r="W62" s="188">
        <f>P62+Q62+Z62+AA62+AC62</f>
        <v>3077724</v>
      </c>
      <c r="X62" s="236" t="s">
        <v>378</v>
      </c>
      <c r="Y62" s="235"/>
      <c r="Z62" s="225">
        <v>11063</v>
      </c>
      <c r="AA62" s="225">
        <v>10355</v>
      </c>
      <c r="AB62" s="225"/>
      <c r="AC62" s="225">
        <v>2264</v>
      </c>
      <c r="AD62" s="225"/>
      <c r="AE62" s="225"/>
    </row>
    <row r="63" spans="2:31" s="237" customFormat="1" ht="13.5" customHeight="1">
      <c r="B63" s="220" t="s">
        <v>468</v>
      </c>
      <c r="C63" s="187">
        <v>20513652</v>
      </c>
      <c r="D63" s="188">
        <v>1753393</v>
      </c>
      <c r="E63" s="188">
        <v>7200933</v>
      </c>
      <c r="F63" s="188">
        <v>3663513</v>
      </c>
      <c r="G63" s="188">
        <v>3719048</v>
      </c>
      <c r="H63" s="188">
        <v>6051</v>
      </c>
      <c r="I63" s="188">
        <v>3870</v>
      </c>
      <c r="J63" s="188">
        <v>6573</v>
      </c>
      <c r="K63" s="188">
        <v>88353</v>
      </c>
      <c r="L63" s="190" t="s">
        <v>305</v>
      </c>
      <c r="M63" s="238" t="s">
        <v>469</v>
      </c>
      <c r="N63" s="221" t="s">
        <v>468</v>
      </c>
      <c r="O63" s="188">
        <v>58698</v>
      </c>
      <c r="P63" s="188">
        <v>233754</v>
      </c>
      <c r="Q63" s="188">
        <v>2809295</v>
      </c>
      <c r="R63" s="189" t="s">
        <v>305</v>
      </c>
      <c r="S63" s="218"/>
      <c r="T63" s="219">
        <v>792054</v>
      </c>
      <c r="U63" s="188">
        <v>178117</v>
      </c>
      <c r="V63" s="195">
        <f t="shared" si="0"/>
        <v>98796</v>
      </c>
      <c r="W63" s="188">
        <f>P63+Q63+Z63+AA63+AC63+AE63</f>
        <v>3067252</v>
      </c>
      <c r="X63" s="236" t="s">
        <v>469</v>
      </c>
      <c r="Y63" s="235"/>
      <c r="Z63" s="225">
        <v>11192</v>
      </c>
      <c r="AA63" s="225">
        <v>10389</v>
      </c>
      <c r="AB63" s="225"/>
      <c r="AC63" s="225">
        <v>2544</v>
      </c>
      <c r="AD63" s="225"/>
      <c r="AE63" s="225">
        <v>78</v>
      </c>
    </row>
    <row r="64" spans="2:31" s="237" customFormat="1" ht="13.5" customHeight="1">
      <c r="B64" s="226" t="s">
        <v>470</v>
      </c>
      <c r="C64" s="227">
        <v>20367965</v>
      </c>
      <c r="D64" s="228">
        <v>1738766</v>
      </c>
      <c r="E64" s="228">
        <v>7197458</v>
      </c>
      <c r="F64" s="228">
        <v>3626415</v>
      </c>
      <c r="G64" s="228">
        <v>3605242</v>
      </c>
      <c r="H64" s="228">
        <v>7456</v>
      </c>
      <c r="I64" s="228">
        <v>3809</v>
      </c>
      <c r="J64" s="228">
        <v>6639</v>
      </c>
      <c r="K64" s="228">
        <v>91164</v>
      </c>
      <c r="L64" s="224" t="s">
        <v>305</v>
      </c>
      <c r="M64" s="240" t="s">
        <v>382</v>
      </c>
      <c r="N64" s="230" t="s">
        <v>470</v>
      </c>
      <c r="O64" s="227">
        <v>59160</v>
      </c>
      <c r="P64" s="228">
        <v>219355</v>
      </c>
      <c r="Q64" s="228">
        <v>2865051</v>
      </c>
      <c r="R64" s="231" t="s">
        <v>305</v>
      </c>
      <c r="S64" s="232"/>
      <c r="T64" s="233">
        <v>783783</v>
      </c>
      <c r="U64" s="228">
        <v>163667</v>
      </c>
      <c r="V64" s="234">
        <v>101612</v>
      </c>
      <c r="W64" s="188">
        <f>P64+Q64+Z64+AA64+AC64+AE64</f>
        <v>3108939</v>
      </c>
      <c r="X64" s="229" t="s">
        <v>382</v>
      </c>
      <c r="Y64" s="235"/>
      <c r="Z64" s="225">
        <v>11194</v>
      </c>
      <c r="AA64" s="225">
        <v>10491</v>
      </c>
      <c r="AB64" s="225"/>
      <c r="AC64" s="225">
        <v>2787</v>
      </c>
      <c r="AD64" s="225"/>
      <c r="AE64" s="225">
        <v>61</v>
      </c>
    </row>
    <row r="65" spans="1:31" s="237" customFormat="1" ht="13.5" customHeight="1">
      <c r="B65" s="220" t="s">
        <v>471</v>
      </c>
      <c r="C65" s="187">
        <v>20147205</v>
      </c>
      <c r="D65" s="188">
        <v>1726520</v>
      </c>
      <c r="E65" s="188">
        <v>7187417</v>
      </c>
      <c r="F65" s="188">
        <v>3601527</v>
      </c>
      <c r="G65" s="188">
        <v>3494513</v>
      </c>
      <c r="H65" s="188">
        <v>11648</v>
      </c>
      <c r="I65" s="188">
        <v>3688</v>
      </c>
      <c r="J65" s="188">
        <v>6544</v>
      </c>
      <c r="K65" s="188">
        <v>94360</v>
      </c>
      <c r="L65" s="206" t="s">
        <v>305</v>
      </c>
      <c r="M65" s="238" t="s">
        <v>384</v>
      </c>
      <c r="N65" s="221" t="s">
        <v>471</v>
      </c>
      <c r="O65" s="219">
        <v>59380</v>
      </c>
      <c r="P65" s="188">
        <v>202254</v>
      </c>
      <c r="Q65" s="188">
        <v>2859212</v>
      </c>
      <c r="R65" s="189" t="s">
        <v>305</v>
      </c>
      <c r="S65" s="218"/>
      <c r="T65" s="219">
        <v>750208</v>
      </c>
      <c r="U65" s="188">
        <v>149934</v>
      </c>
      <c r="V65" s="195">
        <v>104592</v>
      </c>
      <c r="W65" s="241">
        <f>P65+Q65+Z65+AA65+AC65+AE65</f>
        <v>3086262</v>
      </c>
      <c r="X65" s="236" t="s">
        <v>384</v>
      </c>
      <c r="Y65" s="235"/>
      <c r="Z65" s="225">
        <v>11195</v>
      </c>
      <c r="AA65" s="225">
        <v>10550</v>
      </c>
      <c r="AB65" s="225"/>
      <c r="AC65" s="225">
        <v>2993</v>
      </c>
      <c r="AD65" s="225"/>
      <c r="AE65" s="225">
        <v>58</v>
      </c>
    </row>
    <row r="66" spans="1:31" s="237" customFormat="1" ht="14.25">
      <c r="B66" s="220" t="s">
        <v>472</v>
      </c>
      <c r="C66" s="187">
        <f t="shared" ref="C66:C73" si="1">SUM(D66:L66)+SUM(O66:Q66)+T66+U66</f>
        <v>19907976</v>
      </c>
      <c r="D66" s="188">
        <v>1705402</v>
      </c>
      <c r="E66" s="188">
        <v>7132874</v>
      </c>
      <c r="F66" s="188">
        <v>3614552</v>
      </c>
      <c r="G66" s="188">
        <v>3406561</v>
      </c>
      <c r="H66" s="188">
        <v>14902</v>
      </c>
      <c r="I66" s="188" t="s">
        <v>305</v>
      </c>
      <c r="J66" s="188" t="s">
        <v>305</v>
      </c>
      <c r="K66" s="188" t="s">
        <v>305</v>
      </c>
      <c r="L66" s="242">
        <v>108173</v>
      </c>
      <c r="M66" s="238" t="s">
        <v>386</v>
      </c>
      <c r="N66" s="221" t="s">
        <v>472</v>
      </c>
      <c r="O66" s="188">
        <v>59386</v>
      </c>
      <c r="P66" s="188">
        <v>186667</v>
      </c>
      <c r="Q66" s="188">
        <v>2828708</v>
      </c>
      <c r="R66" s="189" t="s">
        <v>305</v>
      </c>
      <c r="S66" s="218"/>
      <c r="T66" s="219">
        <v>703490</v>
      </c>
      <c r="U66" s="218">
        <v>147261</v>
      </c>
      <c r="V66" s="243" t="s">
        <v>305</v>
      </c>
      <c r="W66" s="188">
        <v>3040491</v>
      </c>
      <c r="X66" s="236" t="s">
        <v>386</v>
      </c>
      <c r="Y66" s="235"/>
      <c r="Z66" s="225">
        <v>11436</v>
      </c>
      <c r="AA66" s="225">
        <v>10512</v>
      </c>
      <c r="AB66" s="225"/>
      <c r="AC66" s="225">
        <v>3119</v>
      </c>
      <c r="AD66" s="225"/>
      <c r="AE66" s="225">
        <v>49</v>
      </c>
    </row>
    <row r="67" spans="1:31" s="237" customFormat="1" ht="14.25">
      <c r="B67" s="220" t="s">
        <v>473</v>
      </c>
      <c r="C67" s="187">
        <f t="shared" si="1"/>
        <v>19748904</v>
      </c>
      <c r="D67" s="188">
        <v>1674163</v>
      </c>
      <c r="E67" s="188">
        <v>7121781</v>
      </c>
      <c r="F67" s="188">
        <v>3592378</v>
      </c>
      <c r="G67" s="188">
        <v>3367489</v>
      </c>
      <c r="H67" s="188">
        <v>17689</v>
      </c>
      <c r="I67" s="188" t="s">
        <v>305</v>
      </c>
      <c r="J67" s="188" t="s">
        <v>305</v>
      </c>
      <c r="K67" s="188" t="s">
        <v>305</v>
      </c>
      <c r="L67" s="242">
        <v>112334</v>
      </c>
      <c r="M67" s="238" t="s">
        <v>388</v>
      </c>
      <c r="N67" s="221" t="s">
        <v>473</v>
      </c>
      <c r="O67" s="188">
        <v>59446</v>
      </c>
      <c r="P67" s="188">
        <v>172726</v>
      </c>
      <c r="Q67" s="188">
        <v>2836127</v>
      </c>
      <c r="R67" s="189" t="s">
        <v>305</v>
      </c>
      <c r="S67" s="218"/>
      <c r="T67" s="219">
        <v>657502</v>
      </c>
      <c r="U67" s="218">
        <v>137269</v>
      </c>
      <c r="V67" s="243" t="s">
        <v>305</v>
      </c>
      <c r="W67" s="188">
        <f t="shared" ref="W67:W73" si="2">P67+Q67+Z67+AA67+AC67+AE67</f>
        <v>3034027</v>
      </c>
      <c r="X67" s="236" t="s">
        <v>388</v>
      </c>
      <c r="Y67" s="235"/>
      <c r="Z67" s="225">
        <v>10979</v>
      </c>
      <c r="AA67" s="225">
        <v>10884</v>
      </c>
      <c r="AB67" s="225"/>
      <c r="AC67" s="225">
        <v>3266</v>
      </c>
      <c r="AD67" s="225"/>
      <c r="AE67" s="225">
        <v>45</v>
      </c>
    </row>
    <row r="68" spans="1:31" s="237" customFormat="1" ht="14.25">
      <c r="B68" s="220" t="s">
        <v>474</v>
      </c>
      <c r="C68" s="187">
        <f t="shared" si="1"/>
        <v>19605281</v>
      </c>
      <c r="D68" s="244">
        <v>1630336</v>
      </c>
      <c r="E68" s="244">
        <v>7063606</v>
      </c>
      <c r="F68" s="244">
        <v>3600323</v>
      </c>
      <c r="G68" s="244">
        <v>3347311</v>
      </c>
      <c r="H68" s="244">
        <v>20544</v>
      </c>
      <c r="I68" s="188" t="s">
        <v>305</v>
      </c>
      <c r="J68" s="188" t="s">
        <v>305</v>
      </c>
      <c r="K68" s="188" t="s">
        <v>305</v>
      </c>
      <c r="L68" s="245">
        <v>117035</v>
      </c>
      <c r="M68" s="238" t="s">
        <v>390</v>
      </c>
      <c r="N68" s="221" t="s">
        <v>474</v>
      </c>
      <c r="O68" s="188">
        <v>59386</v>
      </c>
      <c r="P68" s="188">
        <v>160976</v>
      </c>
      <c r="Q68" s="188">
        <v>2845908</v>
      </c>
      <c r="R68" s="189" t="s">
        <v>305</v>
      </c>
      <c r="S68" s="218"/>
      <c r="T68" s="246">
        <v>624875</v>
      </c>
      <c r="U68" s="244">
        <v>134981</v>
      </c>
      <c r="V68" s="243" t="s">
        <v>305</v>
      </c>
      <c r="W68" s="188">
        <f t="shared" si="2"/>
        <v>3032019</v>
      </c>
      <c r="X68" s="236" t="s">
        <v>390</v>
      </c>
      <c r="Y68" s="235"/>
      <c r="Z68" s="225">
        <v>11072</v>
      </c>
      <c r="AA68" s="225">
        <v>10530</v>
      </c>
      <c r="AB68" s="225"/>
      <c r="AC68" s="225">
        <v>3453</v>
      </c>
      <c r="AD68" s="225"/>
      <c r="AE68" s="225">
        <v>80</v>
      </c>
    </row>
    <row r="69" spans="1:31" s="237" customFormat="1" ht="14.25">
      <c r="B69" s="226" t="s">
        <v>475</v>
      </c>
      <c r="C69" s="227">
        <f t="shared" si="1"/>
        <v>19541832</v>
      </c>
      <c r="D69" s="247">
        <v>1605912</v>
      </c>
      <c r="E69" s="247">
        <v>6993376</v>
      </c>
      <c r="F69" s="247">
        <v>3558166</v>
      </c>
      <c r="G69" s="247">
        <v>3368693</v>
      </c>
      <c r="H69" s="247">
        <v>23759</v>
      </c>
      <c r="I69" s="228" t="s">
        <v>305</v>
      </c>
      <c r="J69" s="228" t="s">
        <v>305</v>
      </c>
      <c r="K69" s="228" t="s">
        <v>305</v>
      </c>
      <c r="L69" s="248">
        <v>121815</v>
      </c>
      <c r="M69" s="240" t="s">
        <v>392</v>
      </c>
      <c r="N69" s="249" t="s">
        <v>476</v>
      </c>
      <c r="O69" s="228">
        <v>59542</v>
      </c>
      <c r="P69" s="228">
        <v>155273</v>
      </c>
      <c r="Q69" s="228">
        <v>2887414</v>
      </c>
      <c r="R69" s="231" t="s">
        <v>305</v>
      </c>
      <c r="S69" s="232"/>
      <c r="T69" s="250">
        <v>637897</v>
      </c>
      <c r="U69" s="247">
        <v>129985</v>
      </c>
      <c r="V69" s="251" t="s">
        <v>305</v>
      </c>
      <c r="W69" s="228">
        <f t="shared" si="2"/>
        <v>3068176</v>
      </c>
      <c r="X69" s="229" t="s">
        <v>392</v>
      </c>
      <c r="Y69" s="235"/>
      <c r="Z69" s="225">
        <v>11208</v>
      </c>
      <c r="AA69" s="225">
        <v>10566</v>
      </c>
      <c r="AB69" s="225"/>
      <c r="AC69" s="225">
        <v>3629</v>
      </c>
      <c r="AD69" s="225"/>
      <c r="AE69" s="225">
        <v>86</v>
      </c>
    </row>
    <row r="70" spans="1:31" s="254" customFormat="1" ht="14.25">
      <c r="B70" s="220" t="s">
        <v>477</v>
      </c>
      <c r="C70" s="187">
        <f t="shared" si="1"/>
        <v>19430606</v>
      </c>
      <c r="D70" s="244">
        <v>1596170</v>
      </c>
      <c r="E70" s="244">
        <v>6887292</v>
      </c>
      <c r="F70" s="244">
        <v>3573821</v>
      </c>
      <c r="G70" s="244">
        <v>3349255</v>
      </c>
      <c r="H70" s="244">
        <v>26759</v>
      </c>
      <c r="I70" s="188" t="s">
        <v>305</v>
      </c>
      <c r="J70" s="188" t="s">
        <v>305</v>
      </c>
      <c r="K70" s="188" t="s">
        <v>305</v>
      </c>
      <c r="L70" s="245">
        <v>126123</v>
      </c>
      <c r="M70" s="238" t="s">
        <v>478</v>
      </c>
      <c r="N70" s="221" t="s">
        <v>477</v>
      </c>
      <c r="O70" s="188">
        <v>59220</v>
      </c>
      <c r="P70" s="188">
        <v>150007</v>
      </c>
      <c r="Q70" s="188">
        <v>2893489</v>
      </c>
      <c r="R70" s="189" t="s">
        <v>305</v>
      </c>
      <c r="S70" s="218"/>
      <c r="T70" s="246">
        <v>645834</v>
      </c>
      <c r="U70" s="244">
        <v>122636</v>
      </c>
      <c r="V70" s="243" t="s">
        <v>305</v>
      </c>
      <c r="W70" s="188">
        <f t="shared" si="2"/>
        <v>3069019</v>
      </c>
      <c r="X70" s="236" t="s">
        <v>479</v>
      </c>
      <c r="Y70" s="252"/>
      <c r="Z70" s="253">
        <v>11214</v>
      </c>
      <c r="AA70" s="253">
        <v>10610</v>
      </c>
      <c r="AB70" s="253"/>
      <c r="AC70" s="253">
        <v>3610</v>
      </c>
      <c r="AD70" s="253"/>
      <c r="AE70" s="253">
        <v>89</v>
      </c>
    </row>
    <row r="71" spans="1:31" s="163" customFormat="1" ht="14.25" customHeight="1">
      <c r="B71" s="220" t="s">
        <v>307</v>
      </c>
      <c r="C71" s="187">
        <f t="shared" si="1"/>
        <v>19283319</v>
      </c>
      <c r="D71" s="244">
        <v>1604225</v>
      </c>
      <c r="E71" s="244">
        <v>6764619</v>
      </c>
      <c r="F71" s="244">
        <v>3552663</v>
      </c>
      <c r="G71" s="244">
        <v>3355609</v>
      </c>
      <c r="H71" s="244">
        <v>28644</v>
      </c>
      <c r="I71" s="188" t="s">
        <v>305</v>
      </c>
      <c r="J71" s="188" t="s">
        <v>305</v>
      </c>
      <c r="K71" s="188" t="s">
        <v>305</v>
      </c>
      <c r="L71" s="245">
        <v>129994</v>
      </c>
      <c r="M71" s="238" t="s">
        <v>480</v>
      </c>
      <c r="N71" s="221" t="s">
        <v>307</v>
      </c>
      <c r="O71" s="188">
        <v>58765</v>
      </c>
      <c r="P71" s="188">
        <v>141970</v>
      </c>
      <c r="Q71" s="188">
        <v>2876134</v>
      </c>
      <c r="R71" s="189" t="s">
        <v>305</v>
      </c>
      <c r="S71" s="218"/>
      <c r="T71" s="246">
        <v>650501</v>
      </c>
      <c r="U71" s="244">
        <v>120195</v>
      </c>
      <c r="V71" s="243" t="s">
        <v>305</v>
      </c>
      <c r="W71" s="188">
        <f t="shared" si="2"/>
        <v>3043569</v>
      </c>
      <c r="X71" s="236" t="s">
        <v>480</v>
      </c>
      <c r="Y71" s="235"/>
      <c r="Z71" s="225">
        <v>11390</v>
      </c>
      <c r="AA71" s="225">
        <v>10553</v>
      </c>
      <c r="AB71" s="225"/>
      <c r="AC71" s="225">
        <v>3434</v>
      </c>
      <c r="AD71" s="225"/>
      <c r="AE71" s="225">
        <v>88</v>
      </c>
    </row>
    <row r="72" spans="1:31" s="163" customFormat="1" ht="14.25" customHeight="1">
      <c r="B72" s="220" t="s">
        <v>308</v>
      </c>
      <c r="C72" s="946">
        <f t="shared" si="1"/>
        <v>19127474</v>
      </c>
      <c r="D72" s="244">
        <v>1583610</v>
      </c>
      <c r="E72" s="244">
        <v>6676920</v>
      </c>
      <c r="F72" s="244">
        <v>3536182</v>
      </c>
      <c r="G72" s="244">
        <v>3319640</v>
      </c>
      <c r="H72" s="244">
        <v>30226</v>
      </c>
      <c r="I72" s="188" t="s">
        <v>305</v>
      </c>
      <c r="J72" s="188" t="s">
        <v>305</v>
      </c>
      <c r="K72" s="188" t="s">
        <v>305</v>
      </c>
      <c r="L72" s="245">
        <v>132570</v>
      </c>
      <c r="M72" s="1000" t="s">
        <v>481</v>
      </c>
      <c r="N72" s="220" t="s">
        <v>308</v>
      </c>
      <c r="O72" s="946">
        <v>58226</v>
      </c>
      <c r="P72" s="188">
        <v>138260</v>
      </c>
      <c r="Q72" s="188">
        <v>2868872</v>
      </c>
      <c r="R72" s="189" t="s">
        <v>305</v>
      </c>
      <c r="S72" s="218"/>
      <c r="T72" s="246">
        <v>660078</v>
      </c>
      <c r="U72" s="313">
        <v>122890</v>
      </c>
      <c r="V72" s="164" t="s">
        <v>305</v>
      </c>
      <c r="W72" s="948">
        <f t="shared" si="2"/>
        <v>3032041</v>
      </c>
      <c r="X72" s="235">
        <v>13</v>
      </c>
      <c r="Y72" s="235"/>
      <c r="Z72" s="225">
        <v>10785</v>
      </c>
      <c r="AA72" s="225">
        <v>10762</v>
      </c>
      <c r="AB72" s="225"/>
      <c r="AC72" s="225">
        <v>3260</v>
      </c>
      <c r="AD72" s="225"/>
      <c r="AE72" s="225">
        <v>102</v>
      </c>
    </row>
    <row r="73" spans="1:31" s="942" customFormat="1" ht="14.25" customHeight="1" thickBot="1">
      <c r="A73" s="943"/>
      <c r="B73" s="906" t="s">
        <v>309</v>
      </c>
      <c r="C73" s="944">
        <f t="shared" si="1"/>
        <v>18993974</v>
      </c>
      <c r="D73" s="907">
        <v>1557461</v>
      </c>
      <c r="E73" s="907">
        <v>6600006</v>
      </c>
      <c r="F73" s="907">
        <v>3504334</v>
      </c>
      <c r="G73" s="907">
        <v>3334019</v>
      </c>
      <c r="H73" s="907">
        <v>31499</v>
      </c>
      <c r="I73" s="908" t="s">
        <v>305</v>
      </c>
      <c r="J73" s="908" t="s">
        <v>305</v>
      </c>
      <c r="K73" s="908" t="s">
        <v>305</v>
      </c>
      <c r="L73" s="945">
        <v>135617</v>
      </c>
      <c r="M73" s="913" t="s">
        <v>482</v>
      </c>
      <c r="N73" s="912" t="s">
        <v>309</v>
      </c>
      <c r="O73" s="944">
        <v>57677</v>
      </c>
      <c r="P73" s="908">
        <v>136534</v>
      </c>
      <c r="Q73" s="908">
        <v>2855529</v>
      </c>
      <c r="R73" s="934" t="s">
        <v>305</v>
      </c>
      <c r="S73" s="910"/>
      <c r="T73" s="911">
        <v>659452</v>
      </c>
      <c r="U73" s="907">
        <v>121846</v>
      </c>
      <c r="V73" s="909" t="s">
        <v>305</v>
      </c>
      <c r="W73" s="947">
        <f t="shared" si="2"/>
        <v>3016314</v>
      </c>
      <c r="X73" s="914">
        <v>14</v>
      </c>
      <c r="Y73" s="252"/>
      <c r="Z73" s="253">
        <v>10725</v>
      </c>
      <c r="AA73" s="253">
        <v>10203</v>
      </c>
      <c r="AB73" s="253"/>
      <c r="AC73" s="253">
        <v>3262</v>
      </c>
      <c r="AD73" s="253"/>
      <c r="AE73" s="253">
        <v>61</v>
      </c>
    </row>
    <row r="74" spans="1:31" ht="3.95" customHeight="1"/>
    <row r="75" spans="1:31" s="257" customFormat="1" ht="11.25" customHeight="1">
      <c r="B75" s="256" t="s">
        <v>403</v>
      </c>
      <c r="C75" s="256"/>
      <c r="H75" s="256" t="s">
        <v>1050</v>
      </c>
      <c r="N75" s="258" t="s">
        <v>496</v>
      </c>
      <c r="O75" s="256"/>
      <c r="W75" s="259"/>
    </row>
    <row r="76" spans="1:31" s="257" customFormat="1" ht="11.25" customHeight="1">
      <c r="B76" s="256" t="s">
        <v>497</v>
      </c>
      <c r="C76" s="256"/>
      <c r="H76" s="260" t="s">
        <v>1051</v>
      </c>
      <c r="N76" s="258" t="s">
        <v>499</v>
      </c>
      <c r="AC76" s="257" t="s">
        <v>1052</v>
      </c>
      <c r="AD76" s="257" t="s">
        <v>1052</v>
      </c>
    </row>
    <row r="77" spans="1:31" s="257" customFormat="1" ht="11.25" customHeight="1">
      <c r="B77" s="256" t="s">
        <v>500</v>
      </c>
      <c r="C77" s="256"/>
      <c r="H77" s="256" t="s">
        <v>498</v>
      </c>
      <c r="N77" s="258" t="s">
        <v>502</v>
      </c>
    </row>
    <row r="78" spans="1:31" s="257" customFormat="1" ht="11.25" customHeight="1">
      <c r="B78" s="256" t="s">
        <v>503</v>
      </c>
      <c r="C78" s="256"/>
      <c r="H78" s="256" t="s">
        <v>1053</v>
      </c>
      <c r="N78" s="256"/>
    </row>
    <row r="79" spans="1:31" s="257" customFormat="1" ht="11.25" customHeight="1">
      <c r="B79" s="256" t="s">
        <v>505</v>
      </c>
      <c r="C79" s="256"/>
      <c r="H79" s="257" t="s">
        <v>1054</v>
      </c>
      <c r="N79" s="256"/>
      <c r="O79" s="256"/>
    </row>
    <row r="80" spans="1:31" s="257" customFormat="1" ht="11.25" customHeight="1">
      <c r="C80" s="256"/>
      <c r="N80" s="256"/>
      <c r="O80" s="256"/>
    </row>
    <row r="81" spans="3:15" s="257" customFormat="1" ht="11.25" customHeight="1">
      <c r="C81" s="256"/>
      <c r="N81" s="256"/>
      <c r="O81" s="256"/>
    </row>
    <row r="82" spans="3:15">
      <c r="G82" s="257"/>
    </row>
    <row r="83" spans="3:15">
      <c r="G83" s="257"/>
    </row>
  </sheetData>
  <mergeCells count="8">
    <mergeCell ref="X5:X6"/>
    <mergeCell ref="S6:T6"/>
    <mergeCell ref="C2:K2"/>
    <mergeCell ref="O2:W2"/>
    <mergeCell ref="B5:B6"/>
    <mergeCell ref="M5:M6"/>
    <mergeCell ref="N5:N6"/>
    <mergeCell ref="S5:T5"/>
  </mergeCells>
  <phoneticPr fontId="15"/>
  <printOptions horizontalCentered="1"/>
  <pageMargins left="0" right="0" top="0.15748031496062992" bottom="0" header="0" footer="0"/>
  <pageSetup paperSize="9" scale="78" fitToWidth="2" orientation="portrait" blackAndWhite="1" r:id="rId1"/>
  <headerFooter alignWithMargins="0"/>
  <colBreaks count="3" manualBreakCount="3">
    <brk id="7" max="79" man="1"/>
    <brk id="13" max="1048575" man="1"/>
    <brk id="18" max="79" man="1"/>
  </colBreak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dimension ref="A1:V79"/>
  <sheetViews>
    <sheetView showOutlineSymbols="0" view="pageBreakPreview" topLeftCell="A52" zoomScale="80" zoomScaleNormal="75" zoomScaleSheetLayoutView="80" workbookViewId="0">
      <selection activeCell="K4" sqref="K4"/>
    </sheetView>
  </sheetViews>
  <sheetFormatPr defaultColWidth="10.625" defaultRowHeight="13.5"/>
  <cols>
    <col min="1" max="1" width="2.375" style="319" customWidth="1"/>
    <col min="2" max="2" width="9.5" style="319" customWidth="1"/>
    <col min="3" max="3" width="12.5" style="319" customWidth="1"/>
    <col min="4" max="7" width="10.875" style="319" customWidth="1"/>
    <col min="8" max="8" width="8.875" style="319" customWidth="1"/>
    <col min="9" max="10" width="9.125" style="319" customWidth="1"/>
    <col min="11" max="11" width="8.5" style="319" customWidth="1"/>
    <col min="12" max="12" width="9.125" style="319" customWidth="1"/>
    <col min="13" max="13" width="9.625" style="319" customWidth="1"/>
    <col min="14" max="14" width="8.125" style="319" customWidth="1"/>
    <col min="15" max="15" width="9.5" style="319" customWidth="1"/>
    <col min="16" max="16" width="7.625" style="319" customWidth="1"/>
    <col min="17" max="17" width="3.5" style="319" customWidth="1"/>
    <col min="18" max="18" width="9.375" style="319" customWidth="1"/>
    <col min="19" max="19" width="8.5" style="319" customWidth="1"/>
    <col min="20" max="21" width="8.875" style="319" customWidth="1"/>
    <col min="22" max="22" width="7.5" style="319" customWidth="1"/>
    <col min="23" max="16384" width="10.625" style="319"/>
  </cols>
  <sheetData>
    <row r="1" spans="2:22" s="262" customFormat="1" ht="14.45" customHeight="1">
      <c r="B1" s="261" t="s">
        <v>1055</v>
      </c>
      <c r="V1" s="263" t="s">
        <v>1056</v>
      </c>
    </row>
    <row r="2" spans="2:22" s="262" customFormat="1" ht="16.5" customHeight="1">
      <c r="B2" s="264" t="s">
        <v>1057</v>
      </c>
      <c r="C2" s="265"/>
      <c r="D2" s="265"/>
      <c r="E2" s="265"/>
      <c r="F2" s="265"/>
      <c r="G2" s="265"/>
      <c r="H2" s="265"/>
      <c r="I2" s="265"/>
      <c r="J2" s="265"/>
      <c r="K2" s="265"/>
      <c r="L2" s="265"/>
      <c r="M2" s="265"/>
      <c r="N2" s="265"/>
      <c r="O2" s="265"/>
      <c r="P2" s="265"/>
      <c r="Q2" s="265"/>
      <c r="R2" s="265"/>
      <c r="S2" s="265"/>
      <c r="T2" s="265"/>
      <c r="U2" s="265"/>
      <c r="V2" s="265"/>
    </row>
    <row r="3" spans="2:22" s="262" customFormat="1" ht="16.5" customHeight="1">
      <c r="B3" s="264"/>
      <c r="C3" s="265"/>
      <c r="D3" s="265"/>
      <c r="E3" s="265"/>
      <c r="F3" s="265"/>
      <c r="G3" s="266" t="s">
        <v>510</v>
      </c>
      <c r="H3" s="265"/>
      <c r="I3" s="265"/>
      <c r="J3" s="265"/>
      <c r="K3" s="267" t="s">
        <v>1058</v>
      </c>
      <c r="L3" s="267"/>
      <c r="M3" s="265"/>
      <c r="N3" s="265"/>
      <c r="O3" s="265"/>
      <c r="P3" s="265"/>
      <c r="Q3" s="265"/>
      <c r="R3" s="265"/>
      <c r="S3" s="265"/>
      <c r="T3" s="265"/>
      <c r="U3" s="265"/>
      <c r="V3" s="265"/>
    </row>
    <row r="4" spans="2:22" s="267" customFormat="1" ht="4.5" customHeight="1" thickBot="1">
      <c r="B4" s="265"/>
      <c r="C4" s="265"/>
      <c r="D4" s="265"/>
      <c r="E4" s="265"/>
      <c r="F4" s="265"/>
      <c r="G4" s="265"/>
      <c r="H4" s="265"/>
      <c r="I4" s="265"/>
      <c r="J4" s="265"/>
      <c r="K4" s="265"/>
      <c r="L4" s="265"/>
      <c r="M4" s="265"/>
      <c r="N4" s="265"/>
      <c r="O4" s="265"/>
      <c r="P4" s="265"/>
      <c r="Q4" s="265"/>
      <c r="R4" s="265"/>
      <c r="S4" s="265"/>
      <c r="T4" s="265"/>
      <c r="U4" s="265"/>
      <c r="V4" s="265"/>
    </row>
    <row r="5" spans="2:22" s="267" customFormat="1" ht="42" customHeight="1">
      <c r="B5" s="2188" t="s">
        <v>133</v>
      </c>
      <c r="C5" s="268" t="s">
        <v>15</v>
      </c>
      <c r="D5" s="268" t="s">
        <v>37</v>
      </c>
      <c r="E5" s="268" t="s">
        <v>41</v>
      </c>
      <c r="F5" s="268" t="s">
        <v>43</v>
      </c>
      <c r="G5" s="268" t="s">
        <v>511</v>
      </c>
      <c r="H5" s="268" t="s">
        <v>103</v>
      </c>
      <c r="I5" s="268" t="s">
        <v>285</v>
      </c>
      <c r="J5" s="268" t="s">
        <v>286</v>
      </c>
      <c r="K5" s="268" t="s">
        <v>512</v>
      </c>
      <c r="L5" s="268" t="s">
        <v>104</v>
      </c>
      <c r="M5" s="269" t="s">
        <v>422</v>
      </c>
      <c r="N5" s="268" t="s">
        <v>513</v>
      </c>
      <c r="O5" s="268" t="s">
        <v>57</v>
      </c>
      <c r="P5" s="270" t="s">
        <v>359</v>
      </c>
      <c r="Q5" s="2190" t="s">
        <v>514</v>
      </c>
      <c r="R5" s="2191"/>
      <c r="S5" s="268" t="s">
        <v>515</v>
      </c>
      <c r="T5" s="271" t="s">
        <v>516</v>
      </c>
      <c r="U5" s="270" t="s">
        <v>517</v>
      </c>
      <c r="V5" s="2192" t="s">
        <v>6</v>
      </c>
    </row>
    <row r="6" spans="2:22" s="267" customFormat="1" ht="60" customHeight="1">
      <c r="B6" s="2189"/>
      <c r="C6" s="272" t="s">
        <v>518</v>
      </c>
      <c r="D6" s="273" t="s">
        <v>519</v>
      </c>
      <c r="E6" s="273" t="s">
        <v>520</v>
      </c>
      <c r="F6" s="274" t="s">
        <v>521</v>
      </c>
      <c r="G6" s="274" t="s">
        <v>522</v>
      </c>
      <c r="H6" s="1267" t="s">
        <v>523</v>
      </c>
      <c r="I6" s="274" t="s">
        <v>1030</v>
      </c>
      <c r="J6" s="274" t="s">
        <v>1031</v>
      </c>
      <c r="K6" s="274" t="s">
        <v>1039</v>
      </c>
      <c r="L6" s="275" t="s">
        <v>299</v>
      </c>
      <c r="M6" s="274" t="s">
        <v>428</v>
      </c>
      <c r="N6" s="274" t="s">
        <v>429</v>
      </c>
      <c r="O6" s="273" t="s">
        <v>430</v>
      </c>
      <c r="P6" s="274" t="s">
        <v>431</v>
      </c>
      <c r="Q6" s="2194" t="s">
        <v>432</v>
      </c>
      <c r="R6" s="2195"/>
      <c r="S6" s="276" t="s">
        <v>433</v>
      </c>
      <c r="T6" s="277" t="s">
        <v>524</v>
      </c>
      <c r="U6" s="278" t="s">
        <v>303</v>
      </c>
      <c r="V6" s="2193"/>
    </row>
    <row r="7" spans="2:22" s="262" customFormat="1" ht="16.5" customHeight="1">
      <c r="B7" s="279" t="s">
        <v>304</v>
      </c>
      <c r="C7" s="280">
        <v>534821</v>
      </c>
      <c r="D7" s="280">
        <v>5917</v>
      </c>
      <c r="E7" s="280">
        <v>282236</v>
      </c>
      <c r="F7" s="280">
        <v>169283</v>
      </c>
      <c r="G7" s="280">
        <v>68707</v>
      </c>
      <c r="H7" s="280" t="s">
        <v>305</v>
      </c>
      <c r="I7" s="281">
        <v>783</v>
      </c>
      <c r="J7" s="280">
        <v>1039</v>
      </c>
      <c r="K7" s="281" t="s">
        <v>306</v>
      </c>
      <c r="L7" s="281" t="s">
        <v>305</v>
      </c>
      <c r="M7" s="281" t="s">
        <v>305</v>
      </c>
      <c r="N7" s="281" t="s">
        <v>305</v>
      </c>
      <c r="O7" s="281" t="s">
        <v>305</v>
      </c>
      <c r="P7" s="281" t="s">
        <v>305</v>
      </c>
      <c r="Q7" s="282"/>
      <c r="R7" s="283" t="s">
        <v>305</v>
      </c>
      <c r="S7" s="280">
        <v>6856</v>
      </c>
      <c r="T7" s="284">
        <v>1822</v>
      </c>
      <c r="U7" s="281" t="s">
        <v>305</v>
      </c>
      <c r="V7" s="285" t="s">
        <v>435</v>
      </c>
    </row>
    <row r="8" spans="2:22" s="262" customFormat="1" ht="14.25">
      <c r="B8" s="286" t="s">
        <v>307</v>
      </c>
      <c r="C8" s="280">
        <v>591896</v>
      </c>
      <c r="D8" s="280">
        <v>7169</v>
      </c>
      <c r="E8" s="280">
        <v>302151</v>
      </c>
      <c r="F8" s="280">
        <v>182727</v>
      </c>
      <c r="G8" s="280">
        <v>75381</v>
      </c>
      <c r="H8" s="280" t="s">
        <v>305</v>
      </c>
      <c r="I8" s="281">
        <v>990</v>
      </c>
      <c r="J8" s="280">
        <v>1453</v>
      </c>
      <c r="K8" s="281">
        <v>7</v>
      </c>
      <c r="L8" s="281" t="s">
        <v>305</v>
      </c>
      <c r="M8" s="281" t="s">
        <v>305</v>
      </c>
      <c r="N8" s="281" t="s">
        <v>305</v>
      </c>
      <c r="O8" s="280">
        <v>7437</v>
      </c>
      <c r="P8" s="281" t="s">
        <v>305</v>
      </c>
      <c r="Q8" s="282"/>
      <c r="R8" s="283" t="s">
        <v>305</v>
      </c>
      <c r="S8" s="280">
        <v>14581</v>
      </c>
      <c r="T8" s="284">
        <v>2450</v>
      </c>
      <c r="U8" s="280">
        <v>7437</v>
      </c>
      <c r="V8" s="287">
        <v>49</v>
      </c>
    </row>
    <row r="9" spans="2:22" s="262" customFormat="1" ht="14.25">
      <c r="B9" s="286" t="s">
        <v>308</v>
      </c>
      <c r="C9" s="280">
        <v>610411</v>
      </c>
      <c r="D9" s="280">
        <v>8028</v>
      </c>
      <c r="E9" s="280">
        <v>305520</v>
      </c>
      <c r="F9" s="280">
        <v>182008</v>
      </c>
      <c r="G9" s="280">
        <v>82932</v>
      </c>
      <c r="H9" s="280" t="s">
        <v>305</v>
      </c>
      <c r="I9" s="280">
        <v>1168</v>
      </c>
      <c r="J9" s="280">
        <v>1791</v>
      </c>
      <c r="K9" s="281">
        <v>15</v>
      </c>
      <c r="L9" s="281" t="s">
        <v>305</v>
      </c>
      <c r="M9" s="281" t="s">
        <v>305</v>
      </c>
      <c r="N9" s="280">
        <v>2124</v>
      </c>
      <c r="O9" s="280">
        <v>11534</v>
      </c>
      <c r="P9" s="281" t="s">
        <v>305</v>
      </c>
      <c r="Q9" s="282"/>
      <c r="R9" s="283" t="s">
        <v>305</v>
      </c>
      <c r="S9" s="280">
        <v>15291</v>
      </c>
      <c r="T9" s="284">
        <v>2974</v>
      </c>
      <c r="U9" s="280">
        <v>13658</v>
      </c>
      <c r="V9" s="287">
        <v>50</v>
      </c>
    </row>
    <row r="10" spans="2:22" s="262" customFormat="1" ht="14.25">
      <c r="B10" s="288" t="s">
        <v>309</v>
      </c>
      <c r="C10" s="289">
        <v>637696</v>
      </c>
      <c r="D10" s="289">
        <v>9245</v>
      </c>
      <c r="E10" s="289">
        <v>313513</v>
      </c>
      <c r="F10" s="289">
        <v>181184</v>
      </c>
      <c r="G10" s="289">
        <v>91603</v>
      </c>
      <c r="H10" s="289" t="s">
        <v>305</v>
      </c>
      <c r="I10" s="289">
        <v>1375</v>
      </c>
      <c r="J10" s="289">
        <v>2058</v>
      </c>
      <c r="K10" s="290">
        <v>15</v>
      </c>
      <c r="L10" s="290" t="s">
        <v>305</v>
      </c>
      <c r="M10" s="290" t="s">
        <v>305</v>
      </c>
      <c r="N10" s="289">
        <v>2956</v>
      </c>
      <c r="O10" s="289">
        <v>17475</v>
      </c>
      <c r="P10" s="290" t="s">
        <v>305</v>
      </c>
      <c r="Q10" s="291"/>
      <c r="R10" s="292" t="s">
        <v>305</v>
      </c>
      <c r="S10" s="289">
        <v>18272</v>
      </c>
      <c r="T10" s="293">
        <v>3448</v>
      </c>
      <c r="U10" s="289">
        <v>20431</v>
      </c>
      <c r="V10" s="294">
        <v>51</v>
      </c>
    </row>
    <row r="11" spans="2:22" s="262" customFormat="1" ht="14.25">
      <c r="B11" s="286" t="s">
        <v>310</v>
      </c>
      <c r="C11" s="280">
        <v>671277</v>
      </c>
      <c r="D11" s="280">
        <v>12142</v>
      </c>
      <c r="E11" s="280">
        <v>322573</v>
      </c>
      <c r="F11" s="280">
        <v>183900</v>
      </c>
      <c r="G11" s="280">
        <v>100881</v>
      </c>
      <c r="H11" s="280" t="s">
        <v>305</v>
      </c>
      <c r="I11" s="280">
        <v>1520</v>
      </c>
      <c r="J11" s="280">
        <v>2330</v>
      </c>
      <c r="K11" s="281">
        <v>14</v>
      </c>
      <c r="L11" s="281" t="s">
        <v>305</v>
      </c>
      <c r="M11" s="281" t="s">
        <v>305</v>
      </c>
      <c r="N11" s="280">
        <v>3620</v>
      </c>
      <c r="O11" s="280">
        <v>23123</v>
      </c>
      <c r="P11" s="281" t="s">
        <v>305</v>
      </c>
      <c r="Q11" s="282"/>
      <c r="R11" s="283" t="s">
        <v>305</v>
      </c>
      <c r="S11" s="280">
        <v>21174</v>
      </c>
      <c r="T11" s="284">
        <v>3864</v>
      </c>
      <c r="U11" s="280">
        <v>26743</v>
      </c>
      <c r="V11" s="287">
        <v>52</v>
      </c>
    </row>
    <row r="12" spans="2:22" s="262" customFormat="1" ht="14.25">
      <c r="B12" s="286" t="s">
        <v>311</v>
      </c>
      <c r="C12" s="280">
        <v>695335</v>
      </c>
      <c r="D12" s="280">
        <v>16796</v>
      </c>
      <c r="E12" s="280">
        <v>323362</v>
      </c>
      <c r="F12" s="280">
        <v>185189</v>
      </c>
      <c r="G12" s="280">
        <v>105316</v>
      </c>
      <c r="H12" s="280" t="s">
        <v>305</v>
      </c>
      <c r="I12" s="280">
        <v>1650</v>
      </c>
      <c r="J12" s="280">
        <v>2575</v>
      </c>
      <c r="K12" s="281">
        <v>23</v>
      </c>
      <c r="L12" s="281" t="s">
        <v>305</v>
      </c>
      <c r="M12" s="281" t="s">
        <v>305</v>
      </c>
      <c r="N12" s="280">
        <v>4221</v>
      </c>
      <c r="O12" s="280">
        <v>32819</v>
      </c>
      <c r="P12" s="281" t="s">
        <v>305</v>
      </c>
      <c r="Q12" s="282"/>
      <c r="R12" s="283" t="s">
        <v>305</v>
      </c>
      <c r="S12" s="280">
        <v>23384</v>
      </c>
      <c r="T12" s="284">
        <v>4248</v>
      </c>
      <c r="U12" s="280">
        <v>37040</v>
      </c>
      <c r="V12" s="287">
        <v>53</v>
      </c>
    </row>
    <row r="13" spans="2:22" s="262" customFormat="1" ht="14.25">
      <c r="B13" s="286" t="s">
        <v>312</v>
      </c>
      <c r="C13" s="280">
        <v>726534</v>
      </c>
      <c r="D13" s="280">
        <v>21607</v>
      </c>
      <c r="E13" s="280">
        <v>331107</v>
      </c>
      <c r="F13" s="280">
        <v>193014</v>
      </c>
      <c r="G13" s="280">
        <v>108825</v>
      </c>
      <c r="H13" s="280" t="s">
        <v>305</v>
      </c>
      <c r="I13" s="280">
        <v>1737</v>
      </c>
      <c r="J13" s="280">
        <v>2747</v>
      </c>
      <c r="K13" s="281">
        <v>24</v>
      </c>
      <c r="L13" s="281" t="s">
        <v>305</v>
      </c>
      <c r="M13" s="281" t="s">
        <v>305</v>
      </c>
      <c r="N13" s="280">
        <v>5023</v>
      </c>
      <c r="O13" s="280">
        <v>36489</v>
      </c>
      <c r="P13" s="281" t="s">
        <v>305</v>
      </c>
      <c r="Q13" s="282"/>
      <c r="R13" s="283" t="s">
        <v>305</v>
      </c>
      <c r="S13" s="280">
        <v>25961</v>
      </c>
      <c r="T13" s="284">
        <v>4508</v>
      </c>
      <c r="U13" s="280">
        <v>41512</v>
      </c>
      <c r="V13" s="287">
        <v>54</v>
      </c>
    </row>
    <row r="14" spans="2:22" s="262" customFormat="1" ht="14.25">
      <c r="B14" s="286" t="s">
        <v>313</v>
      </c>
      <c r="C14" s="280">
        <v>752823</v>
      </c>
      <c r="D14" s="280">
        <v>24983</v>
      </c>
      <c r="E14" s="280">
        <v>340572</v>
      </c>
      <c r="F14" s="280">
        <v>199062</v>
      </c>
      <c r="G14" s="280">
        <v>111617</v>
      </c>
      <c r="H14" s="280" t="s">
        <v>305</v>
      </c>
      <c r="I14" s="280">
        <v>1839</v>
      </c>
      <c r="J14" s="280">
        <v>2957</v>
      </c>
      <c r="K14" s="281">
        <v>27</v>
      </c>
      <c r="L14" s="281" t="s">
        <v>305</v>
      </c>
      <c r="M14" s="281" t="s">
        <v>305</v>
      </c>
      <c r="N14" s="280">
        <v>5505</v>
      </c>
      <c r="O14" s="280">
        <v>38010</v>
      </c>
      <c r="P14" s="281" t="s">
        <v>305</v>
      </c>
      <c r="Q14" s="282"/>
      <c r="R14" s="283" t="s">
        <v>305</v>
      </c>
      <c r="S14" s="280">
        <v>28251</v>
      </c>
      <c r="T14" s="284">
        <v>4823</v>
      </c>
      <c r="U14" s="280">
        <v>43515</v>
      </c>
      <c r="V14" s="287">
        <v>55</v>
      </c>
    </row>
    <row r="15" spans="2:22" s="262" customFormat="1" ht="14.25">
      <c r="B15" s="288" t="s">
        <v>314</v>
      </c>
      <c r="C15" s="289">
        <v>767286</v>
      </c>
      <c r="D15" s="289">
        <v>26970</v>
      </c>
      <c r="E15" s="289">
        <v>345326</v>
      </c>
      <c r="F15" s="289">
        <v>200798</v>
      </c>
      <c r="G15" s="289">
        <v>113849</v>
      </c>
      <c r="H15" s="289" t="s">
        <v>305</v>
      </c>
      <c r="I15" s="289">
        <v>1859</v>
      </c>
      <c r="J15" s="289">
        <v>3082</v>
      </c>
      <c r="K15" s="290">
        <v>51</v>
      </c>
      <c r="L15" s="290" t="s">
        <v>305</v>
      </c>
      <c r="M15" s="290" t="s">
        <v>305</v>
      </c>
      <c r="N15" s="289">
        <v>5687</v>
      </c>
      <c r="O15" s="289">
        <v>39289</v>
      </c>
      <c r="P15" s="290" t="s">
        <v>305</v>
      </c>
      <c r="Q15" s="291"/>
      <c r="R15" s="292" t="s">
        <v>305</v>
      </c>
      <c r="S15" s="289">
        <v>30375</v>
      </c>
      <c r="T15" s="293">
        <v>4992</v>
      </c>
      <c r="U15" s="289">
        <v>44976</v>
      </c>
      <c r="V15" s="294">
        <v>56</v>
      </c>
    </row>
    <row r="16" spans="2:22" s="262" customFormat="1" ht="14.25">
      <c r="B16" s="286" t="s">
        <v>315</v>
      </c>
      <c r="C16" s="280">
        <v>778556</v>
      </c>
      <c r="D16" s="280">
        <v>28344</v>
      </c>
      <c r="E16" s="280">
        <v>351532</v>
      </c>
      <c r="F16" s="280">
        <v>195615</v>
      </c>
      <c r="G16" s="280">
        <v>118231</v>
      </c>
      <c r="H16" s="280" t="s">
        <v>305</v>
      </c>
      <c r="I16" s="280">
        <v>1911</v>
      </c>
      <c r="J16" s="280">
        <v>3212</v>
      </c>
      <c r="K16" s="281">
        <v>178</v>
      </c>
      <c r="L16" s="281" t="s">
        <v>305</v>
      </c>
      <c r="M16" s="281" t="s">
        <v>305</v>
      </c>
      <c r="N16" s="280">
        <v>6187</v>
      </c>
      <c r="O16" s="280">
        <v>40444</v>
      </c>
      <c r="P16" s="281" t="s">
        <v>305</v>
      </c>
      <c r="Q16" s="282"/>
      <c r="R16" s="283" t="s">
        <v>305</v>
      </c>
      <c r="S16" s="280">
        <v>32902</v>
      </c>
      <c r="T16" s="284">
        <v>5301</v>
      </c>
      <c r="U16" s="280">
        <v>46631</v>
      </c>
      <c r="V16" s="287">
        <v>57</v>
      </c>
    </row>
    <row r="17" spans="2:22" s="262" customFormat="1" ht="14.25">
      <c r="B17" s="286" t="s">
        <v>316</v>
      </c>
      <c r="C17" s="280">
        <v>790371</v>
      </c>
      <c r="D17" s="280">
        <v>29200</v>
      </c>
      <c r="E17" s="280">
        <v>364004</v>
      </c>
      <c r="F17" s="280">
        <v>187394</v>
      </c>
      <c r="G17" s="280">
        <v>123418</v>
      </c>
      <c r="H17" s="280" t="s">
        <v>305</v>
      </c>
      <c r="I17" s="280">
        <v>1942</v>
      </c>
      <c r="J17" s="280">
        <v>3310</v>
      </c>
      <c r="K17" s="281">
        <v>279</v>
      </c>
      <c r="L17" s="281" t="s">
        <v>305</v>
      </c>
      <c r="M17" s="281" t="s">
        <v>305</v>
      </c>
      <c r="N17" s="280">
        <v>6087</v>
      </c>
      <c r="O17" s="280">
        <v>41481</v>
      </c>
      <c r="P17" s="281" t="s">
        <v>305</v>
      </c>
      <c r="Q17" s="282"/>
      <c r="R17" s="283" t="s">
        <v>305</v>
      </c>
      <c r="S17" s="280">
        <v>33256</v>
      </c>
      <c r="T17" s="284">
        <v>5531</v>
      </c>
      <c r="U17" s="280">
        <v>47568</v>
      </c>
      <c r="V17" s="287">
        <v>58</v>
      </c>
    </row>
    <row r="18" spans="2:22" s="262" customFormat="1" ht="14.25">
      <c r="B18" s="286" t="s">
        <v>317</v>
      </c>
      <c r="C18" s="280">
        <v>805097</v>
      </c>
      <c r="D18" s="280">
        <v>30134</v>
      </c>
      <c r="E18" s="280">
        <v>368077</v>
      </c>
      <c r="F18" s="280">
        <v>188766</v>
      </c>
      <c r="G18" s="280">
        <v>128394</v>
      </c>
      <c r="H18" s="280" t="s">
        <v>305</v>
      </c>
      <c r="I18" s="280">
        <v>2003</v>
      </c>
      <c r="J18" s="280">
        <v>3430</v>
      </c>
      <c r="K18" s="281">
        <v>402</v>
      </c>
      <c r="L18" s="281" t="s">
        <v>305</v>
      </c>
      <c r="M18" s="281" t="s">
        <v>305</v>
      </c>
      <c r="N18" s="280">
        <v>6161</v>
      </c>
      <c r="O18" s="280">
        <v>42775</v>
      </c>
      <c r="P18" s="281" t="s">
        <v>305</v>
      </c>
      <c r="Q18" s="282"/>
      <c r="R18" s="283" t="s">
        <v>305</v>
      </c>
      <c r="S18" s="280">
        <v>34955</v>
      </c>
      <c r="T18" s="284">
        <v>5835</v>
      </c>
      <c r="U18" s="280">
        <v>48936</v>
      </c>
      <c r="V18" s="287">
        <v>59</v>
      </c>
    </row>
    <row r="19" spans="2:22" s="262" customFormat="1" ht="14.25">
      <c r="B19" s="286" t="s">
        <v>318</v>
      </c>
      <c r="C19" s="280">
        <v>823303</v>
      </c>
      <c r="D19" s="280">
        <v>31330</v>
      </c>
      <c r="E19" s="280">
        <v>360660</v>
      </c>
      <c r="F19" s="280">
        <v>205988</v>
      </c>
      <c r="G19" s="280">
        <v>131719</v>
      </c>
      <c r="H19" s="280" t="s">
        <v>305</v>
      </c>
      <c r="I19" s="280">
        <v>2055</v>
      </c>
      <c r="J19" s="280">
        <v>3501</v>
      </c>
      <c r="K19" s="281">
        <v>534</v>
      </c>
      <c r="L19" s="281" t="s">
        <v>305</v>
      </c>
      <c r="M19" s="281" t="s">
        <v>305</v>
      </c>
      <c r="N19" s="280">
        <v>6394</v>
      </c>
      <c r="O19" s="280">
        <v>44434</v>
      </c>
      <c r="P19" s="281" t="s">
        <v>305</v>
      </c>
      <c r="Q19" s="282" t="s">
        <v>319</v>
      </c>
      <c r="R19" s="283" t="s">
        <v>305</v>
      </c>
      <c r="S19" s="280">
        <v>36688</v>
      </c>
      <c r="T19" s="284">
        <v>6090</v>
      </c>
      <c r="U19" s="280">
        <v>50828</v>
      </c>
      <c r="V19" s="287">
        <v>60</v>
      </c>
    </row>
    <row r="20" spans="2:22" s="262" customFormat="1" ht="14.25">
      <c r="B20" s="288" t="s">
        <v>320</v>
      </c>
      <c r="C20" s="289">
        <v>843928</v>
      </c>
      <c r="D20" s="289">
        <v>32789</v>
      </c>
      <c r="E20" s="289">
        <v>348876</v>
      </c>
      <c r="F20" s="289">
        <v>231593</v>
      </c>
      <c r="G20" s="289">
        <v>134378</v>
      </c>
      <c r="H20" s="289" t="s">
        <v>305</v>
      </c>
      <c r="I20" s="289">
        <v>2104</v>
      </c>
      <c r="J20" s="289">
        <v>3573</v>
      </c>
      <c r="K20" s="290">
        <v>720</v>
      </c>
      <c r="L20" s="290" t="s">
        <v>305</v>
      </c>
      <c r="M20" s="290" t="s">
        <v>305</v>
      </c>
      <c r="N20" s="289">
        <v>6743</v>
      </c>
      <c r="O20" s="289">
        <v>45471</v>
      </c>
      <c r="P20" s="290" t="s">
        <v>305</v>
      </c>
      <c r="Q20" s="291" t="s">
        <v>321</v>
      </c>
      <c r="R20" s="292">
        <v>55</v>
      </c>
      <c r="S20" s="289">
        <v>37626</v>
      </c>
      <c r="T20" s="293">
        <v>6397</v>
      </c>
      <c r="U20" s="289">
        <v>52269</v>
      </c>
      <c r="V20" s="294">
        <v>61</v>
      </c>
    </row>
    <row r="21" spans="2:22" s="262" customFormat="1" ht="14.25">
      <c r="B21" s="286" t="s">
        <v>322</v>
      </c>
      <c r="C21" s="280">
        <v>862276</v>
      </c>
      <c r="D21" s="280">
        <v>34703</v>
      </c>
      <c r="E21" s="280">
        <v>340838</v>
      </c>
      <c r="F21" s="280">
        <v>246555</v>
      </c>
      <c r="G21" s="280">
        <v>140186</v>
      </c>
      <c r="H21" s="280" t="s">
        <v>305</v>
      </c>
      <c r="I21" s="280">
        <v>2176</v>
      </c>
      <c r="J21" s="280">
        <v>3627</v>
      </c>
      <c r="K21" s="281">
        <v>980</v>
      </c>
      <c r="L21" s="281" t="s">
        <v>305</v>
      </c>
      <c r="M21" s="281">
        <v>298</v>
      </c>
      <c r="N21" s="280">
        <v>7284</v>
      </c>
      <c r="O21" s="280">
        <v>47850</v>
      </c>
      <c r="P21" s="281" t="s">
        <v>305</v>
      </c>
      <c r="Q21" s="282" t="s">
        <v>323</v>
      </c>
      <c r="R21" s="283">
        <v>85</v>
      </c>
      <c r="S21" s="280">
        <v>37694</v>
      </c>
      <c r="T21" s="284">
        <v>6783</v>
      </c>
      <c r="U21" s="280">
        <v>55517</v>
      </c>
      <c r="V21" s="287">
        <v>62</v>
      </c>
    </row>
    <row r="22" spans="2:22" s="262" customFormat="1" ht="14.25">
      <c r="B22" s="286" t="s">
        <v>324</v>
      </c>
      <c r="C22" s="280">
        <v>890294</v>
      </c>
      <c r="D22" s="280">
        <v>37041</v>
      </c>
      <c r="E22" s="280">
        <v>340216</v>
      </c>
      <c r="F22" s="280">
        <v>245952</v>
      </c>
      <c r="G22" s="280">
        <v>158629</v>
      </c>
      <c r="H22" s="280" t="s">
        <v>305</v>
      </c>
      <c r="I22" s="280">
        <v>2220</v>
      </c>
      <c r="J22" s="280">
        <v>3687</v>
      </c>
      <c r="K22" s="280">
        <v>1317</v>
      </c>
      <c r="L22" s="280" t="s">
        <v>305</v>
      </c>
      <c r="M22" s="281">
        <v>680</v>
      </c>
      <c r="N22" s="280">
        <v>7918</v>
      </c>
      <c r="O22" s="280">
        <v>50911</v>
      </c>
      <c r="P22" s="281" t="s">
        <v>305</v>
      </c>
      <c r="Q22" s="282" t="s">
        <v>325</v>
      </c>
      <c r="R22" s="283">
        <v>129</v>
      </c>
      <c r="S22" s="280">
        <v>41594</v>
      </c>
      <c r="T22" s="284">
        <v>7224</v>
      </c>
      <c r="U22" s="280">
        <v>59638</v>
      </c>
      <c r="V22" s="287">
        <v>63</v>
      </c>
    </row>
    <row r="23" spans="2:22" s="262" customFormat="1" ht="14.25">
      <c r="B23" s="286" t="s">
        <v>326</v>
      </c>
      <c r="C23" s="280">
        <v>920934</v>
      </c>
      <c r="D23" s="280">
        <v>40975</v>
      </c>
      <c r="E23" s="280">
        <v>343306</v>
      </c>
      <c r="F23" s="280">
        <v>241630</v>
      </c>
      <c r="G23" s="280">
        <v>178735</v>
      </c>
      <c r="H23" s="280" t="s">
        <v>305</v>
      </c>
      <c r="I23" s="280">
        <v>2266</v>
      </c>
      <c r="J23" s="280">
        <v>3775</v>
      </c>
      <c r="K23" s="280">
        <v>1848</v>
      </c>
      <c r="L23" s="280" t="s">
        <v>305</v>
      </c>
      <c r="M23" s="280">
        <v>1166</v>
      </c>
      <c r="N23" s="280">
        <v>8704</v>
      </c>
      <c r="O23" s="280">
        <v>54408</v>
      </c>
      <c r="P23" s="281" t="s">
        <v>305</v>
      </c>
      <c r="Q23" s="282" t="s">
        <v>327</v>
      </c>
      <c r="R23" s="283">
        <v>155</v>
      </c>
      <c r="S23" s="280">
        <v>43966</v>
      </c>
      <c r="T23" s="284">
        <v>7889</v>
      </c>
      <c r="U23" s="280">
        <v>64433</v>
      </c>
      <c r="V23" s="287">
        <v>64</v>
      </c>
    </row>
    <row r="24" spans="2:22" s="262" customFormat="1" ht="14.25">
      <c r="B24" s="286" t="s">
        <v>328</v>
      </c>
      <c r="C24" s="280">
        <v>943458</v>
      </c>
      <c r="D24" s="280">
        <v>45193</v>
      </c>
      <c r="E24" s="280">
        <v>345118</v>
      </c>
      <c r="F24" s="280">
        <v>237750</v>
      </c>
      <c r="G24" s="280">
        <v>193524</v>
      </c>
      <c r="H24" s="280" t="s">
        <v>305</v>
      </c>
      <c r="I24" s="280">
        <v>2344</v>
      </c>
      <c r="J24" s="280">
        <v>3871</v>
      </c>
      <c r="K24" s="280">
        <v>2322</v>
      </c>
      <c r="L24" s="280" t="s">
        <v>305</v>
      </c>
      <c r="M24" s="280">
        <v>1691</v>
      </c>
      <c r="N24" s="280">
        <v>9321</v>
      </c>
      <c r="O24" s="280">
        <v>57445</v>
      </c>
      <c r="P24" s="281" t="s">
        <v>305</v>
      </c>
      <c r="Q24" s="282" t="s">
        <v>329</v>
      </c>
      <c r="R24" s="283">
        <v>155</v>
      </c>
      <c r="S24" s="280">
        <v>44724</v>
      </c>
      <c r="T24" s="284">
        <v>8537</v>
      </c>
      <c r="U24" s="280">
        <v>68612</v>
      </c>
      <c r="V24" s="287">
        <v>65</v>
      </c>
    </row>
    <row r="25" spans="2:22" s="262" customFormat="1" ht="14.25">
      <c r="B25" s="288" t="s">
        <v>330</v>
      </c>
      <c r="C25" s="289">
        <v>962987</v>
      </c>
      <c r="D25" s="289">
        <v>49821</v>
      </c>
      <c r="E25" s="289">
        <v>347438</v>
      </c>
      <c r="F25" s="289">
        <v>233986</v>
      </c>
      <c r="G25" s="289">
        <v>198559</v>
      </c>
      <c r="H25" s="289" t="s">
        <v>305</v>
      </c>
      <c r="I25" s="289">
        <v>2399</v>
      </c>
      <c r="J25" s="289">
        <v>3921</v>
      </c>
      <c r="K25" s="289">
        <v>2864</v>
      </c>
      <c r="L25" s="289" t="s">
        <v>305</v>
      </c>
      <c r="M25" s="289">
        <v>2198</v>
      </c>
      <c r="N25" s="289">
        <v>11492</v>
      </c>
      <c r="O25" s="289">
        <v>62642</v>
      </c>
      <c r="P25" s="290">
        <v>14</v>
      </c>
      <c r="Q25" s="291" t="s">
        <v>331</v>
      </c>
      <c r="R25" s="292">
        <v>162</v>
      </c>
      <c r="S25" s="289">
        <v>47491</v>
      </c>
      <c r="T25" s="293">
        <v>9184</v>
      </c>
      <c r="U25" s="289">
        <v>76508</v>
      </c>
      <c r="V25" s="294">
        <v>66</v>
      </c>
    </row>
    <row r="26" spans="2:22" s="262" customFormat="1" ht="14.25">
      <c r="B26" s="286" t="s">
        <v>332</v>
      </c>
      <c r="C26" s="280">
        <v>977175</v>
      </c>
      <c r="D26" s="280">
        <v>53406</v>
      </c>
      <c r="E26" s="280">
        <v>351416</v>
      </c>
      <c r="F26" s="280">
        <v>232138</v>
      </c>
      <c r="G26" s="280">
        <v>199880</v>
      </c>
      <c r="H26" s="280" t="s">
        <v>305</v>
      </c>
      <c r="I26" s="280">
        <v>2451</v>
      </c>
      <c r="J26" s="280">
        <v>3992</v>
      </c>
      <c r="K26" s="280">
        <v>3470</v>
      </c>
      <c r="L26" s="280" t="s">
        <v>305</v>
      </c>
      <c r="M26" s="280">
        <v>2506</v>
      </c>
      <c r="N26" s="280">
        <v>13449</v>
      </c>
      <c r="O26" s="280">
        <v>66738</v>
      </c>
      <c r="P26" s="281">
        <v>26</v>
      </c>
      <c r="Q26" s="282" t="s">
        <v>333</v>
      </c>
      <c r="R26" s="283">
        <v>137</v>
      </c>
      <c r="S26" s="280">
        <v>47565</v>
      </c>
      <c r="T26" s="284">
        <v>9913</v>
      </c>
      <c r="U26" s="280">
        <v>82856</v>
      </c>
      <c r="V26" s="287">
        <v>67</v>
      </c>
    </row>
    <row r="27" spans="2:22" s="262" customFormat="1" ht="14.25">
      <c r="B27" s="286" t="s">
        <v>334</v>
      </c>
      <c r="C27" s="280">
        <v>993111</v>
      </c>
      <c r="D27" s="280">
        <v>57625</v>
      </c>
      <c r="E27" s="280">
        <v>356012</v>
      </c>
      <c r="F27" s="280">
        <v>230516</v>
      </c>
      <c r="G27" s="280">
        <v>199971</v>
      </c>
      <c r="H27" s="280" t="s">
        <v>305</v>
      </c>
      <c r="I27" s="280">
        <v>2501</v>
      </c>
      <c r="J27" s="280">
        <v>4081</v>
      </c>
      <c r="K27" s="280">
        <v>3992</v>
      </c>
      <c r="L27" s="280" t="s">
        <v>305</v>
      </c>
      <c r="M27" s="280">
        <v>2855</v>
      </c>
      <c r="N27" s="280">
        <v>14829</v>
      </c>
      <c r="O27" s="280">
        <v>71786</v>
      </c>
      <c r="P27" s="281">
        <v>49</v>
      </c>
      <c r="Q27" s="282" t="s">
        <v>335</v>
      </c>
      <c r="R27" s="283">
        <v>79</v>
      </c>
      <c r="S27" s="280">
        <v>48815</v>
      </c>
      <c r="T27" s="284">
        <v>10574</v>
      </c>
      <c r="U27" s="280">
        <v>89598</v>
      </c>
      <c r="V27" s="287">
        <v>68</v>
      </c>
    </row>
    <row r="28" spans="2:22" s="262" customFormat="1" ht="14.25">
      <c r="B28" s="286" t="s">
        <v>336</v>
      </c>
      <c r="C28" s="280">
        <v>1005513</v>
      </c>
      <c r="D28" s="280">
        <v>62481</v>
      </c>
      <c r="E28" s="280">
        <v>361149</v>
      </c>
      <c r="F28" s="280">
        <v>227407</v>
      </c>
      <c r="G28" s="280">
        <v>200804</v>
      </c>
      <c r="H28" s="280" t="s">
        <v>305</v>
      </c>
      <c r="I28" s="280">
        <v>2569</v>
      </c>
      <c r="J28" s="280">
        <v>4211</v>
      </c>
      <c r="K28" s="280">
        <v>4682</v>
      </c>
      <c r="L28" s="280" t="s">
        <v>305</v>
      </c>
      <c r="M28" s="280">
        <v>3081</v>
      </c>
      <c r="N28" s="280">
        <v>15445</v>
      </c>
      <c r="O28" s="280">
        <v>74706</v>
      </c>
      <c r="P28" s="281">
        <v>62</v>
      </c>
      <c r="Q28" s="282"/>
      <c r="R28" s="283" t="s">
        <v>305</v>
      </c>
      <c r="S28" s="280">
        <v>48916</v>
      </c>
      <c r="T28" s="284">
        <v>11462</v>
      </c>
      <c r="U28" s="280">
        <v>93294</v>
      </c>
      <c r="V28" s="287">
        <v>69</v>
      </c>
    </row>
    <row r="29" spans="2:22" s="262" customFormat="1" ht="14.25">
      <c r="B29" s="286" t="s">
        <v>337</v>
      </c>
      <c r="C29" s="280">
        <v>1016925</v>
      </c>
      <c r="D29" s="280">
        <v>66579</v>
      </c>
      <c r="E29" s="280">
        <v>367941</v>
      </c>
      <c r="F29" s="280">
        <v>224546</v>
      </c>
      <c r="G29" s="280">
        <v>202440</v>
      </c>
      <c r="H29" s="280" t="s">
        <v>305</v>
      </c>
      <c r="I29" s="280">
        <v>2682</v>
      </c>
      <c r="J29" s="280">
        <v>4337</v>
      </c>
      <c r="K29" s="280">
        <v>5310</v>
      </c>
      <c r="L29" s="280" t="s">
        <v>305</v>
      </c>
      <c r="M29" s="280">
        <v>3245</v>
      </c>
      <c r="N29" s="280">
        <v>15320</v>
      </c>
      <c r="O29" s="280">
        <v>76275</v>
      </c>
      <c r="P29" s="281">
        <v>75</v>
      </c>
      <c r="Q29" s="282"/>
      <c r="R29" s="283" t="s">
        <v>305</v>
      </c>
      <c r="S29" s="280">
        <v>48175</v>
      </c>
      <c r="T29" s="284">
        <v>12329</v>
      </c>
      <c r="U29" s="280">
        <v>94915</v>
      </c>
      <c r="V29" s="287">
        <v>70</v>
      </c>
    </row>
    <row r="30" spans="2:22" s="262" customFormat="1" ht="14.25">
      <c r="B30" s="288" t="s">
        <v>338</v>
      </c>
      <c r="C30" s="289">
        <v>1031376</v>
      </c>
      <c r="D30" s="289">
        <v>68607</v>
      </c>
      <c r="E30" s="289">
        <v>374883</v>
      </c>
      <c r="F30" s="289">
        <v>224646</v>
      </c>
      <c r="G30" s="289">
        <v>204541</v>
      </c>
      <c r="H30" s="289" t="s">
        <v>305</v>
      </c>
      <c r="I30" s="289">
        <v>2781</v>
      </c>
      <c r="J30" s="289">
        <v>4428</v>
      </c>
      <c r="K30" s="289">
        <v>6126</v>
      </c>
      <c r="L30" s="289" t="s">
        <v>305</v>
      </c>
      <c r="M30" s="289">
        <v>3369</v>
      </c>
      <c r="N30" s="289">
        <v>14910</v>
      </c>
      <c r="O30" s="289">
        <v>78848</v>
      </c>
      <c r="P30" s="290">
        <v>80</v>
      </c>
      <c r="Q30" s="291"/>
      <c r="R30" s="292" t="s">
        <v>305</v>
      </c>
      <c r="S30" s="289">
        <v>48155</v>
      </c>
      <c r="T30" s="293">
        <v>13335</v>
      </c>
      <c r="U30" s="289">
        <v>97207</v>
      </c>
      <c r="V30" s="294">
        <v>71</v>
      </c>
    </row>
    <row r="31" spans="2:22" s="262" customFormat="1" ht="14.25">
      <c r="B31" s="286" t="s">
        <v>339</v>
      </c>
      <c r="C31" s="280">
        <v>1048241</v>
      </c>
      <c r="D31" s="280">
        <v>72797</v>
      </c>
      <c r="E31" s="280">
        <v>381591</v>
      </c>
      <c r="F31" s="280">
        <v>225836</v>
      </c>
      <c r="G31" s="280">
        <v>207204</v>
      </c>
      <c r="H31" s="280" t="s">
        <v>305</v>
      </c>
      <c r="I31" s="280">
        <v>2851</v>
      </c>
      <c r="J31" s="280">
        <v>4480</v>
      </c>
      <c r="K31" s="280">
        <v>6985</v>
      </c>
      <c r="L31" s="280" t="s">
        <v>305</v>
      </c>
      <c r="M31" s="280">
        <v>3513</v>
      </c>
      <c r="N31" s="280">
        <v>14677</v>
      </c>
      <c r="O31" s="280">
        <v>80959</v>
      </c>
      <c r="P31" s="281">
        <v>82</v>
      </c>
      <c r="Q31" s="282"/>
      <c r="R31" s="283" t="s">
        <v>305</v>
      </c>
      <c r="S31" s="280">
        <v>47266</v>
      </c>
      <c r="T31" s="284">
        <v>14316</v>
      </c>
      <c r="U31" s="280">
        <v>99231</v>
      </c>
      <c r="V31" s="287">
        <v>72</v>
      </c>
    </row>
    <row r="32" spans="2:22" s="262" customFormat="1" ht="14.25">
      <c r="B32" s="286" t="s">
        <v>340</v>
      </c>
      <c r="C32" s="280">
        <v>1082873</v>
      </c>
      <c r="D32" s="280">
        <v>79826</v>
      </c>
      <c r="E32" s="280">
        <v>392937</v>
      </c>
      <c r="F32" s="280">
        <v>232123</v>
      </c>
      <c r="G32" s="280">
        <v>213431</v>
      </c>
      <c r="H32" s="280" t="s">
        <v>305</v>
      </c>
      <c r="I32" s="280">
        <v>2990</v>
      </c>
      <c r="J32" s="280">
        <v>4652</v>
      </c>
      <c r="K32" s="280">
        <v>8630</v>
      </c>
      <c r="L32" s="280" t="s">
        <v>305</v>
      </c>
      <c r="M32" s="280">
        <v>3605</v>
      </c>
      <c r="N32" s="280">
        <v>14868</v>
      </c>
      <c r="O32" s="280">
        <v>83838</v>
      </c>
      <c r="P32" s="281">
        <v>85</v>
      </c>
      <c r="Q32" s="282"/>
      <c r="R32" s="283" t="s">
        <v>305</v>
      </c>
      <c r="S32" s="280">
        <v>45888</v>
      </c>
      <c r="T32" s="284">
        <v>16272</v>
      </c>
      <c r="U32" s="280">
        <v>102396</v>
      </c>
      <c r="V32" s="287">
        <v>73</v>
      </c>
    </row>
    <row r="33" spans="2:22" s="262" customFormat="1" ht="14.25">
      <c r="B33" s="286" t="s">
        <v>341</v>
      </c>
      <c r="C33" s="280">
        <v>1106223</v>
      </c>
      <c r="D33" s="280">
        <v>82032</v>
      </c>
      <c r="E33" s="280">
        <v>403939</v>
      </c>
      <c r="F33" s="280">
        <v>232827</v>
      </c>
      <c r="G33" s="280">
        <v>218107</v>
      </c>
      <c r="H33" s="280" t="s">
        <v>305</v>
      </c>
      <c r="I33" s="280">
        <v>3065</v>
      </c>
      <c r="J33" s="280">
        <v>4712</v>
      </c>
      <c r="K33" s="280">
        <v>10489</v>
      </c>
      <c r="L33" s="280" t="s">
        <v>305</v>
      </c>
      <c r="M33" s="280">
        <v>3652</v>
      </c>
      <c r="N33" s="280">
        <v>15169</v>
      </c>
      <c r="O33" s="280">
        <v>86576</v>
      </c>
      <c r="P33" s="281">
        <v>85</v>
      </c>
      <c r="Q33" s="282"/>
      <c r="R33" s="283" t="s">
        <v>305</v>
      </c>
      <c r="S33" s="280">
        <v>45570</v>
      </c>
      <c r="T33" s="284">
        <v>18266</v>
      </c>
      <c r="U33" s="280">
        <v>105482</v>
      </c>
      <c r="V33" s="287">
        <v>74</v>
      </c>
    </row>
    <row r="34" spans="2:22" s="262" customFormat="1" ht="14.25">
      <c r="B34" s="286" t="s">
        <v>342</v>
      </c>
      <c r="C34" s="280">
        <v>1131608</v>
      </c>
      <c r="D34" s="280">
        <v>85680</v>
      </c>
      <c r="E34" s="280">
        <v>415071</v>
      </c>
      <c r="F34" s="280">
        <v>234844</v>
      </c>
      <c r="G34" s="280">
        <v>222915</v>
      </c>
      <c r="H34" s="280" t="s">
        <v>305</v>
      </c>
      <c r="I34" s="280">
        <v>3206</v>
      </c>
      <c r="J34" s="280">
        <v>4804</v>
      </c>
      <c r="K34" s="280">
        <v>12089</v>
      </c>
      <c r="L34" s="280" t="s">
        <v>305</v>
      </c>
      <c r="M34" s="280">
        <v>3691</v>
      </c>
      <c r="N34" s="280">
        <v>15557</v>
      </c>
      <c r="O34" s="280">
        <v>89648</v>
      </c>
      <c r="P34" s="281">
        <v>82</v>
      </c>
      <c r="Q34" s="282"/>
      <c r="R34" s="283" t="s">
        <v>305</v>
      </c>
      <c r="S34" s="280">
        <v>44021</v>
      </c>
      <c r="T34" s="284">
        <v>20099</v>
      </c>
      <c r="U34" s="280">
        <v>108978</v>
      </c>
      <c r="V34" s="287">
        <v>75</v>
      </c>
    </row>
    <row r="35" spans="2:22" s="262" customFormat="1" ht="14.25">
      <c r="B35" s="288" t="s">
        <v>343</v>
      </c>
      <c r="C35" s="289">
        <v>1156876</v>
      </c>
      <c r="D35" s="289">
        <v>89664</v>
      </c>
      <c r="E35" s="289">
        <v>424355</v>
      </c>
      <c r="F35" s="289">
        <v>237595</v>
      </c>
      <c r="G35" s="289">
        <v>226799</v>
      </c>
      <c r="H35" s="289" t="s">
        <v>305</v>
      </c>
      <c r="I35" s="289">
        <v>3201</v>
      </c>
      <c r="J35" s="289">
        <v>4772</v>
      </c>
      <c r="K35" s="289">
        <v>13254</v>
      </c>
      <c r="L35" s="289" t="s">
        <v>305</v>
      </c>
      <c r="M35" s="289">
        <v>3711</v>
      </c>
      <c r="N35" s="289">
        <v>15769</v>
      </c>
      <c r="O35" s="289">
        <v>92929</v>
      </c>
      <c r="P35" s="290">
        <v>74</v>
      </c>
      <c r="Q35" s="295"/>
      <c r="R35" s="296">
        <v>6593</v>
      </c>
      <c r="S35" s="289">
        <v>38160</v>
      </c>
      <c r="T35" s="293">
        <v>21227</v>
      </c>
      <c r="U35" s="289">
        <v>112483</v>
      </c>
      <c r="V35" s="294">
        <v>76</v>
      </c>
    </row>
    <row r="36" spans="2:22" s="262" customFormat="1" ht="14.25">
      <c r="B36" s="286" t="s">
        <v>344</v>
      </c>
      <c r="C36" s="280">
        <v>1185011</v>
      </c>
      <c r="D36" s="280">
        <v>93981</v>
      </c>
      <c r="E36" s="280">
        <v>433168</v>
      </c>
      <c r="F36" s="280">
        <v>243109</v>
      </c>
      <c r="G36" s="280">
        <v>230613</v>
      </c>
      <c r="H36" s="280" t="s">
        <v>305</v>
      </c>
      <c r="I36" s="280">
        <v>3233</v>
      </c>
      <c r="J36" s="280">
        <v>4746</v>
      </c>
      <c r="K36" s="280">
        <v>14774</v>
      </c>
      <c r="L36" s="280" t="s">
        <v>305</v>
      </c>
      <c r="M36" s="280">
        <v>3712</v>
      </c>
      <c r="N36" s="280">
        <v>15917</v>
      </c>
      <c r="O36" s="280">
        <v>95470</v>
      </c>
      <c r="P36" s="281">
        <v>47</v>
      </c>
      <c r="Q36" s="297"/>
      <c r="R36" s="298">
        <v>15796</v>
      </c>
      <c r="S36" s="280">
        <v>30445</v>
      </c>
      <c r="T36" s="284">
        <v>22753</v>
      </c>
      <c r="U36" s="280">
        <v>115146</v>
      </c>
      <c r="V36" s="287">
        <v>77</v>
      </c>
    </row>
    <row r="37" spans="2:22" s="262" customFormat="1" ht="14.25">
      <c r="B37" s="286" t="s">
        <v>345</v>
      </c>
      <c r="C37" s="280">
        <v>1214232</v>
      </c>
      <c r="D37" s="280">
        <v>97549</v>
      </c>
      <c r="E37" s="280">
        <v>445767</v>
      </c>
      <c r="F37" s="280">
        <v>247741</v>
      </c>
      <c r="G37" s="280">
        <v>233852</v>
      </c>
      <c r="H37" s="280" t="s">
        <v>305</v>
      </c>
      <c r="I37" s="280">
        <v>3310</v>
      </c>
      <c r="J37" s="280">
        <v>4874</v>
      </c>
      <c r="K37" s="280">
        <v>17028</v>
      </c>
      <c r="L37" s="280" t="s">
        <v>305</v>
      </c>
      <c r="M37" s="280">
        <v>3734</v>
      </c>
      <c r="N37" s="280">
        <v>16027</v>
      </c>
      <c r="O37" s="280">
        <v>98173</v>
      </c>
      <c r="P37" s="281">
        <v>27</v>
      </c>
      <c r="Q37" s="297"/>
      <c r="R37" s="298">
        <v>18214</v>
      </c>
      <c r="S37" s="280">
        <v>27936</v>
      </c>
      <c r="T37" s="284">
        <v>25212</v>
      </c>
      <c r="U37" s="280">
        <v>117961</v>
      </c>
      <c r="V37" s="287">
        <v>78</v>
      </c>
    </row>
    <row r="38" spans="2:22" s="262" customFormat="1" ht="14.25">
      <c r="B38" s="286" t="s">
        <v>346</v>
      </c>
      <c r="C38" s="280">
        <v>1242079</v>
      </c>
      <c r="D38" s="280">
        <v>100331</v>
      </c>
      <c r="E38" s="280">
        <v>459580</v>
      </c>
      <c r="F38" s="280">
        <v>246146</v>
      </c>
      <c r="G38" s="280">
        <v>237637</v>
      </c>
      <c r="H38" s="280" t="s">
        <v>305</v>
      </c>
      <c r="I38" s="280">
        <v>3346</v>
      </c>
      <c r="J38" s="280">
        <v>4800</v>
      </c>
      <c r="K38" s="280">
        <v>22796</v>
      </c>
      <c r="L38" s="280" t="s">
        <v>305</v>
      </c>
      <c r="M38" s="280">
        <v>3713</v>
      </c>
      <c r="N38" s="280">
        <v>16208</v>
      </c>
      <c r="O38" s="280">
        <v>100735</v>
      </c>
      <c r="P38" s="281">
        <v>11</v>
      </c>
      <c r="Q38" s="297"/>
      <c r="R38" s="298">
        <v>19056</v>
      </c>
      <c r="S38" s="280">
        <v>27720</v>
      </c>
      <c r="T38" s="284">
        <v>30942</v>
      </c>
      <c r="U38" s="280">
        <v>120667</v>
      </c>
      <c r="V38" s="287">
        <v>79</v>
      </c>
    </row>
    <row r="39" spans="2:22" s="262" customFormat="1" ht="14.25">
      <c r="B39" s="286" t="s">
        <v>347</v>
      </c>
      <c r="C39" s="280">
        <v>1267044</v>
      </c>
      <c r="D39" s="280">
        <v>100958</v>
      </c>
      <c r="E39" s="280">
        <v>467953</v>
      </c>
      <c r="F39" s="280">
        <v>251279</v>
      </c>
      <c r="G39" s="280">
        <v>243592</v>
      </c>
      <c r="H39" s="280" t="s">
        <v>305</v>
      </c>
      <c r="I39" s="280">
        <v>3363</v>
      </c>
      <c r="J39" s="280">
        <v>4755</v>
      </c>
      <c r="K39" s="280">
        <v>25373</v>
      </c>
      <c r="L39" s="280" t="s">
        <v>305</v>
      </c>
      <c r="M39" s="280">
        <v>3721</v>
      </c>
      <c r="N39" s="280">
        <v>16372</v>
      </c>
      <c r="O39" s="280">
        <v>102989</v>
      </c>
      <c r="P39" s="281" t="s">
        <v>305</v>
      </c>
      <c r="Q39" s="297"/>
      <c r="R39" s="298">
        <v>20211</v>
      </c>
      <c r="S39" s="280">
        <v>26478</v>
      </c>
      <c r="T39" s="284">
        <v>33491</v>
      </c>
      <c r="U39" s="280">
        <v>123082</v>
      </c>
      <c r="V39" s="287">
        <v>80</v>
      </c>
    </row>
    <row r="40" spans="2:22" s="262" customFormat="1" ht="14.25">
      <c r="B40" s="288" t="s">
        <v>348</v>
      </c>
      <c r="C40" s="289">
        <v>1287876</v>
      </c>
      <c r="D40" s="289">
        <v>100229</v>
      </c>
      <c r="E40" s="289">
        <v>473965</v>
      </c>
      <c r="F40" s="289">
        <v>258487</v>
      </c>
      <c r="G40" s="289">
        <v>247718</v>
      </c>
      <c r="H40" s="289" t="s">
        <v>305</v>
      </c>
      <c r="I40" s="289">
        <v>3352</v>
      </c>
      <c r="J40" s="289">
        <v>4749</v>
      </c>
      <c r="K40" s="289">
        <v>27081</v>
      </c>
      <c r="L40" s="289" t="s">
        <v>305</v>
      </c>
      <c r="M40" s="289">
        <v>3722</v>
      </c>
      <c r="N40" s="289">
        <v>16696</v>
      </c>
      <c r="O40" s="289">
        <v>105117</v>
      </c>
      <c r="P40" s="290" t="s">
        <v>305</v>
      </c>
      <c r="Q40" s="295"/>
      <c r="R40" s="296">
        <v>21867</v>
      </c>
      <c r="S40" s="289">
        <v>24893</v>
      </c>
      <c r="T40" s="293">
        <v>35182</v>
      </c>
      <c r="U40" s="289">
        <v>125535</v>
      </c>
      <c r="V40" s="294">
        <v>81</v>
      </c>
    </row>
    <row r="41" spans="2:22" s="262" customFormat="1" ht="14.25">
      <c r="B41" s="286" t="s">
        <v>349</v>
      </c>
      <c r="C41" s="280">
        <v>1303084</v>
      </c>
      <c r="D41" s="280">
        <v>99587</v>
      </c>
      <c r="E41" s="280">
        <v>475043</v>
      </c>
      <c r="F41" s="280">
        <v>269645</v>
      </c>
      <c r="G41" s="280">
        <v>248107</v>
      </c>
      <c r="H41" s="280" t="s">
        <v>305</v>
      </c>
      <c r="I41" s="280">
        <v>3378</v>
      </c>
      <c r="J41" s="280">
        <v>4718</v>
      </c>
      <c r="K41" s="280">
        <v>28271</v>
      </c>
      <c r="L41" s="280" t="s">
        <v>305</v>
      </c>
      <c r="M41" s="280">
        <v>3751</v>
      </c>
      <c r="N41" s="280">
        <v>16866</v>
      </c>
      <c r="O41" s="280">
        <v>107422</v>
      </c>
      <c r="P41" s="281" t="s">
        <v>305</v>
      </c>
      <c r="Q41" s="297"/>
      <c r="R41" s="298">
        <v>22213</v>
      </c>
      <c r="S41" s="280">
        <v>24083</v>
      </c>
      <c r="T41" s="284">
        <v>36367</v>
      </c>
      <c r="U41" s="280">
        <v>128039</v>
      </c>
      <c r="V41" s="287">
        <v>82</v>
      </c>
    </row>
    <row r="42" spans="2:22" s="262" customFormat="1" ht="14.25">
      <c r="B42" s="286" t="s">
        <v>350</v>
      </c>
      <c r="C42" s="280">
        <v>1313427</v>
      </c>
      <c r="D42" s="280">
        <v>99808</v>
      </c>
      <c r="E42" s="280">
        <v>473987</v>
      </c>
      <c r="F42" s="280">
        <v>273703</v>
      </c>
      <c r="G42" s="280">
        <v>252714</v>
      </c>
      <c r="H42" s="280" t="s">
        <v>305</v>
      </c>
      <c r="I42" s="280">
        <v>3353</v>
      </c>
      <c r="J42" s="280">
        <v>4709</v>
      </c>
      <c r="K42" s="280">
        <v>29268</v>
      </c>
      <c r="L42" s="280" t="s">
        <v>305</v>
      </c>
      <c r="M42" s="280">
        <v>3772</v>
      </c>
      <c r="N42" s="280">
        <v>17202</v>
      </c>
      <c r="O42" s="280">
        <v>109139</v>
      </c>
      <c r="P42" s="281" t="s">
        <v>305</v>
      </c>
      <c r="Q42" s="297"/>
      <c r="R42" s="298">
        <v>22616</v>
      </c>
      <c r="S42" s="280">
        <v>23156</v>
      </c>
      <c r="T42" s="284">
        <v>37330</v>
      </c>
      <c r="U42" s="280">
        <v>130113</v>
      </c>
      <c r="V42" s="287">
        <v>83</v>
      </c>
    </row>
    <row r="43" spans="2:22" s="262" customFormat="1" ht="14.25">
      <c r="B43" s="286" t="s">
        <v>351</v>
      </c>
      <c r="C43" s="280">
        <v>1321695</v>
      </c>
      <c r="D43" s="280">
        <v>99170</v>
      </c>
      <c r="E43" s="280">
        <v>468672</v>
      </c>
      <c r="F43" s="280">
        <v>278933</v>
      </c>
      <c r="G43" s="280">
        <v>258624</v>
      </c>
      <c r="H43" s="280" t="s">
        <v>305</v>
      </c>
      <c r="I43" s="280">
        <v>3351</v>
      </c>
      <c r="J43" s="280">
        <v>4600</v>
      </c>
      <c r="K43" s="280">
        <v>30239</v>
      </c>
      <c r="L43" s="280" t="s">
        <v>305</v>
      </c>
      <c r="M43" s="280">
        <v>3772</v>
      </c>
      <c r="N43" s="280">
        <v>17411</v>
      </c>
      <c r="O43" s="280">
        <v>110662</v>
      </c>
      <c r="P43" s="281" t="s">
        <v>305</v>
      </c>
      <c r="Q43" s="297"/>
      <c r="R43" s="298">
        <v>23530</v>
      </c>
      <c r="S43" s="280">
        <v>22731</v>
      </c>
      <c r="T43" s="284">
        <v>38190</v>
      </c>
      <c r="U43" s="280">
        <v>131845</v>
      </c>
      <c r="V43" s="287">
        <v>84</v>
      </c>
    </row>
    <row r="44" spans="2:22" s="262" customFormat="1" ht="14.25">
      <c r="B44" s="286" t="s">
        <v>352</v>
      </c>
      <c r="C44" s="280">
        <v>1330898</v>
      </c>
      <c r="D44" s="280">
        <v>98455</v>
      </c>
      <c r="E44" s="280">
        <v>461256</v>
      </c>
      <c r="F44" s="280">
        <v>285123</v>
      </c>
      <c r="G44" s="280">
        <v>266809</v>
      </c>
      <c r="H44" s="280" t="s">
        <v>305</v>
      </c>
      <c r="I44" s="280">
        <v>3328</v>
      </c>
      <c r="J44" s="280">
        <v>4560</v>
      </c>
      <c r="K44" s="280">
        <v>31340</v>
      </c>
      <c r="L44" s="280" t="s">
        <v>305</v>
      </c>
      <c r="M44" s="280">
        <v>3770</v>
      </c>
      <c r="N44" s="280">
        <v>17760</v>
      </c>
      <c r="O44" s="280">
        <v>112249</v>
      </c>
      <c r="P44" s="281" t="s">
        <v>305</v>
      </c>
      <c r="Q44" s="297"/>
      <c r="R44" s="298">
        <v>24238</v>
      </c>
      <c r="S44" s="280">
        <v>22010</v>
      </c>
      <c r="T44" s="284">
        <v>39228</v>
      </c>
      <c r="U44" s="280">
        <v>133779</v>
      </c>
      <c r="V44" s="287">
        <v>85</v>
      </c>
    </row>
    <row r="45" spans="2:22" s="262" customFormat="1" ht="14.25">
      <c r="B45" s="288" t="s">
        <v>353</v>
      </c>
      <c r="C45" s="289">
        <v>1335690</v>
      </c>
      <c r="D45" s="289">
        <v>97758</v>
      </c>
      <c r="E45" s="289">
        <v>454760</v>
      </c>
      <c r="F45" s="289">
        <v>289885</v>
      </c>
      <c r="G45" s="289">
        <v>270630</v>
      </c>
      <c r="H45" s="289" t="s">
        <v>305</v>
      </c>
      <c r="I45" s="289">
        <v>3279</v>
      </c>
      <c r="J45" s="289">
        <v>4537</v>
      </c>
      <c r="K45" s="289">
        <v>32258</v>
      </c>
      <c r="L45" s="289" t="s">
        <v>305</v>
      </c>
      <c r="M45" s="289">
        <v>3797</v>
      </c>
      <c r="N45" s="289">
        <v>18205</v>
      </c>
      <c r="O45" s="289">
        <v>113877</v>
      </c>
      <c r="P45" s="290" t="s">
        <v>305</v>
      </c>
      <c r="Q45" s="295"/>
      <c r="R45" s="296">
        <v>25622</v>
      </c>
      <c r="S45" s="289">
        <v>21082</v>
      </c>
      <c r="T45" s="293">
        <v>40074</v>
      </c>
      <c r="U45" s="289">
        <v>135879</v>
      </c>
      <c r="V45" s="294">
        <v>86</v>
      </c>
    </row>
    <row r="46" spans="2:22" s="262" customFormat="1" ht="14.25">
      <c r="B46" s="286" t="s">
        <v>525</v>
      </c>
      <c r="C46" s="280">
        <v>1341343</v>
      </c>
      <c r="D46" s="280">
        <v>98095</v>
      </c>
      <c r="E46" s="280">
        <v>448977</v>
      </c>
      <c r="F46" s="280">
        <v>292057</v>
      </c>
      <c r="G46" s="280">
        <v>274913</v>
      </c>
      <c r="H46" s="280" t="s">
        <v>305</v>
      </c>
      <c r="I46" s="280">
        <v>3309</v>
      </c>
      <c r="J46" s="280">
        <v>4545</v>
      </c>
      <c r="K46" s="280">
        <v>33266</v>
      </c>
      <c r="L46" s="280" t="s">
        <v>305</v>
      </c>
      <c r="M46" s="280">
        <v>3841</v>
      </c>
      <c r="N46" s="280">
        <v>18774</v>
      </c>
      <c r="O46" s="280">
        <v>115863</v>
      </c>
      <c r="P46" s="281" t="s">
        <v>305</v>
      </c>
      <c r="Q46" s="297"/>
      <c r="R46" s="298">
        <v>27171</v>
      </c>
      <c r="S46" s="280">
        <v>20532</v>
      </c>
      <c r="T46" s="284">
        <v>41120</v>
      </c>
      <c r="U46" s="280">
        <v>138478</v>
      </c>
      <c r="V46" s="287">
        <v>87</v>
      </c>
    </row>
    <row r="47" spans="2:22" s="262" customFormat="1" ht="14.25">
      <c r="B47" s="286" t="s">
        <v>355</v>
      </c>
      <c r="C47" s="280">
        <v>1346224</v>
      </c>
      <c r="D47" s="280">
        <v>99331</v>
      </c>
      <c r="E47" s="280">
        <v>445222</v>
      </c>
      <c r="F47" s="280">
        <v>288641</v>
      </c>
      <c r="G47" s="280">
        <v>280325</v>
      </c>
      <c r="H47" s="280" t="s">
        <v>305</v>
      </c>
      <c r="I47" s="280">
        <v>3325</v>
      </c>
      <c r="J47" s="280">
        <v>4543</v>
      </c>
      <c r="K47" s="280">
        <v>34293</v>
      </c>
      <c r="L47" s="280" t="s">
        <v>305</v>
      </c>
      <c r="M47" s="280">
        <v>3881</v>
      </c>
      <c r="N47" s="280">
        <v>19264</v>
      </c>
      <c r="O47" s="280">
        <v>118513</v>
      </c>
      <c r="P47" s="281" t="s">
        <v>305</v>
      </c>
      <c r="Q47" s="297"/>
      <c r="R47" s="298">
        <v>28780</v>
      </c>
      <c r="S47" s="280">
        <v>20106</v>
      </c>
      <c r="T47" s="284">
        <v>42161</v>
      </c>
      <c r="U47" s="280">
        <v>141658</v>
      </c>
      <c r="V47" s="287">
        <v>88</v>
      </c>
    </row>
    <row r="48" spans="2:22" s="262" customFormat="1" ht="14.25">
      <c r="B48" s="299" t="s">
        <v>360</v>
      </c>
      <c r="C48" s="280">
        <v>1354960</v>
      </c>
      <c r="D48" s="280">
        <v>100407</v>
      </c>
      <c r="E48" s="280">
        <v>445450</v>
      </c>
      <c r="F48" s="280">
        <v>286301</v>
      </c>
      <c r="G48" s="280">
        <v>284461</v>
      </c>
      <c r="H48" s="280" t="s">
        <v>305</v>
      </c>
      <c r="I48" s="280">
        <v>3346</v>
      </c>
      <c r="J48" s="280">
        <v>4563</v>
      </c>
      <c r="K48" s="280">
        <v>35391</v>
      </c>
      <c r="L48" s="280" t="s">
        <v>305</v>
      </c>
      <c r="M48" s="280">
        <v>3954</v>
      </c>
      <c r="N48" s="280">
        <v>19830</v>
      </c>
      <c r="O48" s="280">
        <v>121140</v>
      </c>
      <c r="P48" s="281" t="s">
        <v>305</v>
      </c>
      <c r="Q48" s="297"/>
      <c r="R48" s="298">
        <v>30277</v>
      </c>
      <c r="S48" s="280">
        <v>19840</v>
      </c>
      <c r="T48" s="284">
        <v>43300</v>
      </c>
      <c r="U48" s="280">
        <v>144924</v>
      </c>
      <c r="V48" s="287">
        <v>89</v>
      </c>
    </row>
    <row r="49" spans="2:22" s="262" customFormat="1" ht="14.25">
      <c r="B49" s="300" t="s">
        <v>452</v>
      </c>
      <c r="C49" s="280">
        <v>1361434</v>
      </c>
      <c r="D49" s="280">
        <v>100932</v>
      </c>
      <c r="E49" s="280">
        <v>444218</v>
      </c>
      <c r="F49" s="280">
        <v>286065</v>
      </c>
      <c r="G49" s="280">
        <v>286006</v>
      </c>
      <c r="H49" s="280" t="s">
        <v>305</v>
      </c>
      <c r="I49" s="280">
        <v>3381</v>
      </c>
      <c r="J49" s="280">
        <v>4605</v>
      </c>
      <c r="K49" s="280">
        <v>36812</v>
      </c>
      <c r="L49" s="280" t="s">
        <v>305</v>
      </c>
      <c r="M49" s="280">
        <v>4003</v>
      </c>
      <c r="N49" s="280">
        <v>20489</v>
      </c>
      <c r="O49" s="280">
        <v>123838</v>
      </c>
      <c r="P49" s="281" t="s">
        <v>305</v>
      </c>
      <c r="Q49" s="297"/>
      <c r="R49" s="298">
        <v>31773</v>
      </c>
      <c r="S49" s="280">
        <v>19312</v>
      </c>
      <c r="T49" s="284">
        <v>44798</v>
      </c>
      <c r="U49" s="280">
        <v>148330</v>
      </c>
      <c r="V49" s="287">
        <v>90</v>
      </c>
    </row>
    <row r="50" spans="2:22" s="262" customFormat="1" ht="14.25">
      <c r="B50" s="301" t="s">
        <v>453</v>
      </c>
      <c r="C50" s="289">
        <v>1370542</v>
      </c>
      <c r="D50" s="289">
        <v>101493</v>
      </c>
      <c r="E50" s="289">
        <v>444903</v>
      </c>
      <c r="F50" s="289">
        <v>286965</v>
      </c>
      <c r="G50" s="289">
        <v>286092</v>
      </c>
      <c r="H50" s="289" t="s">
        <v>305</v>
      </c>
      <c r="I50" s="289">
        <v>3481</v>
      </c>
      <c r="J50" s="289">
        <v>4765</v>
      </c>
      <c r="K50" s="289">
        <v>39147</v>
      </c>
      <c r="L50" s="289" t="s">
        <v>305</v>
      </c>
      <c r="M50" s="289">
        <v>4061</v>
      </c>
      <c r="N50" s="289">
        <v>20933</v>
      </c>
      <c r="O50" s="289">
        <v>126445</v>
      </c>
      <c r="P50" s="290" t="s">
        <v>305</v>
      </c>
      <c r="Q50" s="295"/>
      <c r="R50" s="296">
        <v>33512</v>
      </c>
      <c r="S50" s="289">
        <v>18745</v>
      </c>
      <c r="T50" s="293">
        <v>47393</v>
      </c>
      <c r="U50" s="289">
        <v>151439</v>
      </c>
      <c r="V50" s="294">
        <v>91</v>
      </c>
    </row>
    <row r="51" spans="2:22" s="262" customFormat="1" ht="14.25">
      <c r="B51" s="300" t="s">
        <v>454</v>
      </c>
      <c r="C51" s="280">
        <v>1367564</v>
      </c>
      <c r="D51" s="280">
        <v>102279</v>
      </c>
      <c r="E51" s="280">
        <v>440769</v>
      </c>
      <c r="F51" s="280">
        <v>282737</v>
      </c>
      <c r="G51" s="280">
        <v>284409</v>
      </c>
      <c r="H51" s="280" t="s">
        <v>305</v>
      </c>
      <c r="I51" s="280">
        <v>3572</v>
      </c>
      <c r="J51" s="280">
        <v>4900</v>
      </c>
      <c r="K51" s="280">
        <v>40767</v>
      </c>
      <c r="L51" s="280" t="s">
        <v>305</v>
      </c>
      <c r="M51" s="280">
        <v>4126</v>
      </c>
      <c r="N51" s="280">
        <v>21170</v>
      </c>
      <c r="O51" s="280">
        <v>129024</v>
      </c>
      <c r="P51" s="281" t="s">
        <v>305</v>
      </c>
      <c r="Q51" s="297"/>
      <c r="R51" s="298">
        <v>35211</v>
      </c>
      <c r="S51" s="280">
        <v>18600</v>
      </c>
      <c r="T51" s="284">
        <v>49239</v>
      </c>
      <c r="U51" s="280">
        <v>154320</v>
      </c>
      <c r="V51" s="287">
        <v>92</v>
      </c>
    </row>
    <row r="52" spans="2:22" s="262" customFormat="1" ht="14.25">
      <c r="B52" s="300" t="s">
        <v>455</v>
      </c>
      <c r="C52" s="280">
        <v>1362577</v>
      </c>
      <c r="D52" s="280">
        <v>102828</v>
      </c>
      <c r="E52" s="280">
        <v>438064</v>
      </c>
      <c r="F52" s="280">
        <v>278267</v>
      </c>
      <c r="G52" s="280">
        <v>282499</v>
      </c>
      <c r="H52" s="280" t="s">
        <v>305</v>
      </c>
      <c r="I52" s="280">
        <v>3547</v>
      </c>
      <c r="J52" s="280">
        <v>4884</v>
      </c>
      <c r="K52" s="280">
        <v>41786</v>
      </c>
      <c r="L52" s="280" t="s">
        <v>305</v>
      </c>
      <c r="M52" s="280">
        <v>4184</v>
      </c>
      <c r="N52" s="280">
        <v>21111</v>
      </c>
      <c r="O52" s="280">
        <v>131833</v>
      </c>
      <c r="P52" s="281" t="s">
        <v>305</v>
      </c>
      <c r="Q52" s="297"/>
      <c r="R52" s="298">
        <v>35818</v>
      </c>
      <c r="S52" s="280">
        <v>17756</v>
      </c>
      <c r="T52" s="284">
        <v>50217</v>
      </c>
      <c r="U52" s="280">
        <v>157128</v>
      </c>
      <c r="V52" s="287">
        <v>93</v>
      </c>
    </row>
    <row r="53" spans="2:22" s="262" customFormat="1" ht="14.25">
      <c r="B53" s="300" t="s">
        <v>456</v>
      </c>
      <c r="C53" s="280">
        <v>1357987</v>
      </c>
      <c r="D53" s="280">
        <v>103014</v>
      </c>
      <c r="E53" s="280">
        <v>434945</v>
      </c>
      <c r="F53" s="280">
        <v>273527</v>
      </c>
      <c r="G53" s="280">
        <v>282085</v>
      </c>
      <c r="H53" s="280" t="s">
        <v>305</v>
      </c>
      <c r="I53" s="280">
        <v>3517</v>
      </c>
      <c r="J53" s="280">
        <v>4880</v>
      </c>
      <c r="K53" s="280">
        <v>42720</v>
      </c>
      <c r="L53" s="280" t="s">
        <v>305</v>
      </c>
      <c r="M53" s="280">
        <v>4265</v>
      </c>
      <c r="N53" s="280">
        <v>20964</v>
      </c>
      <c r="O53" s="280">
        <v>134849</v>
      </c>
      <c r="P53" s="281" t="s">
        <v>305</v>
      </c>
      <c r="Q53" s="297"/>
      <c r="R53" s="298">
        <v>36073</v>
      </c>
      <c r="S53" s="280">
        <v>17148</v>
      </c>
      <c r="T53" s="284">
        <v>51117</v>
      </c>
      <c r="U53" s="280">
        <v>160078</v>
      </c>
      <c r="V53" s="287">
        <v>94</v>
      </c>
    </row>
    <row r="54" spans="2:22" s="262" customFormat="1" ht="14.25">
      <c r="B54" s="300" t="s">
        <v>457</v>
      </c>
      <c r="C54" s="280">
        <v>1353209</v>
      </c>
      <c r="D54" s="280">
        <v>102992</v>
      </c>
      <c r="E54" s="280">
        <v>430958</v>
      </c>
      <c r="F54" s="280">
        <v>271020</v>
      </c>
      <c r="G54" s="280">
        <v>281117</v>
      </c>
      <c r="H54" s="280" t="s">
        <v>305</v>
      </c>
      <c r="I54" s="280">
        <v>3528</v>
      </c>
      <c r="J54" s="280">
        <v>4830</v>
      </c>
      <c r="K54" s="280">
        <v>43555</v>
      </c>
      <c r="L54" s="280" t="s">
        <v>305</v>
      </c>
      <c r="M54" s="280">
        <v>4306</v>
      </c>
      <c r="N54" s="280">
        <v>20702</v>
      </c>
      <c r="O54" s="280">
        <v>137464</v>
      </c>
      <c r="P54" s="281" t="s">
        <v>305</v>
      </c>
      <c r="Q54" s="297"/>
      <c r="R54" s="298">
        <v>36433</v>
      </c>
      <c r="S54" s="280">
        <v>16304</v>
      </c>
      <c r="T54" s="284">
        <v>51913</v>
      </c>
      <c r="U54" s="280">
        <v>162472</v>
      </c>
      <c r="V54" s="287">
        <v>95</v>
      </c>
    </row>
    <row r="55" spans="2:22" s="262" customFormat="1" ht="14.25">
      <c r="B55" s="301" t="s">
        <v>458</v>
      </c>
      <c r="C55" s="289">
        <v>1348675</v>
      </c>
      <c r="D55" s="289">
        <v>103518</v>
      </c>
      <c r="E55" s="289">
        <v>425714</v>
      </c>
      <c r="F55" s="289">
        <v>270972</v>
      </c>
      <c r="G55" s="289">
        <v>278879</v>
      </c>
      <c r="H55" s="289" t="s">
        <v>305</v>
      </c>
      <c r="I55" s="289">
        <v>3523</v>
      </c>
      <c r="J55" s="289">
        <v>4830</v>
      </c>
      <c r="K55" s="289">
        <v>44370</v>
      </c>
      <c r="L55" s="289" t="s">
        <v>305</v>
      </c>
      <c r="M55" s="289">
        <v>4345</v>
      </c>
      <c r="N55" s="289">
        <v>20294</v>
      </c>
      <c r="O55" s="289">
        <v>139608</v>
      </c>
      <c r="P55" s="290" t="s">
        <v>305</v>
      </c>
      <c r="Q55" s="295"/>
      <c r="R55" s="296">
        <v>36830</v>
      </c>
      <c r="S55" s="289">
        <v>15792</v>
      </c>
      <c r="T55" s="293">
        <v>52723</v>
      </c>
      <c r="U55" s="289">
        <v>164247</v>
      </c>
      <c r="V55" s="294">
        <v>96</v>
      </c>
    </row>
    <row r="56" spans="2:22" s="262" customFormat="1" ht="14.25">
      <c r="B56" s="300" t="s">
        <v>459</v>
      </c>
      <c r="C56" s="280">
        <v>1343314</v>
      </c>
      <c r="D56" s="280">
        <v>103839</v>
      </c>
      <c r="E56" s="280">
        <v>420901</v>
      </c>
      <c r="F56" s="280">
        <v>270229</v>
      </c>
      <c r="G56" s="280">
        <v>276108</v>
      </c>
      <c r="H56" s="280" t="s">
        <v>305</v>
      </c>
      <c r="I56" s="280">
        <v>3500</v>
      </c>
      <c r="J56" s="280">
        <v>4861</v>
      </c>
      <c r="K56" s="280">
        <v>45630</v>
      </c>
      <c r="L56" s="280" t="s">
        <v>305</v>
      </c>
      <c r="M56" s="280">
        <v>4384</v>
      </c>
      <c r="N56" s="280">
        <v>19885</v>
      </c>
      <c r="O56" s="280">
        <v>141782</v>
      </c>
      <c r="P56" s="281" t="s">
        <v>305</v>
      </c>
      <c r="Q56" s="297"/>
      <c r="R56" s="298">
        <v>37220</v>
      </c>
      <c r="S56" s="280">
        <v>14975</v>
      </c>
      <c r="T56" s="284">
        <v>53991</v>
      </c>
      <c r="U56" s="280">
        <v>166051</v>
      </c>
      <c r="V56" s="287">
        <v>97</v>
      </c>
    </row>
    <row r="57" spans="2:22" s="262" customFormat="1" ht="14.25">
      <c r="B57" s="300" t="s">
        <v>460</v>
      </c>
      <c r="C57" s="280">
        <v>1335474</v>
      </c>
      <c r="D57" s="280">
        <v>104687</v>
      </c>
      <c r="E57" s="280">
        <v>415680</v>
      </c>
      <c r="F57" s="280">
        <v>266729</v>
      </c>
      <c r="G57" s="280">
        <v>273307</v>
      </c>
      <c r="H57" s="280" t="s">
        <v>305</v>
      </c>
      <c r="I57" s="280">
        <v>3479</v>
      </c>
      <c r="J57" s="280">
        <v>4864</v>
      </c>
      <c r="K57" s="280">
        <v>46913</v>
      </c>
      <c r="L57" s="280" t="s">
        <v>305</v>
      </c>
      <c r="M57" s="280">
        <v>4408</v>
      </c>
      <c r="N57" s="280">
        <v>19040</v>
      </c>
      <c r="O57" s="280">
        <v>144310</v>
      </c>
      <c r="P57" s="281" t="s">
        <v>305</v>
      </c>
      <c r="Q57" s="297"/>
      <c r="R57" s="298">
        <v>37415</v>
      </c>
      <c r="S57" s="280">
        <v>14642</v>
      </c>
      <c r="T57" s="284">
        <v>55256</v>
      </c>
      <c r="U57" s="280">
        <v>167758</v>
      </c>
      <c r="V57" s="287">
        <v>98</v>
      </c>
    </row>
    <row r="58" spans="2:22" s="262" customFormat="1" ht="14.25">
      <c r="B58" s="300" t="s">
        <v>461</v>
      </c>
      <c r="C58" s="280">
        <f t="shared" ref="C58:C63" si="0">SUM(D58:O58)+R58+S58</f>
        <v>1328218</v>
      </c>
      <c r="D58" s="280">
        <v>105048</v>
      </c>
      <c r="E58" s="280">
        <v>411439</v>
      </c>
      <c r="F58" s="280">
        <v>262226</v>
      </c>
      <c r="G58" s="280">
        <v>271210</v>
      </c>
      <c r="H58" s="280">
        <v>37</v>
      </c>
      <c r="I58" s="280">
        <v>3467</v>
      </c>
      <c r="J58" s="280">
        <v>4883</v>
      </c>
      <c r="K58" s="280">
        <v>48143</v>
      </c>
      <c r="L58" s="280" t="s">
        <v>305</v>
      </c>
      <c r="M58" s="280">
        <v>4433</v>
      </c>
      <c r="N58" s="280">
        <v>18206</v>
      </c>
      <c r="O58" s="280">
        <v>147579</v>
      </c>
      <c r="P58" s="281" t="s">
        <v>305</v>
      </c>
      <c r="Q58" s="297"/>
      <c r="R58" s="298">
        <v>37463</v>
      </c>
      <c r="S58" s="280">
        <v>14084</v>
      </c>
      <c r="T58" s="284">
        <f t="shared" ref="T58:T63" si="1">SUM(I58:K58)</f>
        <v>56493</v>
      </c>
      <c r="U58" s="280">
        <f t="shared" ref="U58:U63" si="2">SUM(M58:O58)</f>
        <v>170218</v>
      </c>
      <c r="V58" s="287">
        <v>99</v>
      </c>
    </row>
    <row r="59" spans="2:22" s="262" customFormat="1" ht="14.25">
      <c r="B59" s="302" t="s">
        <v>462</v>
      </c>
      <c r="C59" s="303">
        <f t="shared" si="0"/>
        <v>1320810</v>
      </c>
      <c r="D59" s="303">
        <v>106067</v>
      </c>
      <c r="E59" s="303">
        <v>407598</v>
      </c>
      <c r="F59" s="303">
        <v>257605</v>
      </c>
      <c r="G59" s="303">
        <v>269027</v>
      </c>
      <c r="H59" s="303">
        <v>124</v>
      </c>
      <c r="I59" s="303">
        <v>3459</v>
      </c>
      <c r="J59" s="303">
        <v>4877</v>
      </c>
      <c r="K59" s="303">
        <v>49211</v>
      </c>
      <c r="L59" s="303" t="s">
        <v>305</v>
      </c>
      <c r="M59" s="303">
        <v>4459</v>
      </c>
      <c r="N59" s="303">
        <v>16752</v>
      </c>
      <c r="O59" s="303">
        <v>150563</v>
      </c>
      <c r="P59" s="304" t="s">
        <v>305</v>
      </c>
      <c r="Q59" s="305"/>
      <c r="R59" s="306">
        <v>37656</v>
      </c>
      <c r="S59" s="303">
        <v>13412</v>
      </c>
      <c r="T59" s="880">
        <f t="shared" si="1"/>
        <v>57547</v>
      </c>
      <c r="U59" s="303">
        <f t="shared" si="2"/>
        <v>171774</v>
      </c>
      <c r="V59" s="307" t="s">
        <v>531</v>
      </c>
    </row>
    <row r="60" spans="2:22" s="262" customFormat="1" ht="14.25">
      <c r="B60" s="300" t="s">
        <v>464</v>
      </c>
      <c r="C60" s="280">
        <f t="shared" si="0"/>
        <v>1319007</v>
      </c>
      <c r="D60" s="280">
        <v>106703</v>
      </c>
      <c r="E60" s="280">
        <v>407829</v>
      </c>
      <c r="F60" s="280">
        <v>255494</v>
      </c>
      <c r="G60" s="280">
        <v>266548</v>
      </c>
      <c r="H60" s="280">
        <v>194</v>
      </c>
      <c r="I60" s="280">
        <v>3439</v>
      </c>
      <c r="J60" s="280">
        <v>4896</v>
      </c>
      <c r="K60" s="280">
        <v>50282</v>
      </c>
      <c r="L60" s="280" t="s">
        <v>305</v>
      </c>
      <c r="M60" s="280">
        <v>4467</v>
      </c>
      <c r="N60" s="280">
        <v>15638</v>
      </c>
      <c r="O60" s="280">
        <v>152572</v>
      </c>
      <c r="P60" s="281" t="s">
        <v>305</v>
      </c>
      <c r="Q60" s="297"/>
      <c r="R60" s="298">
        <v>38163</v>
      </c>
      <c r="S60" s="280">
        <v>12782</v>
      </c>
      <c r="T60" s="284">
        <f t="shared" si="1"/>
        <v>58617</v>
      </c>
      <c r="U60" s="280">
        <f t="shared" si="2"/>
        <v>172677</v>
      </c>
      <c r="V60" s="308" t="s">
        <v>373</v>
      </c>
    </row>
    <row r="61" spans="2:22" s="262" customFormat="1" ht="14.25">
      <c r="B61" s="300" t="s">
        <v>465</v>
      </c>
      <c r="C61" s="280">
        <f t="shared" si="0"/>
        <v>1320257</v>
      </c>
      <c r="D61" s="280">
        <v>108051</v>
      </c>
      <c r="E61" s="280">
        <v>410505</v>
      </c>
      <c r="F61" s="280">
        <v>253954</v>
      </c>
      <c r="G61" s="280">
        <v>262371</v>
      </c>
      <c r="H61" s="280">
        <v>257</v>
      </c>
      <c r="I61" s="280">
        <v>3449</v>
      </c>
      <c r="J61" s="280">
        <v>4920</v>
      </c>
      <c r="K61" s="280">
        <v>51497</v>
      </c>
      <c r="L61" s="280" t="s">
        <v>305</v>
      </c>
      <c r="M61" s="280">
        <v>4465</v>
      </c>
      <c r="N61" s="280">
        <v>14491</v>
      </c>
      <c r="O61" s="280">
        <v>155050</v>
      </c>
      <c r="P61" s="281" t="s">
        <v>305</v>
      </c>
      <c r="Q61" s="297"/>
      <c r="R61" s="298">
        <v>39062</v>
      </c>
      <c r="S61" s="280">
        <v>12185</v>
      </c>
      <c r="T61" s="284">
        <f t="shared" si="1"/>
        <v>59866</v>
      </c>
      <c r="U61" s="280">
        <f t="shared" si="2"/>
        <v>174006</v>
      </c>
      <c r="V61" s="308" t="s">
        <v>376</v>
      </c>
    </row>
    <row r="62" spans="2:22" s="262" customFormat="1" ht="14.25">
      <c r="B62" s="300" t="s">
        <v>467</v>
      </c>
      <c r="C62" s="280">
        <f t="shared" si="0"/>
        <v>1320436</v>
      </c>
      <c r="D62" s="280">
        <v>108822</v>
      </c>
      <c r="E62" s="280">
        <v>413890</v>
      </c>
      <c r="F62" s="280">
        <v>252050</v>
      </c>
      <c r="G62" s="280">
        <v>258537</v>
      </c>
      <c r="H62" s="280">
        <v>380</v>
      </c>
      <c r="I62" s="280">
        <v>3401</v>
      </c>
      <c r="J62" s="280">
        <v>4915</v>
      </c>
      <c r="K62" s="280">
        <v>52778</v>
      </c>
      <c r="L62" s="280" t="s">
        <v>305</v>
      </c>
      <c r="M62" s="280">
        <v>4474</v>
      </c>
      <c r="N62" s="280">
        <v>13534</v>
      </c>
      <c r="O62" s="280">
        <v>156155</v>
      </c>
      <c r="P62" s="281" t="s">
        <v>305</v>
      </c>
      <c r="Q62" s="297"/>
      <c r="R62" s="298">
        <v>39764</v>
      </c>
      <c r="S62" s="280">
        <v>11736</v>
      </c>
      <c r="T62" s="284">
        <f t="shared" si="1"/>
        <v>61094</v>
      </c>
      <c r="U62" s="280">
        <f t="shared" si="2"/>
        <v>174163</v>
      </c>
      <c r="V62" s="308" t="s">
        <v>378</v>
      </c>
    </row>
    <row r="63" spans="2:22" s="262" customFormat="1" ht="14.25">
      <c r="B63" s="300" t="s">
        <v>468</v>
      </c>
      <c r="C63" s="280">
        <f t="shared" si="0"/>
        <v>1320752</v>
      </c>
      <c r="D63" s="280">
        <v>109806</v>
      </c>
      <c r="E63" s="280">
        <v>414908</v>
      </c>
      <c r="F63" s="280">
        <v>249794</v>
      </c>
      <c r="G63" s="280">
        <v>255605</v>
      </c>
      <c r="H63" s="280">
        <v>470</v>
      </c>
      <c r="I63" s="280">
        <v>3409</v>
      </c>
      <c r="J63" s="280">
        <v>4935</v>
      </c>
      <c r="K63" s="280">
        <v>53912</v>
      </c>
      <c r="L63" s="280" t="s">
        <v>305</v>
      </c>
      <c r="M63" s="280">
        <v>4473</v>
      </c>
      <c r="N63" s="280">
        <v>12740</v>
      </c>
      <c r="O63" s="280">
        <v>158770</v>
      </c>
      <c r="P63" s="281" t="s">
        <v>305</v>
      </c>
      <c r="Q63" s="297"/>
      <c r="R63" s="298">
        <v>40663</v>
      </c>
      <c r="S63" s="280">
        <v>11267</v>
      </c>
      <c r="T63" s="284">
        <f t="shared" si="1"/>
        <v>62256</v>
      </c>
      <c r="U63" s="280">
        <f t="shared" si="2"/>
        <v>175983</v>
      </c>
      <c r="V63" s="308" t="s">
        <v>469</v>
      </c>
    </row>
    <row r="64" spans="2:22" s="262" customFormat="1" ht="14.25">
      <c r="B64" s="302" t="s">
        <v>470</v>
      </c>
      <c r="C64" s="303">
        <v>1322460</v>
      </c>
      <c r="D64" s="303">
        <v>110393</v>
      </c>
      <c r="E64" s="303">
        <v>416833</v>
      </c>
      <c r="F64" s="303">
        <v>248694</v>
      </c>
      <c r="G64" s="303">
        <v>251408</v>
      </c>
      <c r="H64" s="303">
        <v>560</v>
      </c>
      <c r="I64" s="303">
        <v>3383</v>
      </c>
      <c r="J64" s="303">
        <v>4974</v>
      </c>
      <c r="K64" s="303">
        <v>55275</v>
      </c>
      <c r="L64" s="303" t="s">
        <v>305</v>
      </c>
      <c r="M64" s="303">
        <v>4469</v>
      </c>
      <c r="N64" s="303">
        <v>11960</v>
      </c>
      <c r="O64" s="303">
        <v>161690</v>
      </c>
      <c r="P64" s="304" t="s">
        <v>305</v>
      </c>
      <c r="Q64" s="305"/>
      <c r="R64" s="306">
        <v>41776</v>
      </c>
      <c r="S64" s="309">
        <v>11045</v>
      </c>
      <c r="T64" s="880">
        <v>63632</v>
      </c>
      <c r="U64" s="303">
        <v>178119</v>
      </c>
      <c r="V64" s="307" t="s">
        <v>382</v>
      </c>
    </row>
    <row r="65" spans="1:22" s="262" customFormat="1" ht="14.25">
      <c r="B65" s="300" t="s">
        <v>471</v>
      </c>
      <c r="C65" s="280">
        <v>1323418</v>
      </c>
      <c r="D65" s="280">
        <v>110807</v>
      </c>
      <c r="E65" s="280">
        <v>417858</v>
      </c>
      <c r="F65" s="280">
        <v>248280</v>
      </c>
      <c r="G65" s="280">
        <v>247804</v>
      </c>
      <c r="H65" s="280">
        <v>818</v>
      </c>
      <c r="I65" s="280">
        <v>3323</v>
      </c>
      <c r="J65" s="280">
        <v>4908</v>
      </c>
      <c r="K65" s="280">
        <v>56826</v>
      </c>
      <c r="L65" s="280" t="s">
        <v>305</v>
      </c>
      <c r="M65" s="280">
        <v>4471</v>
      </c>
      <c r="N65" s="280">
        <v>11278</v>
      </c>
      <c r="O65" s="280">
        <v>164473</v>
      </c>
      <c r="P65" s="281" t="s">
        <v>305</v>
      </c>
      <c r="Q65" s="297"/>
      <c r="R65" s="298">
        <v>42171</v>
      </c>
      <c r="S65" s="297">
        <v>10401</v>
      </c>
      <c r="T65" s="284">
        <v>65057</v>
      </c>
      <c r="U65" s="280">
        <v>180222</v>
      </c>
      <c r="V65" s="308" t="s">
        <v>384</v>
      </c>
    </row>
    <row r="66" spans="1:22" s="262" customFormat="1" ht="14.25">
      <c r="B66" s="300" t="s">
        <v>472</v>
      </c>
      <c r="C66" s="280">
        <f t="shared" ref="C66:C73" si="3">SUM(D66:O66)+R66+S66</f>
        <v>1326480</v>
      </c>
      <c r="D66" s="280">
        <v>111239</v>
      </c>
      <c r="E66" s="280">
        <v>418246</v>
      </c>
      <c r="F66" s="280">
        <v>249645</v>
      </c>
      <c r="G66" s="280">
        <v>243953</v>
      </c>
      <c r="H66" s="280">
        <v>1148</v>
      </c>
      <c r="I66" s="280" t="s">
        <v>305</v>
      </c>
      <c r="J66" s="280" t="s">
        <v>305</v>
      </c>
      <c r="K66" s="280" t="s">
        <v>305</v>
      </c>
      <c r="L66" s="280">
        <v>66807</v>
      </c>
      <c r="M66" s="280">
        <v>4453</v>
      </c>
      <c r="N66" s="280">
        <v>11022</v>
      </c>
      <c r="O66" s="280">
        <v>167636</v>
      </c>
      <c r="P66" s="281" t="s">
        <v>305</v>
      </c>
      <c r="Q66" s="297"/>
      <c r="R66" s="298">
        <v>42103</v>
      </c>
      <c r="S66" s="310">
        <v>10228</v>
      </c>
      <c r="T66" s="283" t="s">
        <v>305</v>
      </c>
      <c r="U66" s="280">
        <f t="shared" ref="U66:U73" si="4">SUM(M66:O66)</f>
        <v>183111</v>
      </c>
      <c r="V66" s="308" t="s">
        <v>386</v>
      </c>
    </row>
    <row r="67" spans="1:22" s="262" customFormat="1" ht="14.25">
      <c r="B67" s="300" t="s">
        <v>473</v>
      </c>
      <c r="C67" s="280">
        <f t="shared" si="3"/>
        <v>1327655</v>
      </c>
      <c r="D67" s="280">
        <v>111223</v>
      </c>
      <c r="E67" s="280">
        <v>419309</v>
      </c>
      <c r="F67" s="280">
        <v>249509</v>
      </c>
      <c r="G67" s="280">
        <v>241226</v>
      </c>
      <c r="H67" s="280">
        <v>1369</v>
      </c>
      <c r="I67" s="280" t="s">
        <v>305</v>
      </c>
      <c r="J67" s="280" t="s">
        <v>305</v>
      </c>
      <c r="K67" s="280" t="s">
        <v>305</v>
      </c>
      <c r="L67" s="280">
        <v>68677</v>
      </c>
      <c r="M67" s="280">
        <v>4432</v>
      </c>
      <c r="N67" s="280">
        <v>10521</v>
      </c>
      <c r="O67" s="280">
        <v>169914</v>
      </c>
      <c r="P67" s="281" t="s">
        <v>305</v>
      </c>
      <c r="Q67" s="297"/>
      <c r="R67" s="298">
        <v>41602</v>
      </c>
      <c r="S67" s="310">
        <v>9873</v>
      </c>
      <c r="T67" s="283" t="s">
        <v>305</v>
      </c>
      <c r="U67" s="280">
        <f t="shared" si="4"/>
        <v>184867</v>
      </c>
      <c r="V67" s="308" t="s">
        <v>388</v>
      </c>
    </row>
    <row r="68" spans="1:22" s="262" customFormat="1" ht="14.25">
      <c r="B68" s="300" t="s">
        <v>474</v>
      </c>
      <c r="C68" s="280">
        <f t="shared" si="3"/>
        <v>1329561</v>
      </c>
      <c r="D68" s="311">
        <v>110692</v>
      </c>
      <c r="E68" s="311">
        <v>419518</v>
      </c>
      <c r="F68" s="311">
        <v>250771</v>
      </c>
      <c r="G68" s="311">
        <v>239342</v>
      </c>
      <c r="H68" s="312">
        <v>1576</v>
      </c>
      <c r="I68" s="280" t="s">
        <v>305</v>
      </c>
      <c r="J68" s="280" t="s">
        <v>305</v>
      </c>
      <c r="K68" s="280" t="s">
        <v>305</v>
      </c>
      <c r="L68" s="245">
        <v>70518</v>
      </c>
      <c r="M68" s="280">
        <v>4400</v>
      </c>
      <c r="N68" s="280">
        <v>10128</v>
      </c>
      <c r="O68" s="280">
        <v>172039</v>
      </c>
      <c r="P68" s="281" t="s">
        <v>305</v>
      </c>
      <c r="Q68" s="297"/>
      <c r="R68" s="246">
        <v>40922</v>
      </c>
      <c r="S68" s="313">
        <v>9655</v>
      </c>
      <c r="T68" s="283" t="s">
        <v>305</v>
      </c>
      <c r="U68" s="280">
        <f t="shared" si="4"/>
        <v>186567</v>
      </c>
      <c r="V68" s="308" t="s">
        <v>390</v>
      </c>
    </row>
    <row r="69" spans="1:22" s="262" customFormat="1" ht="14.25">
      <c r="A69" s="280" t="s">
        <v>305</v>
      </c>
      <c r="B69" s="302" t="s">
        <v>475</v>
      </c>
      <c r="C69" s="303">
        <f t="shared" si="3"/>
        <v>1333019</v>
      </c>
      <c r="D69" s="314">
        <v>110580</v>
      </c>
      <c r="E69" s="314">
        <v>419776</v>
      </c>
      <c r="F69" s="314">
        <v>250899</v>
      </c>
      <c r="G69" s="314">
        <v>238929</v>
      </c>
      <c r="H69" s="315">
        <v>1893</v>
      </c>
      <c r="I69" s="303" t="s">
        <v>305</v>
      </c>
      <c r="J69" s="303" t="s">
        <v>305</v>
      </c>
      <c r="K69" s="303" t="s">
        <v>305</v>
      </c>
      <c r="L69" s="248">
        <v>72803</v>
      </c>
      <c r="M69" s="303">
        <v>4373</v>
      </c>
      <c r="N69" s="303">
        <v>9657</v>
      </c>
      <c r="O69" s="303">
        <v>174403</v>
      </c>
      <c r="P69" s="304" t="s">
        <v>305</v>
      </c>
      <c r="Q69" s="305"/>
      <c r="R69" s="250">
        <v>40416</v>
      </c>
      <c r="S69" s="316">
        <v>9290</v>
      </c>
      <c r="T69" s="317" t="s">
        <v>305</v>
      </c>
      <c r="U69" s="303">
        <f t="shared" si="4"/>
        <v>188433</v>
      </c>
      <c r="V69" s="307" t="s">
        <v>532</v>
      </c>
    </row>
    <row r="70" spans="1:22" s="318" customFormat="1" ht="14.25">
      <c r="B70" s="300" t="s">
        <v>477</v>
      </c>
      <c r="C70" s="280">
        <f t="shared" si="3"/>
        <v>1337391</v>
      </c>
      <c r="D70" s="875">
        <v>110402</v>
      </c>
      <c r="E70" s="875">
        <v>419467</v>
      </c>
      <c r="F70" s="875">
        <v>253104</v>
      </c>
      <c r="G70" s="875">
        <v>237526</v>
      </c>
      <c r="H70" s="875">
        <v>2046</v>
      </c>
      <c r="I70" s="280" t="s">
        <v>305</v>
      </c>
      <c r="J70" s="280" t="s">
        <v>305</v>
      </c>
      <c r="K70" s="280" t="s">
        <v>305</v>
      </c>
      <c r="L70" s="245">
        <v>74854</v>
      </c>
      <c r="M70" s="280">
        <v>4357</v>
      </c>
      <c r="N70" s="280">
        <v>9274</v>
      </c>
      <c r="O70" s="280">
        <v>176684</v>
      </c>
      <c r="P70" s="281" t="s">
        <v>305</v>
      </c>
      <c r="Q70" s="297"/>
      <c r="R70" s="246">
        <v>40509</v>
      </c>
      <c r="S70" s="876">
        <v>9168</v>
      </c>
      <c r="T70" s="877" t="s">
        <v>305</v>
      </c>
      <c r="U70" s="280">
        <f t="shared" si="4"/>
        <v>190315</v>
      </c>
      <c r="V70" s="308" t="s">
        <v>479</v>
      </c>
    </row>
    <row r="71" spans="1:22" s="262" customFormat="1" ht="14.25" customHeight="1">
      <c r="B71" s="300" t="s">
        <v>307</v>
      </c>
      <c r="C71" s="297">
        <f t="shared" si="3"/>
        <v>1339300</v>
      </c>
      <c r="D71" s="876">
        <v>110836</v>
      </c>
      <c r="E71" s="876">
        <v>418707</v>
      </c>
      <c r="F71" s="876">
        <v>253753</v>
      </c>
      <c r="G71" s="876">
        <v>237224</v>
      </c>
      <c r="H71" s="876">
        <v>2192</v>
      </c>
      <c r="I71" s="280" t="s">
        <v>305</v>
      </c>
      <c r="J71" s="280" t="s">
        <v>305</v>
      </c>
      <c r="K71" s="280" t="s">
        <v>305</v>
      </c>
      <c r="L71" s="245">
        <v>76387</v>
      </c>
      <c r="M71" s="280">
        <v>4337</v>
      </c>
      <c r="N71" s="280">
        <v>8916</v>
      </c>
      <c r="O71" s="280">
        <v>177570</v>
      </c>
      <c r="P71" s="281" t="s">
        <v>305</v>
      </c>
      <c r="Q71" s="297"/>
      <c r="R71" s="246">
        <v>40424</v>
      </c>
      <c r="S71" s="313">
        <v>8954</v>
      </c>
      <c r="T71" s="881" t="s">
        <v>305</v>
      </c>
      <c r="U71" s="882">
        <f t="shared" si="4"/>
        <v>190823</v>
      </c>
      <c r="V71" s="308" t="s">
        <v>533</v>
      </c>
    </row>
    <row r="72" spans="1:22" s="262" customFormat="1" ht="14.25" customHeight="1">
      <c r="B72" s="300" t="s">
        <v>308</v>
      </c>
      <c r="C72" s="280">
        <f t="shared" si="3"/>
        <v>1338854</v>
      </c>
      <c r="D72" s="244">
        <v>111111</v>
      </c>
      <c r="E72" s="244">
        <v>417553</v>
      </c>
      <c r="F72" s="244">
        <v>254235</v>
      </c>
      <c r="G72" s="244">
        <v>235062</v>
      </c>
      <c r="H72" s="244">
        <v>2369</v>
      </c>
      <c r="I72" s="280" t="s">
        <v>305</v>
      </c>
      <c r="J72" s="280" t="s">
        <v>305</v>
      </c>
      <c r="K72" s="280" t="s">
        <v>305</v>
      </c>
      <c r="L72" s="244">
        <v>77663</v>
      </c>
      <c r="M72" s="280">
        <v>4336</v>
      </c>
      <c r="N72" s="280">
        <v>8631</v>
      </c>
      <c r="O72" s="280">
        <v>178669</v>
      </c>
      <c r="P72" s="281" t="s">
        <v>305</v>
      </c>
      <c r="Q72" s="297"/>
      <c r="R72" s="246">
        <v>40380</v>
      </c>
      <c r="S72" s="876">
        <v>8845</v>
      </c>
      <c r="T72" s="881" t="s">
        <v>305</v>
      </c>
      <c r="U72" s="964">
        <f t="shared" si="4"/>
        <v>191636</v>
      </c>
      <c r="V72" s="308" t="s">
        <v>534</v>
      </c>
    </row>
    <row r="73" spans="1:22" s="318" customFormat="1" ht="14.25" customHeight="1" thickBot="1">
      <c r="B73" s="949" t="s">
        <v>309</v>
      </c>
      <c r="C73" s="952">
        <f t="shared" si="3"/>
        <v>1341642</v>
      </c>
      <c r="D73" s="953">
        <v>111059</v>
      </c>
      <c r="E73" s="956">
        <v>416475</v>
      </c>
      <c r="F73" s="956">
        <v>253832</v>
      </c>
      <c r="G73" s="956">
        <v>235306</v>
      </c>
      <c r="H73" s="953">
        <v>2432</v>
      </c>
      <c r="I73" s="954" t="s">
        <v>305</v>
      </c>
      <c r="J73" s="954" t="s">
        <v>305</v>
      </c>
      <c r="K73" s="954" t="s">
        <v>305</v>
      </c>
      <c r="L73" s="957">
        <v>79280</v>
      </c>
      <c r="M73" s="954">
        <v>4344</v>
      </c>
      <c r="N73" s="955">
        <v>8438</v>
      </c>
      <c r="O73" s="959">
        <v>180879</v>
      </c>
      <c r="P73" s="958"/>
      <c r="Q73" s="962"/>
      <c r="R73" s="963">
        <v>40774</v>
      </c>
      <c r="S73" s="960">
        <v>8823</v>
      </c>
      <c r="T73" s="961"/>
      <c r="U73" s="950">
        <f t="shared" si="4"/>
        <v>193661</v>
      </c>
      <c r="V73" s="951" t="s">
        <v>482</v>
      </c>
    </row>
    <row r="74" spans="1:22" ht="3.75" customHeight="1"/>
    <row r="75" spans="1:22" s="321" customFormat="1" ht="12" customHeight="1">
      <c r="B75" s="320" t="s">
        <v>403</v>
      </c>
      <c r="K75" s="322" t="s">
        <v>496</v>
      </c>
      <c r="L75" s="322"/>
    </row>
    <row r="76" spans="1:22" s="321" customFormat="1" ht="12" customHeight="1">
      <c r="B76" s="320" t="s">
        <v>536</v>
      </c>
      <c r="K76" s="322" t="s">
        <v>499</v>
      </c>
      <c r="L76" s="322"/>
    </row>
    <row r="77" spans="1:22" s="321" customFormat="1" ht="12" customHeight="1">
      <c r="B77" s="320" t="s">
        <v>537</v>
      </c>
      <c r="K77" s="323" t="s">
        <v>538</v>
      </c>
      <c r="L77" s="323"/>
    </row>
    <row r="78" spans="1:22" s="321" customFormat="1" ht="12" customHeight="1">
      <c r="B78" s="320" t="s">
        <v>539</v>
      </c>
    </row>
    <row r="79" spans="1:22">
      <c r="B79" s="319" t="s">
        <v>1059</v>
      </c>
    </row>
  </sheetData>
  <mergeCells count="4">
    <mergeCell ref="B5:B6"/>
    <mergeCell ref="Q5:R5"/>
    <mergeCell ref="V5:V6"/>
    <mergeCell ref="Q6:R6"/>
  </mergeCells>
  <phoneticPr fontId="15"/>
  <printOptions horizontalCentered="1"/>
  <pageMargins left="0" right="0" top="0" bottom="0" header="0" footer="0"/>
  <pageSetup paperSize="9" scale="77" fitToWidth="2" orientation="portrait" blackAndWhite="1" r:id="rId1"/>
  <headerFooter alignWithMargins="0"/>
  <colBreaks count="1" manualBreakCount="1">
    <brk id="10" max="75" man="1"/>
  </colBreak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2"/>
  <dimension ref="B1:S86"/>
  <sheetViews>
    <sheetView view="pageBreakPreview" topLeftCell="A64" zoomScaleNormal="75" zoomScaleSheetLayoutView="100" workbookViewId="0">
      <selection activeCell="C75" sqref="C75"/>
    </sheetView>
  </sheetViews>
  <sheetFormatPr defaultColWidth="9" defaultRowHeight="13.5"/>
  <cols>
    <col min="1" max="1" width="3" style="396" customWidth="1"/>
    <col min="2" max="2" width="9.875" style="396" customWidth="1"/>
    <col min="3" max="5" width="15.625" style="396" customWidth="1"/>
    <col min="6" max="6" width="12.5" style="396" customWidth="1"/>
    <col min="7" max="7" width="13.5" style="396" customWidth="1"/>
    <col min="8" max="8" width="12.5" style="396" customWidth="1"/>
    <col min="9" max="11" width="10.125" style="396" customWidth="1"/>
    <col min="12" max="12" width="7.5" style="396" customWidth="1"/>
    <col min="13" max="13" width="3.5" style="396" customWidth="1"/>
    <col min="14" max="14" width="9.5" style="396" customWidth="1"/>
    <col min="15" max="15" width="12.375" style="396" customWidth="1"/>
    <col min="16" max="16" width="12.5" style="396" customWidth="1"/>
    <col min="17" max="17" width="7.625" style="396" customWidth="1"/>
    <col min="18" max="18" width="4.5" style="396" customWidth="1"/>
    <col min="19" max="16384" width="9" style="396"/>
  </cols>
  <sheetData>
    <row r="1" spans="2:17" s="325" customFormat="1" ht="14.25" customHeight="1">
      <c r="B1" s="324" t="s">
        <v>1060</v>
      </c>
      <c r="Q1" s="326" t="s">
        <v>1061</v>
      </c>
    </row>
    <row r="2" spans="2:17" s="329" customFormat="1" ht="19.5" customHeight="1">
      <c r="B2" s="327" t="s">
        <v>1062</v>
      </c>
      <c r="C2" s="328"/>
      <c r="D2" s="328"/>
      <c r="E2" s="328"/>
      <c r="F2" s="328"/>
      <c r="G2" s="328"/>
      <c r="H2" s="328"/>
      <c r="I2" s="328"/>
      <c r="J2" s="328"/>
      <c r="K2" s="328"/>
      <c r="L2" s="328"/>
      <c r="M2" s="328"/>
      <c r="N2" s="328"/>
      <c r="O2" s="328"/>
      <c r="P2" s="328"/>
      <c r="Q2" s="328"/>
    </row>
    <row r="3" spans="2:17" s="329" customFormat="1" ht="19.5" customHeight="1">
      <c r="B3" s="327"/>
      <c r="C3" s="328"/>
      <c r="D3" s="328"/>
      <c r="F3" s="329" t="s">
        <v>543</v>
      </c>
      <c r="G3" s="328"/>
      <c r="H3" s="329" t="s">
        <v>1058</v>
      </c>
      <c r="I3" s="328"/>
      <c r="J3" s="328"/>
      <c r="K3" s="328"/>
      <c r="L3" s="328"/>
      <c r="M3" s="328"/>
      <c r="N3" s="328"/>
      <c r="O3" s="328"/>
      <c r="P3" s="328"/>
      <c r="Q3" s="328"/>
    </row>
    <row r="4" spans="2:17" s="325" customFormat="1" ht="4.5" customHeight="1" thickBot="1">
      <c r="B4" s="328"/>
      <c r="C4" s="328"/>
      <c r="D4" s="328"/>
      <c r="E4" s="328"/>
      <c r="F4" s="328"/>
      <c r="G4" s="328"/>
      <c r="H4" s="328"/>
      <c r="I4" s="328"/>
      <c r="J4" s="328"/>
      <c r="K4" s="328"/>
      <c r="L4" s="328"/>
      <c r="M4" s="328"/>
      <c r="N4" s="328"/>
      <c r="O4" s="328"/>
      <c r="P4" s="328"/>
      <c r="Q4" s="328"/>
    </row>
    <row r="5" spans="2:17" s="325" customFormat="1" ht="18" customHeight="1">
      <c r="B5" s="2198" t="s">
        <v>544</v>
      </c>
      <c r="C5" s="2201" t="s">
        <v>37</v>
      </c>
      <c r="D5" s="2196" t="s">
        <v>41</v>
      </c>
      <c r="E5" s="2196" t="s">
        <v>47</v>
      </c>
      <c r="F5" s="2212" t="s">
        <v>562</v>
      </c>
      <c r="G5" s="2196" t="s">
        <v>55</v>
      </c>
      <c r="H5" s="2196" t="s">
        <v>271</v>
      </c>
      <c r="I5" s="330" t="s">
        <v>546</v>
      </c>
      <c r="J5" s="331"/>
      <c r="K5" s="332"/>
      <c r="L5" s="2214" t="s">
        <v>547</v>
      </c>
      <c r="M5" s="2217" t="s">
        <v>548</v>
      </c>
      <c r="N5" s="2218"/>
      <c r="O5" s="2221" t="s">
        <v>64</v>
      </c>
      <c r="P5" s="333" t="s">
        <v>549</v>
      </c>
      <c r="Q5" s="2207" t="s">
        <v>6</v>
      </c>
    </row>
    <row r="6" spans="2:17" s="325" customFormat="1" ht="18" customHeight="1">
      <c r="B6" s="2199"/>
      <c r="C6" s="2202"/>
      <c r="D6" s="2197"/>
      <c r="E6" s="2197"/>
      <c r="F6" s="2213"/>
      <c r="G6" s="2197"/>
      <c r="H6" s="2197"/>
      <c r="I6" s="334" t="s">
        <v>550</v>
      </c>
      <c r="J6" s="328"/>
      <c r="K6" s="335"/>
      <c r="L6" s="2215"/>
      <c r="M6" s="2219"/>
      <c r="N6" s="2220"/>
      <c r="O6" s="2222"/>
      <c r="P6" s="336"/>
      <c r="Q6" s="2208"/>
    </row>
    <row r="7" spans="2:17" s="325" customFormat="1" ht="30" customHeight="1">
      <c r="B7" s="2199"/>
      <c r="C7" s="2203"/>
      <c r="D7" s="2206"/>
      <c r="E7" s="2197"/>
      <c r="F7" s="2213"/>
      <c r="G7" s="2206"/>
      <c r="H7" s="2206"/>
      <c r="I7" s="337" t="s">
        <v>551</v>
      </c>
      <c r="J7" s="338" t="s">
        <v>552</v>
      </c>
      <c r="K7" s="339" t="s">
        <v>553</v>
      </c>
      <c r="L7" s="2216"/>
      <c r="M7" s="2219"/>
      <c r="N7" s="2220"/>
      <c r="O7" s="2223"/>
      <c r="P7" s="340" t="s">
        <v>77</v>
      </c>
      <c r="Q7" s="2208"/>
    </row>
    <row r="8" spans="2:17" s="325" customFormat="1" ht="42" customHeight="1">
      <c r="B8" s="2200"/>
      <c r="C8" s="341" t="s">
        <v>38</v>
      </c>
      <c r="D8" s="342" t="s">
        <v>42</v>
      </c>
      <c r="E8" s="342" t="s">
        <v>48</v>
      </c>
      <c r="F8" s="342" t="s">
        <v>54</v>
      </c>
      <c r="G8" s="342" t="s">
        <v>56</v>
      </c>
      <c r="H8" s="343" t="s">
        <v>300</v>
      </c>
      <c r="I8" s="344" t="s">
        <v>554</v>
      </c>
      <c r="J8" s="345" t="s">
        <v>555</v>
      </c>
      <c r="K8" s="1269" t="s">
        <v>556</v>
      </c>
      <c r="L8" s="346" t="s">
        <v>557</v>
      </c>
      <c r="M8" s="2210" t="s">
        <v>63</v>
      </c>
      <c r="N8" s="2211"/>
      <c r="O8" s="1268" t="s">
        <v>65</v>
      </c>
      <c r="P8" s="347" t="s">
        <v>558</v>
      </c>
      <c r="Q8" s="2209"/>
    </row>
    <row r="9" spans="2:17" s="325" customFormat="1" ht="15.75" customHeight="1">
      <c r="B9" s="348" t="s">
        <v>304</v>
      </c>
      <c r="C9" s="349">
        <v>150691</v>
      </c>
      <c r="D9" s="349">
        <v>2054956</v>
      </c>
      <c r="E9" s="349">
        <v>606668</v>
      </c>
      <c r="F9" s="350" t="s">
        <v>305</v>
      </c>
      <c r="G9" s="350" t="s">
        <v>305</v>
      </c>
      <c r="H9" s="350" t="s">
        <v>305</v>
      </c>
      <c r="I9" s="351" t="s">
        <v>305</v>
      </c>
      <c r="J9" s="352" t="s">
        <v>305</v>
      </c>
      <c r="K9" s="353" t="s">
        <v>305</v>
      </c>
      <c r="L9" s="350" t="s">
        <v>305</v>
      </c>
      <c r="M9" s="354"/>
      <c r="N9" s="353" t="s">
        <v>305</v>
      </c>
      <c r="O9" s="350" t="s">
        <v>305</v>
      </c>
      <c r="P9" s="355" t="s">
        <v>305</v>
      </c>
      <c r="Q9" s="356" t="s">
        <v>435</v>
      </c>
    </row>
    <row r="10" spans="2:17" s="325" customFormat="1" ht="13.5" customHeight="1">
      <c r="B10" s="357" t="s">
        <v>307</v>
      </c>
      <c r="C10" s="349">
        <v>184715</v>
      </c>
      <c r="D10" s="349">
        <v>1955466</v>
      </c>
      <c r="E10" s="349">
        <v>727621</v>
      </c>
      <c r="F10" s="350" t="s">
        <v>305</v>
      </c>
      <c r="G10" s="350" t="s">
        <v>305</v>
      </c>
      <c r="H10" s="349">
        <v>89398</v>
      </c>
      <c r="I10" s="351" t="s">
        <v>305</v>
      </c>
      <c r="J10" s="352" t="s">
        <v>305</v>
      </c>
      <c r="K10" s="353" t="s">
        <v>305</v>
      </c>
      <c r="L10" s="350" t="s">
        <v>305</v>
      </c>
      <c r="M10" s="354"/>
      <c r="N10" s="353" t="s">
        <v>305</v>
      </c>
      <c r="O10" s="350" t="s">
        <v>305</v>
      </c>
      <c r="P10" s="358">
        <v>89398</v>
      </c>
      <c r="Q10" s="359">
        <v>49</v>
      </c>
    </row>
    <row r="11" spans="2:17" s="325" customFormat="1" ht="13.5" customHeight="1">
      <c r="B11" s="357" t="s">
        <v>308</v>
      </c>
      <c r="C11" s="349">
        <v>183052</v>
      </c>
      <c r="D11" s="349">
        <v>2026613</v>
      </c>
      <c r="E11" s="349">
        <v>722736</v>
      </c>
      <c r="F11" s="350" t="s">
        <v>305</v>
      </c>
      <c r="G11" s="349">
        <v>12646</v>
      </c>
      <c r="H11" s="349">
        <v>91472</v>
      </c>
      <c r="I11" s="351" t="s">
        <v>305</v>
      </c>
      <c r="J11" s="352" t="s">
        <v>305</v>
      </c>
      <c r="K11" s="353" t="s">
        <v>305</v>
      </c>
      <c r="L11" s="350" t="s">
        <v>305</v>
      </c>
      <c r="M11" s="354"/>
      <c r="N11" s="353" t="s">
        <v>305</v>
      </c>
      <c r="O11" s="350" t="s">
        <v>305</v>
      </c>
      <c r="P11" s="358">
        <v>104118</v>
      </c>
      <c r="Q11" s="359">
        <v>50</v>
      </c>
    </row>
    <row r="12" spans="2:17" s="325" customFormat="1" ht="13.5" customHeight="1">
      <c r="B12" s="360" t="s">
        <v>309</v>
      </c>
      <c r="C12" s="361" t="s">
        <v>305</v>
      </c>
      <c r="D12" s="362">
        <v>1820201</v>
      </c>
      <c r="E12" s="362">
        <v>821261</v>
      </c>
      <c r="F12" s="361" t="s">
        <v>305</v>
      </c>
      <c r="G12" s="362">
        <v>21802</v>
      </c>
      <c r="H12" s="362">
        <v>110255</v>
      </c>
      <c r="I12" s="363" t="s">
        <v>305</v>
      </c>
      <c r="J12" s="364" t="s">
        <v>305</v>
      </c>
      <c r="K12" s="365" t="s">
        <v>305</v>
      </c>
      <c r="L12" s="361" t="s">
        <v>305</v>
      </c>
      <c r="M12" s="366"/>
      <c r="N12" s="365" t="s">
        <v>305</v>
      </c>
      <c r="O12" s="361" t="s">
        <v>305</v>
      </c>
      <c r="P12" s="367">
        <v>132057</v>
      </c>
      <c r="Q12" s="368">
        <v>51</v>
      </c>
    </row>
    <row r="13" spans="2:17" s="325" customFormat="1" ht="13.5" customHeight="1">
      <c r="B13" s="357" t="s">
        <v>310</v>
      </c>
      <c r="C13" s="349">
        <v>285548</v>
      </c>
      <c r="D13" s="349">
        <v>1445872</v>
      </c>
      <c r="E13" s="349">
        <v>843386</v>
      </c>
      <c r="F13" s="350" t="s">
        <v>305</v>
      </c>
      <c r="G13" s="349">
        <v>29513</v>
      </c>
      <c r="H13" s="349">
        <v>123002</v>
      </c>
      <c r="I13" s="351" t="s">
        <v>305</v>
      </c>
      <c r="J13" s="352" t="s">
        <v>305</v>
      </c>
      <c r="K13" s="353" t="s">
        <v>305</v>
      </c>
      <c r="L13" s="350" t="s">
        <v>305</v>
      </c>
      <c r="M13" s="354"/>
      <c r="N13" s="353" t="s">
        <v>305</v>
      </c>
      <c r="O13" s="350" t="s">
        <v>305</v>
      </c>
      <c r="P13" s="358">
        <v>152515</v>
      </c>
      <c r="Q13" s="359">
        <v>52</v>
      </c>
    </row>
    <row r="14" spans="2:17" s="325" customFormat="1" ht="13.5" customHeight="1">
      <c r="B14" s="357" t="s">
        <v>311</v>
      </c>
      <c r="C14" s="349">
        <v>414984</v>
      </c>
      <c r="D14" s="349">
        <v>1999201</v>
      </c>
      <c r="E14" s="349">
        <v>883719</v>
      </c>
      <c r="F14" s="350" t="s">
        <v>305</v>
      </c>
      <c r="G14" s="349">
        <v>32967</v>
      </c>
      <c r="H14" s="349">
        <v>129848</v>
      </c>
      <c r="I14" s="351" t="s">
        <v>305</v>
      </c>
      <c r="J14" s="352" t="s">
        <v>305</v>
      </c>
      <c r="K14" s="353" t="s">
        <v>305</v>
      </c>
      <c r="L14" s="350" t="s">
        <v>305</v>
      </c>
      <c r="M14" s="354"/>
      <c r="N14" s="353" t="s">
        <v>305</v>
      </c>
      <c r="O14" s="350" t="s">
        <v>305</v>
      </c>
      <c r="P14" s="358">
        <v>162815</v>
      </c>
      <c r="Q14" s="359">
        <v>53</v>
      </c>
    </row>
    <row r="15" spans="2:17" s="325" customFormat="1" ht="13.5" customHeight="1">
      <c r="B15" s="357" t="s">
        <v>312</v>
      </c>
      <c r="C15" s="349">
        <v>498894</v>
      </c>
      <c r="D15" s="349">
        <v>2553530</v>
      </c>
      <c r="E15" s="349">
        <v>835551</v>
      </c>
      <c r="F15" s="350" t="s">
        <v>305</v>
      </c>
      <c r="G15" s="349">
        <v>36358</v>
      </c>
      <c r="H15" s="349">
        <v>135833</v>
      </c>
      <c r="I15" s="351" t="s">
        <v>305</v>
      </c>
      <c r="J15" s="352" t="s">
        <v>305</v>
      </c>
      <c r="K15" s="353" t="s">
        <v>305</v>
      </c>
      <c r="L15" s="350" t="s">
        <v>305</v>
      </c>
      <c r="M15" s="354"/>
      <c r="N15" s="353" t="s">
        <v>305</v>
      </c>
      <c r="O15" s="350" t="s">
        <v>305</v>
      </c>
      <c r="P15" s="358">
        <v>172191</v>
      </c>
      <c r="Q15" s="359">
        <v>54</v>
      </c>
    </row>
    <row r="16" spans="2:17" s="325" customFormat="1" ht="13.5" customHeight="1">
      <c r="B16" s="357" t="s">
        <v>313</v>
      </c>
      <c r="C16" s="349">
        <v>517889</v>
      </c>
      <c r="D16" s="349">
        <v>2482733</v>
      </c>
      <c r="E16" s="349">
        <v>886359</v>
      </c>
      <c r="F16" s="350" t="s">
        <v>305</v>
      </c>
      <c r="G16" s="349">
        <v>37544</v>
      </c>
      <c r="H16" s="349">
        <v>132296</v>
      </c>
      <c r="I16" s="369">
        <v>3870</v>
      </c>
      <c r="J16" s="352">
        <v>902</v>
      </c>
      <c r="K16" s="353" t="s">
        <v>305</v>
      </c>
      <c r="L16" s="350" t="s">
        <v>305</v>
      </c>
      <c r="M16" s="354"/>
      <c r="N16" s="353" t="s">
        <v>305</v>
      </c>
      <c r="O16" s="350" t="s">
        <v>305</v>
      </c>
      <c r="P16" s="358">
        <v>174612</v>
      </c>
      <c r="Q16" s="359">
        <v>55</v>
      </c>
    </row>
    <row r="17" spans="2:17" s="325" customFormat="1" ht="13.5" customHeight="1">
      <c r="B17" s="360" t="s">
        <v>314</v>
      </c>
      <c r="C17" s="362">
        <v>518853</v>
      </c>
      <c r="D17" s="362">
        <v>2404103</v>
      </c>
      <c r="E17" s="362">
        <v>976270</v>
      </c>
      <c r="F17" s="361" t="s">
        <v>305</v>
      </c>
      <c r="G17" s="362">
        <v>36285</v>
      </c>
      <c r="H17" s="362">
        <v>135740</v>
      </c>
      <c r="I17" s="370">
        <v>3632</v>
      </c>
      <c r="J17" s="364">
        <v>668</v>
      </c>
      <c r="K17" s="365" t="s">
        <v>305</v>
      </c>
      <c r="L17" s="361" t="s">
        <v>305</v>
      </c>
      <c r="M17" s="366"/>
      <c r="N17" s="365" t="s">
        <v>305</v>
      </c>
      <c r="O17" s="361" t="s">
        <v>305</v>
      </c>
      <c r="P17" s="367">
        <v>176325</v>
      </c>
      <c r="Q17" s="368">
        <v>56</v>
      </c>
    </row>
    <row r="18" spans="2:17" s="325" customFormat="1" ht="13.5" customHeight="1">
      <c r="B18" s="357" t="s">
        <v>315</v>
      </c>
      <c r="C18" s="349">
        <v>516793</v>
      </c>
      <c r="D18" s="349">
        <v>2168317</v>
      </c>
      <c r="E18" s="349">
        <v>1043455</v>
      </c>
      <c r="F18" s="350" t="s">
        <v>305</v>
      </c>
      <c r="G18" s="349">
        <v>34133</v>
      </c>
      <c r="H18" s="349">
        <v>137451</v>
      </c>
      <c r="I18" s="369">
        <v>3457</v>
      </c>
      <c r="J18" s="352">
        <v>712</v>
      </c>
      <c r="K18" s="353" t="s">
        <v>305</v>
      </c>
      <c r="L18" s="350" t="s">
        <v>305</v>
      </c>
      <c r="M18" s="354"/>
      <c r="N18" s="353" t="s">
        <v>305</v>
      </c>
      <c r="O18" s="350" t="s">
        <v>305</v>
      </c>
      <c r="P18" s="358">
        <v>175753</v>
      </c>
      <c r="Q18" s="359">
        <v>57</v>
      </c>
    </row>
    <row r="19" spans="2:17" s="325" customFormat="1" ht="13.5" customHeight="1">
      <c r="B19" s="357" t="s">
        <v>316</v>
      </c>
      <c r="C19" s="349">
        <v>518793</v>
      </c>
      <c r="D19" s="349">
        <v>1978147</v>
      </c>
      <c r="E19" s="349">
        <v>1049403</v>
      </c>
      <c r="F19" s="350" t="s">
        <v>305</v>
      </c>
      <c r="G19" s="349">
        <v>34888</v>
      </c>
      <c r="H19" s="349">
        <v>142584</v>
      </c>
      <c r="I19" s="369">
        <v>3536</v>
      </c>
      <c r="J19" s="371">
        <v>1793</v>
      </c>
      <c r="K19" s="353" t="s">
        <v>305</v>
      </c>
      <c r="L19" s="350" t="s">
        <v>305</v>
      </c>
      <c r="M19" s="354"/>
      <c r="N19" s="353" t="s">
        <v>305</v>
      </c>
      <c r="O19" s="350" t="s">
        <v>305</v>
      </c>
      <c r="P19" s="358">
        <v>182801</v>
      </c>
      <c r="Q19" s="359">
        <v>58</v>
      </c>
    </row>
    <row r="20" spans="2:17" s="325" customFormat="1" ht="13.5" customHeight="1">
      <c r="B20" s="357" t="s">
        <v>317</v>
      </c>
      <c r="C20" s="349">
        <v>531789</v>
      </c>
      <c r="D20" s="349">
        <v>1874453</v>
      </c>
      <c r="E20" s="349">
        <v>1118220</v>
      </c>
      <c r="F20" s="350" t="s">
        <v>305</v>
      </c>
      <c r="G20" s="349">
        <v>37889</v>
      </c>
      <c r="H20" s="349">
        <v>151879</v>
      </c>
      <c r="I20" s="369">
        <v>3172</v>
      </c>
      <c r="J20" s="371">
        <v>2429</v>
      </c>
      <c r="K20" s="353" t="s">
        <v>305</v>
      </c>
      <c r="L20" s="350" t="s">
        <v>305</v>
      </c>
      <c r="M20" s="354" t="s">
        <v>319</v>
      </c>
      <c r="N20" s="353" t="s">
        <v>305</v>
      </c>
      <c r="O20" s="350" t="s">
        <v>305</v>
      </c>
      <c r="P20" s="358">
        <v>195369</v>
      </c>
      <c r="Q20" s="359">
        <v>59</v>
      </c>
    </row>
    <row r="21" spans="2:17" s="325" customFormat="1" ht="13.5" customHeight="1">
      <c r="B21" s="357" t="s">
        <v>318</v>
      </c>
      <c r="C21" s="349">
        <v>555356</v>
      </c>
      <c r="D21" s="349">
        <v>1760960</v>
      </c>
      <c r="E21" s="349">
        <v>1060423</v>
      </c>
      <c r="F21" s="350" t="s">
        <v>305</v>
      </c>
      <c r="G21" s="349">
        <v>42318</v>
      </c>
      <c r="H21" s="349">
        <v>162922</v>
      </c>
      <c r="I21" s="369">
        <v>3460</v>
      </c>
      <c r="J21" s="371">
        <v>2223</v>
      </c>
      <c r="K21" s="353" t="s">
        <v>305</v>
      </c>
      <c r="L21" s="350" t="s">
        <v>305</v>
      </c>
      <c r="M21" s="354" t="s">
        <v>321</v>
      </c>
      <c r="N21" s="353" t="s">
        <v>305</v>
      </c>
      <c r="O21" s="350" t="s">
        <v>305</v>
      </c>
      <c r="P21" s="358">
        <v>210923</v>
      </c>
      <c r="Q21" s="359">
        <v>60</v>
      </c>
    </row>
    <row r="22" spans="2:17" s="325" customFormat="1" ht="13.5" customHeight="1">
      <c r="B22" s="360" t="s">
        <v>320</v>
      </c>
      <c r="C22" s="362">
        <v>583924</v>
      </c>
      <c r="D22" s="362">
        <v>1688107</v>
      </c>
      <c r="E22" s="362">
        <v>929068</v>
      </c>
      <c r="F22" s="361" t="s">
        <v>305</v>
      </c>
      <c r="G22" s="362">
        <v>47278</v>
      </c>
      <c r="H22" s="362">
        <v>175832</v>
      </c>
      <c r="I22" s="370">
        <v>3688</v>
      </c>
      <c r="J22" s="372">
        <v>2342</v>
      </c>
      <c r="K22" s="365" t="s">
        <v>305</v>
      </c>
      <c r="L22" s="361" t="s">
        <v>305</v>
      </c>
      <c r="M22" s="366" t="s">
        <v>323</v>
      </c>
      <c r="N22" s="365">
        <v>799</v>
      </c>
      <c r="O22" s="361" t="s">
        <v>305</v>
      </c>
      <c r="P22" s="367">
        <v>229939</v>
      </c>
      <c r="Q22" s="368">
        <v>61</v>
      </c>
    </row>
    <row r="23" spans="2:17" s="325" customFormat="1" ht="13.5" customHeight="1">
      <c r="B23" s="357" t="s">
        <v>322</v>
      </c>
      <c r="C23" s="349">
        <v>608625</v>
      </c>
      <c r="D23" s="349">
        <v>1640964</v>
      </c>
      <c r="E23" s="349">
        <v>1265757</v>
      </c>
      <c r="F23" s="349">
        <v>2781</v>
      </c>
      <c r="G23" s="349">
        <v>55613</v>
      </c>
      <c r="H23" s="349">
        <v>197211</v>
      </c>
      <c r="I23" s="369">
        <v>4247</v>
      </c>
      <c r="J23" s="371">
        <v>2490</v>
      </c>
      <c r="K23" s="353" t="s">
        <v>305</v>
      </c>
      <c r="L23" s="350" t="s">
        <v>305</v>
      </c>
      <c r="M23" s="354" t="s">
        <v>325</v>
      </c>
      <c r="N23" s="353">
        <v>839</v>
      </c>
      <c r="O23" s="350" t="s">
        <v>305</v>
      </c>
      <c r="P23" s="358">
        <v>260560</v>
      </c>
      <c r="Q23" s="359">
        <v>62</v>
      </c>
    </row>
    <row r="24" spans="2:17" s="325" customFormat="1" ht="13.5" customHeight="1">
      <c r="B24" s="357" t="s">
        <v>324</v>
      </c>
      <c r="C24" s="349">
        <v>651479</v>
      </c>
      <c r="D24" s="349">
        <v>1576861</v>
      </c>
      <c r="E24" s="349">
        <v>1691740</v>
      </c>
      <c r="F24" s="349">
        <v>5107</v>
      </c>
      <c r="G24" s="349">
        <v>61417</v>
      </c>
      <c r="H24" s="349">
        <v>211681</v>
      </c>
      <c r="I24" s="369">
        <v>5449</v>
      </c>
      <c r="J24" s="371">
        <v>2889</v>
      </c>
      <c r="K24" s="353" t="s">
        <v>305</v>
      </c>
      <c r="L24" s="350" t="s">
        <v>305</v>
      </c>
      <c r="M24" s="354" t="s">
        <v>327</v>
      </c>
      <c r="N24" s="353">
        <v>858</v>
      </c>
      <c r="O24" s="350" t="s">
        <v>305</v>
      </c>
      <c r="P24" s="358">
        <v>282607</v>
      </c>
      <c r="Q24" s="359">
        <v>63</v>
      </c>
    </row>
    <row r="25" spans="2:17" s="325" customFormat="1" ht="13.5" customHeight="1">
      <c r="B25" s="357" t="s">
        <v>326</v>
      </c>
      <c r="C25" s="349">
        <v>719519</v>
      </c>
      <c r="D25" s="349">
        <v>1534146</v>
      </c>
      <c r="E25" s="349">
        <v>1707721</v>
      </c>
      <c r="F25" s="349">
        <v>6559</v>
      </c>
      <c r="G25" s="349">
        <v>61070</v>
      </c>
      <c r="H25" s="349">
        <v>217763</v>
      </c>
      <c r="I25" s="369">
        <v>6778</v>
      </c>
      <c r="J25" s="371">
        <v>3206</v>
      </c>
      <c r="K25" s="353" t="s">
        <v>305</v>
      </c>
      <c r="L25" s="350" t="s">
        <v>305</v>
      </c>
      <c r="M25" s="354" t="s">
        <v>329</v>
      </c>
      <c r="N25" s="353">
        <v>690</v>
      </c>
      <c r="O25" s="350" t="s">
        <v>305</v>
      </c>
      <c r="P25" s="358">
        <v>289956</v>
      </c>
      <c r="Q25" s="359">
        <v>64</v>
      </c>
    </row>
    <row r="26" spans="2:17" s="325" customFormat="1" ht="13.5" customHeight="1">
      <c r="B26" s="357" t="s">
        <v>328</v>
      </c>
      <c r="C26" s="349">
        <v>755488</v>
      </c>
      <c r="D26" s="349">
        <v>1612844</v>
      </c>
      <c r="E26" s="349">
        <v>1699480</v>
      </c>
      <c r="F26" s="349">
        <v>7465</v>
      </c>
      <c r="G26" s="349">
        <v>80563</v>
      </c>
      <c r="H26" s="349">
        <v>249917</v>
      </c>
      <c r="I26" s="369">
        <v>8341</v>
      </c>
      <c r="J26" s="371">
        <v>3551</v>
      </c>
      <c r="K26" s="353" t="s">
        <v>305</v>
      </c>
      <c r="L26" s="350">
        <v>79</v>
      </c>
      <c r="M26" s="354" t="s">
        <v>331</v>
      </c>
      <c r="N26" s="353">
        <v>687</v>
      </c>
      <c r="O26" s="349">
        <v>894405</v>
      </c>
      <c r="P26" s="358">
        <v>345745</v>
      </c>
      <c r="Q26" s="359">
        <v>65</v>
      </c>
    </row>
    <row r="27" spans="2:17" s="325" customFormat="1" ht="13.5" customHeight="1">
      <c r="B27" s="360" t="s">
        <v>330</v>
      </c>
      <c r="C27" s="362">
        <v>790642</v>
      </c>
      <c r="D27" s="362">
        <v>1568223</v>
      </c>
      <c r="E27" s="362">
        <v>1580801</v>
      </c>
      <c r="F27" s="362">
        <v>7681</v>
      </c>
      <c r="G27" s="362">
        <v>108052</v>
      </c>
      <c r="H27" s="362">
        <v>292958</v>
      </c>
      <c r="I27" s="370">
        <v>10309</v>
      </c>
      <c r="J27" s="372">
        <v>3773</v>
      </c>
      <c r="K27" s="365" t="s">
        <v>305</v>
      </c>
      <c r="L27" s="361">
        <v>212</v>
      </c>
      <c r="M27" s="366" t="s">
        <v>333</v>
      </c>
      <c r="N27" s="365">
        <v>427</v>
      </c>
      <c r="O27" s="362">
        <v>925012</v>
      </c>
      <c r="P27" s="367">
        <v>420523</v>
      </c>
      <c r="Q27" s="368">
        <v>66</v>
      </c>
    </row>
    <row r="28" spans="2:17" s="325" customFormat="1" ht="13.5" customHeight="1">
      <c r="B28" s="357" t="s">
        <v>332</v>
      </c>
      <c r="C28" s="349">
        <v>839528</v>
      </c>
      <c r="D28" s="349">
        <v>1551803</v>
      </c>
      <c r="E28" s="349">
        <v>1479462</v>
      </c>
      <c r="F28" s="349">
        <v>8391</v>
      </c>
      <c r="G28" s="349">
        <v>121263</v>
      </c>
      <c r="H28" s="349">
        <v>312747</v>
      </c>
      <c r="I28" s="369">
        <v>10684</v>
      </c>
      <c r="J28" s="371">
        <v>3780</v>
      </c>
      <c r="K28" s="353" t="s">
        <v>305</v>
      </c>
      <c r="L28" s="350">
        <v>207</v>
      </c>
      <c r="M28" s="354" t="s">
        <v>335</v>
      </c>
      <c r="N28" s="353" t="s">
        <v>305</v>
      </c>
      <c r="O28" s="349">
        <v>897834</v>
      </c>
      <c r="P28" s="358">
        <v>454752</v>
      </c>
      <c r="Q28" s="359">
        <v>67</v>
      </c>
    </row>
    <row r="29" spans="2:17" s="325" customFormat="1" ht="13.5" customHeight="1">
      <c r="B29" s="357" t="s">
        <v>334</v>
      </c>
      <c r="C29" s="349">
        <v>889683</v>
      </c>
      <c r="D29" s="349">
        <v>1566817</v>
      </c>
      <c r="E29" s="349">
        <v>1439239</v>
      </c>
      <c r="F29" s="349">
        <v>9363</v>
      </c>
      <c r="G29" s="349">
        <v>127365</v>
      </c>
      <c r="H29" s="349">
        <v>325632</v>
      </c>
      <c r="I29" s="369">
        <v>10974</v>
      </c>
      <c r="J29" s="371">
        <v>3773</v>
      </c>
      <c r="K29" s="353" t="s">
        <v>305</v>
      </c>
      <c r="L29" s="350">
        <v>313</v>
      </c>
      <c r="M29" s="354"/>
      <c r="N29" s="353" t="s">
        <v>305</v>
      </c>
      <c r="O29" s="349">
        <v>918459</v>
      </c>
      <c r="P29" s="358">
        <v>474867</v>
      </c>
      <c r="Q29" s="359">
        <v>68</v>
      </c>
    </row>
    <row r="30" spans="2:17" s="325" customFormat="1" ht="13.5" customHeight="1">
      <c r="B30" s="357" t="s">
        <v>336</v>
      </c>
      <c r="C30" s="349">
        <v>970187</v>
      </c>
      <c r="D30" s="349">
        <v>1593870</v>
      </c>
      <c r="E30" s="349">
        <v>1395263</v>
      </c>
      <c r="F30" s="349">
        <v>9937</v>
      </c>
      <c r="G30" s="349">
        <v>128124</v>
      </c>
      <c r="H30" s="349">
        <v>329374</v>
      </c>
      <c r="I30" s="369">
        <v>11999</v>
      </c>
      <c r="J30" s="371">
        <v>3513</v>
      </c>
      <c r="K30" s="353" t="s">
        <v>305</v>
      </c>
      <c r="L30" s="350">
        <v>329</v>
      </c>
      <c r="M30" s="354"/>
      <c r="N30" s="353" t="s">
        <v>305</v>
      </c>
      <c r="O30" s="349">
        <v>852286</v>
      </c>
      <c r="P30" s="358">
        <v>480353</v>
      </c>
      <c r="Q30" s="359">
        <v>69</v>
      </c>
    </row>
    <row r="31" spans="2:17" s="325" customFormat="1" ht="13.5" customHeight="1">
      <c r="B31" s="357" t="s">
        <v>337</v>
      </c>
      <c r="C31" s="349">
        <v>1011640</v>
      </c>
      <c r="D31" s="349">
        <v>1621635</v>
      </c>
      <c r="E31" s="349">
        <v>1381998</v>
      </c>
      <c r="F31" s="349">
        <v>10318</v>
      </c>
      <c r="G31" s="349">
        <v>126659</v>
      </c>
      <c r="H31" s="349">
        <v>333037</v>
      </c>
      <c r="I31" s="369">
        <v>12357</v>
      </c>
      <c r="J31" s="371">
        <v>3336</v>
      </c>
      <c r="K31" s="353" t="s">
        <v>305</v>
      </c>
      <c r="L31" s="350">
        <v>328</v>
      </c>
      <c r="M31" s="354"/>
      <c r="N31" s="353" t="s">
        <v>305</v>
      </c>
      <c r="O31" s="349">
        <v>818433</v>
      </c>
      <c r="P31" s="358">
        <v>483838</v>
      </c>
      <c r="Q31" s="359">
        <v>70</v>
      </c>
    </row>
    <row r="32" spans="2:17" s="325" customFormat="1" ht="13.5" customHeight="1">
      <c r="B32" s="360" t="s">
        <v>338</v>
      </c>
      <c r="C32" s="362">
        <v>1020386</v>
      </c>
      <c r="D32" s="362">
        <v>1711196</v>
      </c>
      <c r="E32" s="362">
        <v>1391153</v>
      </c>
      <c r="F32" s="362">
        <v>10301</v>
      </c>
      <c r="G32" s="362">
        <v>136392</v>
      </c>
      <c r="H32" s="362">
        <v>357821</v>
      </c>
      <c r="I32" s="370">
        <v>13129</v>
      </c>
      <c r="J32" s="372">
        <v>3791</v>
      </c>
      <c r="K32" s="365" t="s">
        <v>305</v>
      </c>
      <c r="L32" s="361">
        <v>336</v>
      </c>
      <c r="M32" s="366"/>
      <c r="N32" s="365" t="s">
        <v>305</v>
      </c>
      <c r="O32" s="362">
        <v>786504</v>
      </c>
      <c r="P32" s="367">
        <v>519988</v>
      </c>
      <c r="Q32" s="368">
        <v>71</v>
      </c>
    </row>
    <row r="33" spans="2:17" s="325" customFormat="1" ht="13.5" customHeight="1">
      <c r="B33" s="357" t="s">
        <v>339</v>
      </c>
      <c r="C33" s="349">
        <v>1132228</v>
      </c>
      <c r="D33" s="349">
        <v>1666498</v>
      </c>
      <c r="E33" s="349">
        <v>1376779</v>
      </c>
      <c r="F33" s="349">
        <v>10015</v>
      </c>
      <c r="G33" s="349">
        <v>141631</v>
      </c>
      <c r="H33" s="349">
        <v>376147</v>
      </c>
      <c r="I33" s="369">
        <v>14723</v>
      </c>
      <c r="J33" s="371">
        <v>3979</v>
      </c>
      <c r="K33" s="353" t="s">
        <v>305</v>
      </c>
      <c r="L33" s="350">
        <v>382</v>
      </c>
      <c r="M33" s="354"/>
      <c r="N33" s="353" t="s">
        <v>305</v>
      </c>
      <c r="O33" s="349">
        <v>752117</v>
      </c>
      <c r="P33" s="358">
        <v>545909</v>
      </c>
      <c r="Q33" s="359">
        <v>72</v>
      </c>
    </row>
    <row r="34" spans="2:17" s="325" customFormat="1" ht="13.5" customHeight="1">
      <c r="B34" s="357" t="s">
        <v>340</v>
      </c>
      <c r="C34" s="349">
        <v>1257909</v>
      </c>
      <c r="D34" s="349">
        <v>1564124</v>
      </c>
      <c r="E34" s="349">
        <v>1393192</v>
      </c>
      <c r="F34" s="349">
        <v>9908</v>
      </c>
      <c r="G34" s="349">
        <v>154771</v>
      </c>
      <c r="H34" s="349">
        <v>389560</v>
      </c>
      <c r="I34" s="369">
        <v>14457</v>
      </c>
      <c r="J34" s="371">
        <v>4076</v>
      </c>
      <c r="K34" s="353" t="s">
        <v>305</v>
      </c>
      <c r="L34" s="350">
        <v>391</v>
      </c>
      <c r="M34" s="354"/>
      <c r="N34" s="353" t="s">
        <v>305</v>
      </c>
      <c r="O34" s="349">
        <v>743322</v>
      </c>
      <c r="P34" s="358">
        <v>572482</v>
      </c>
      <c r="Q34" s="359">
        <v>73</v>
      </c>
    </row>
    <row r="35" spans="2:17" s="325" customFormat="1" ht="13.5" customHeight="1">
      <c r="B35" s="357" t="s">
        <v>341</v>
      </c>
      <c r="C35" s="349">
        <v>1196140</v>
      </c>
      <c r="D35" s="349">
        <v>1859908</v>
      </c>
      <c r="E35" s="349">
        <v>1483981</v>
      </c>
      <c r="F35" s="349">
        <v>10006</v>
      </c>
      <c r="G35" s="349">
        <v>164077</v>
      </c>
      <c r="H35" s="349">
        <v>407528</v>
      </c>
      <c r="I35" s="369">
        <v>14448</v>
      </c>
      <c r="J35" s="371">
        <v>4182</v>
      </c>
      <c r="K35" s="353" t="s">
        <v>305</v>
      </c>
      <c r="L35" s="350">
        <v>392</v>
      </c>
      <c r="M35" s="354"/>
      <c r="N35" s="353" t="s">
        <v>305</v>
      </c>
      <c r="O35" s="349">
        <v>734396</v>
      </c>
      <c r="P35" s="358">
        <v>600012</v>
      </c>
      <c r="Q35" s="359">
        <v>74</v>
      </c>
    </row>
    <row r="36" spans="2:17" s="325" customFormat="1" ht="13.5" customHeight="1">
      <c r="B36" s="357" t="s">
        <v>342</v>
      </c>
      <c r="C36" s="349">
        <v>1310732</v>
      </c>
      <c r="D36" s="349">
        <v>1891543</v>
      </c>
      <c r="E36" s="349">
        <v>1467533</v>
      </c>
      <c r="F36" s="349">
        <v>9540</v>
      </c>
      <c r="G36" s="349">
        <v>174930</v>
      </c>
      <c r="H36" s="349">
        <v>423942</v>
      </c>
      <c r="I36" s="369">
        <v>15770</v>
      </c>
      <c r="J36" s="371">
        <v>4158</v>
      </c>
      <c r="K36" s="353" t="s">
        <v>305</v>
      </c>
      <c r="L36" s="350">
        <v>302</v>
      </c>
      <c r="M36" s="354"/>
      <c r="N36" s="353" t="s">
        <v>305</v>
      </c>
      <c r="O36" s="349">
        <v>732487</v>
      </c>
      <c r="P36" s="358">
        <v>628091</v>
      </c>
      <c r="Q36" s="359">
        <v>75</v>
      </c>
    </row>
    <row r="37" spans="2:17" s="325" customFormat="1" ht="13.5" customHeight="1">
      <c r="B37" s="360" t="s">
        <v>343</v>
      </c>
      <c r="C37" s="362">
        <v>1348187</v>
      </c>
      <c r="D37" s="362">
        <v>1889945</v>
      </c>
      <c r="E37" s="362">
        <v>1460191</v>
      </c>
      <c r="F37" s="362">
        <v>9581</v>
      </c>
      <c r="G37" s="362">
        <v>174683</v>
      </c>
      <c r="H37" s="362">
        <v>420616</v>
      </c>
      <c r="I37" s="370">
        <v>16941</v>
      </c>
      <c r="J37" s="372">
        <v>4466</v>
      </c>
      <c r="K37" s="365" t="s">
        <v>305</v>
      </c>
      <c r="L37" s="361">
        <v>156</v>
      </c>
      <c r="M37" s="373"/>
      <c r="N37" s="374">
        <v>76270</v>
      </c>
      <c r="O37" s="362">
        <v>629211</v>
      </c>
      <c r="P37" s="367">
        <v>625681</v>
      </c>
      <c r="Q37" s="368">
        <v>76</v>
      </c>
    </row>
    <row r="38" spans="2:17" s="325" customFormat="1" ht="13.5" customHeight="1">
      <c r="B38" s="357" t="s">
        <v>344</v>
      </c>
      <c r="C38" s="349">
        <v>1388078</v>
      </c>
      <c r="D38" s="349">
        <v>1941181</v>
      </c>
      <c r="E38" s="349">
        <v>1480811</v>
      </c>
      <c r="F38" s="349">
        <v>9539</v>
      </c>
      <c r="G38" s="349">
        <v>183224</v>
      </c>
      <c r="H38" s="349">
        <v>428412</v>
      </c>
      <c r="I38" s="369">
        <v>16687</v>
      </c>
      <c r="J38" s="371">
        <v>4539</v>
      </c>
      <c r="K38" s="353" t="s">
        <v>305</v>
      </c>
      <c r="L38" s="350">
        <v>86</v>
      </c>
      <c r="M38" s="375"/>
      <c r="N38" s="376">
        <v>204344</v>
      </c>
      <c r="O38" s="349">
        <v>482764</v>
      </c>
      <c r="P38" s="358">
        <v>642271</v>
      </c>
      <c r="Q38" s="359">
        <v>77</v>
      </c>
    </row>
    <row r="39" spans="2:17" s="325" customFormat="1" ht="13.5" customHeight="1">
      <c r="B39" s="357" t="s">
        <v>345</v>
      </c>
      <c r="C39" s="349">
        <v>1399741</v>
      </c>
      <c r="D39" s="349">
        <v>2012899</v>
      </c>
      <c r="E39" s="349">
        <v>1509919</v>
      </c>
      <c r="F39" s="349">
        <v>9637</v>
      </c>
      <c r="G39" s="349">
        <v>181181</v>
      </c>
      <c r="H39" s="349">
        <v>425718</v>
      </c>
      <c r="I39" s="369">
        <v>16258</v>
      </c>
      <c r="J39" s="371">
        <v>4623</v>
      </c>
      <c r="K39" s="353" t="s">
        <v>305</v>
      </c>
      <c r="L39" s="350" t="s">
        <v>305</v>
      </c>
      <c r="M39" s="375"/>
      <c r="N39" s="376">
        <v>229206</v>
      </c>
      <c r="O39" s="349">
        <v>434361</v>
      </c>
      <c r="P39" s="358">
        <v>636497</v>
      </c>
      <c r="Q39" s="359">
        <v>78</v>
      </c>
    </row>
    <row r="40" spans="2:17" s="325" customFormat="1" ht="13.5" customHeight="1">
      <c r="B40" s="357" t="s">
        <v>346</v>
      </c>
      <c r="C40" s="349">
        <v>1366172</v>
      </c>
      <c r="D40" s="349">
        <v>2051333</v>
      </c>
      <c r="E40" s="349">
        <v>1541753</v>
      </c>
      <c r="F40" s="349">
        <v>9715</v>
      </c>
      <c r="G40" s="349">
        <v>176979</v>
      </c>
      <c r="H40" s="349">
        <v>407635</v>
      </c>
      <c r="I40" s="369">
        <v>16187</v>
      </c>
      <c r="J40" s="371">
        <v>4845</v>
      </c>
      <c r="K40" s="353" t="s">
        <v>305</v>
      </c>
      <c r="L40" s="350" t="s">
        <v>305</v>
      </c>
      <c r="M40" s="375"/>
      <c r="N40" s="376">
        <v>235689</v>
      </c>
      <c r="O40" s="349">
        <v>419769</v>
      </c>
      <c r="P40" s="358">
        <v>614315</v>
      </c>
      <c r="Q40" s="359">
        <v>79</v>
      </c>
    </row>
    <row r="41" spans="2:17" s="325" customFormat="1" ht="13.5" customHeight="1">
      <c r="B41" s="357" t="s">
        <v>347</v>
      </c>
      <c r="C41" s="349">
        <v>1299741</v>
      </c>
      <c r="D41" s="349">
        <v>2055669</v>
      </c>
      <c r="E41" s="349">
        <v>1628069</v>
      </c>
      <c r="F41" s="349">
        <v>9729</v>
      </c>
      <c r="G41" s="349">
        <v>178215</v>
      </c>
      <c r="H41" s="349">
        <v>412437</v>
      </c>
      <c r="I41" s="369">
        <v>16844</v>
      </c>
      <c r="J41" s="371">
        <v>4669</v>
      </c>
      <c r="K41" s="353" t="s">
        <v>305</v>
      </c>
      <c r="L41" s="350" t="s">
        <v>305</v>
      </c>
      <c r="M41" s="375"/>
      <c r="N41" s="376">
        <v>245849</v>
      </c>
      <c r="O41" s="349">
        <v>394792</v>
      </c>
      <c r="P41" s="358">
        <v>620923</v>
      </c>
      <c r="Q41" s="359">
        <v>80</v>
      </c>
    </row>
    <row r="42" spans="2:17" s="325" customFormat="1" ht="13.5" customHeight="1">
      <c r="B42" s="360" t="s">
        <v>348</v>
      </c>
      <c r="C42" s="362">
        <v>1213061</v>
      </c>
      <c r="D42" s="362">
        <v>1987310</v>
      </c>
      <c r="E42" s="362">
        <v>1587885</v>
      </c>
      <c r="F42" s="362">
        <v>9764</v>
      </c>
      <c r="G42" s="362">
        <v>179071</v>
      </c>
      <c r="H42" s="362">
        <v>413236</v>
      </c>
      <c r="I42" s="370">
        <v>17857</v>
      </c>
      <c r="J42" s="372">
        <v>4753</v>
      </c>
      <c r="K42" s="365" t="s">
        <v>305</v>
      </c>
      <c r="L42" s="361" t="s">
        <v>305</v>
      </c>
      <c r="M42" s="373"/>
      <c r="N42" s="374">
        <v>274573</v>
      </c>
      <c r="O42" s="362">
        <v>346157</v>
      </c>
      <c r="P42" s="367">
        <v>623763</v>
      </c>
      <c r="Q42" s="368">
        <v>81</v>
      </c>
    </row>
    <row r="43" spans="2:17" s="325" customFormat="1" ht="13.5" customHeight="1">
      <c r="B43" s="357" t="s">
        <v>349</v>
      </c>
      <c r="C43" s="349">
        <v>1177305</v>
      </c>
      <c r="D43" s="349">
        <v>1865573</v>
      </c>
      <c r="E43" s="349">
        <v>1474789</v>
      </c>
      <c r="F43" s="349">
        <v>9814</v>
      </c>
      <c r="G43" s="349">
        <v>179601</v>
      </c>
      <c r="H43" s="349">
        <v>414536</v>
      </c>
      <c r="I43" s="369">
        <v>19717</v>
      </c>
      <c r="J43" s="371">
        <v>4914</v>
      </c>
      <c r="K43" s="353" t="s">
        <v>305</v>
      </c>
      <c r="L43" s="350" t="s">
        <v>305</v>
      </c>
      <c r="M43" s="375"/>
      <c r="N43" s="376">
        <v>277681</v>
      </c>
      <c r="O43" s="349">
        <v>334488</v>
      </c>
      <c r="P43" s="358">
        <v>627732</v>
      </c>
      <c r="Q43" s="359">
        <v>82</v>
      </c>
    </row>
    <row r="44" spans="2:17" s="325" customFormat="1" ht="13.5" customHeight="1">
      <c r="B44" s="357" t="s">
        <v>350</v>
      </c>
      <c r="C44" s="349">
        <v>1140550</v>
      </c>
      <c r="D44" s="349">
        <v>1778059</v>
      </c>
      <c r="E44" s="349">
        <v>1740335</v>
      </c>
      <c r="F44" s="349">
        <v>9985</v>
      </c>
      <c r="G44" s="349">
        <v>183871</v>
      </c>
      <c r="H44" s="349">
        <v>420458</v>
      </c>
      <c r="I44" s="369">
        <v>20549</v>
      </c>
      <c r="J44" s="371">
        <v>5322</v>
      </c>
      <c r="K44" s="353" t="s">
        <v>305</v>
      </c>
      <c r="L44" s="350" t="s">
        <v>305</v>
      </c>
      <c r="M44" s="375"/>
      <c r="N44" s="376">
        <v>305745</v>
      </c>
      <c r="O44" s="349">
        <v>323542</v>
      </c>
      <c r="P44" s="358">
        <v>639149</v>
      </c>
      <c r="Q44" s="359">
        <v>83</v>
      </c>
    </row>
    <row r="45" spans="2:17" s="325" customFormat="1" ht="13.5" customHeight="1">
      <c r="B45" s="357" t="s">
        <v>351</v>
      </c>
      <c r="C45" s="349">
        <v>1086094</v>
      </c>
      <c r="D45" s="349">
        <v>1735943</v>
      </c>
      <c r="E45" s="349">
        <v>1771300</v>
      </c>
      <c r="F45" s="349">
        <v>9968</v>
      </c>
      <c r="G45" s="349">
        <v>181223</v>
      </c>
      <c r="H45" s="349">
        <v>416002</v>
      </c>
      <c r="I45" s="369">
        <v>22201</v>
      </c>
      <c r="J45" s="371">
        <v>5749</v>
      </c>
      <c r="K45" s="353" t="s">
        <v>305</v>
      </c>
      <c r="L45" s="350" t="s">
        <v>305</v>
      </c>
      <c r="M45" s="375"/>
      <c r="N45" s="376">
        <v>310225</v>
      </c>
      <c r="O45" s="349">
        <v>370730</v>
      </c>
      <c r="P45" s="358">
        <v>634275</v>
      </c>
      <c r="Q45" s="359">
        <v>84</v>
      </c>
    </row>
    <row r="46" spans="2:17" s="325" customFormat="1" ht="13.5" customHeight="1">
      <c r="B46" s="357" t="s">
        <v>352</v>
      </c>
      <c r="C46" s="349">
        <v>1043684</v>
      </c>
      <c r="D46" s="349">
        <v>1682671</v>
      </c>
      <c r="E46" s="349">
        <v>1770884</v>
      </c>
      <c r="F46" s="349">
        <v>10207</v>
      </c>
      <c r="G46" s="349">
        <v>173503</v>
      </c>
      <c r="H46" s="349">
        <v>411993</v>
      </c>
      <c r="I46" s="369">
        <v>23594</v>
      </c>
      <c r="J46" s="371">
        <v>5877</v>
      </c>
      <c r="K46" s="353" t="s">
        <v>305</v>
      </c>
      <c r="L46" s="350" t="s">
        <v>305</v>
      </c>
      <c r="M46" s="375"/>
      <c r="N46" s="376">
        <v>300325</v>
      </c>
      <c r="O46" s="349">
        <v>330936</v>
      </c>
      <c r="P46" s="358">
        <v>624095</v>
      </c>
      <c r="Q46" s="359">
        <v>85</v>
      </c>
    </row>
    <row r="47" spans="2:17" s="325" customFormat="1" ht="13.5" customHeight="1">
      <c r="B47" s="360" t="s">
        <v>353</v>
      </c>
      <c r="C47" s="362">
        <v>1021886</v>
      </c>
      <c r="D47" s="362">
        <v>1624306</v>
      </c>
      <c r="E47" s="362">
        <v>1817582</v>
      </c>
      <c r="F47" s="362">
        <v>10432</v>
      </c>
      <c r="G47" s="362">
        <v>206083</v>
      </c>
      <c r="H47" s="362">
        <v>436896</v>
      </c>
      <c r="I47" s="370">
        <v>25164</v>
      </c>
      <c r="J47" s="372">
        <v>6645</v>
      </c>
      <c r="K47" s="365" t="s">
        <v>305</v>
      </c>
      <c r="L47" s="361" t="s">
        <v>305</v>
      </c>
      <c r="M47" s="373"/>
      <c r="N47" s="374">
        <v>351489</v>
      </c>
      <c r="O47" s="362">
        <v>294640</v>
      </c>
      <c r="P47" s="367">
        <v>684358</v>
      </c>
      <c r="Q47" s="368">
        <v>86</v>
      </c>
    </row>
    <row r="48" spans="2:17" s="325" customFormat="1" ht="13.5" customHeight="1">
      <c r="B48" s="357" t="s">
        <v>354</v>
      </c>
      <c r="C48" s="349">
        <v>1018450</v>
      </c>
      <c r="D48" s="349">
        <v>1546854</v>
      </c>
      <c r="E48" s="349">
        <v>1885836</v>
      </c>
      <c r="F48" s="349">
        <v>10439</v>
      </c>
      <c r="G48" s="349">
        <v>215088</v>
      </c>
      <c r="H48" s="349">
        <v>465503</v>
      </c>
      <c r="I48" s="369">
        <v>26644</v>
      </c>
      <c r="J48" s="371">
        <v>6848</v>
      </c>
      <c r="K48" s="353" t="s">
        <v>305</v>
      </c>
      <c r="L48" s="350" t="s">
        <v>305</v>
      </c>
      <c r="M48" s="375"/>
      <c r="N48" s="376">
        <v>383623</v>
      </c>
      <c r="O48" s="349">
        <v>287931</v>
      </c>
      <c r="P48" s="358">
        <v>723550</v>
      </c>
      <c r="Q48" s="359">
        <v>87</v>
      </c>
    </row>
    <row r="49" spans="2:19" s="325" customFormat="1" ht="13.5" customHeight="1">
      <c r="B49" s="357" t="s">
        <v>355</v>
      </c>
      <c r="C49" s="349">
        <v>1022126</v>
      </c>
      <c r="D49" s="349">
        <v>1511632</v>
      </c>
      <c r="E49" s="349">
        <v>1926817</v>
      </c>
      <c r="F49" s="349">
        <v>10824</v>
      </c>
      <c r="G49" s="349">
        <v>218036</v>
      </c>
      <c r="H49" s="349">
        <v>472965</v>
      </c>
      <c r="I49" s="369">
        <v>27342</v>
      </c>
      <c r="J49" s="371">
        <v>7170</v>
      </c>
      <c r="K49" s="353" t="s">
        <v>305</v>
      </c>
      <c r="L49" s="350" t="s">
        <v>305</v>
      </c>
      <c r="M49" s="375"/>
      <c r="N49" s="376">
        <v>404218</v>
      </c>
      <c r="O49" s="349">
        <v>280207</v>
      </c>
      <c r="P49" s="358">
        <v>735277</v>
      </c>
      <c r="Q49" s="359">
        <v>88</v>
      </c>
    </row>
    <row r="50" spans="2:19" s="325" customFormat="1" ht="13.5" customHeight="1">
      <c r="B50" s="348" t="s">
        <v>360</v>
      </c>
      <c r="C50" s="349">
        <v>999286</v>
      </c>
      <c r="D50" s="349">
        <v>1511870</v>
      </c>
      <c r="E50" s="349">
        <v>1930910</v>
      </c>
      <c r="F50" s="349">
        <v>10986</v>
      </c>
      <c r="G50" s="349">
        <v>225364</v>
      </c>
      <c r="H50" s="349">
        <v>476786</v>
      </c>
      <c r="I50" s="369">
        <v>28177</v>
      </c>
      <c r="J50" s="371">
        <v>7478</v>
      </c>
      <c r="K50" s="353" t="s">
        <v>305</v>
      </c>
      <c r="L50" s="350" t="s">
        <v>305</v>
      </c>
      <c r="M50" s="375"/>
      <c r="N50" s="376">
        <v>429307</v>
      </c>
      <c r="O50" s="349">
        <v>274012</v>
      </c>
      <c r="P50" s="358">
        <v>747837</v>
      </c>
      <c r="Q50" s="359">
        <v>89</v>
      </c>
    </row>
    <row r="51" spans="2:19" s="325" customFormat="1" ht="13.5" customHeight="1">
      <c r="B51" s="377" t="s">
        <v>452</v>
      </c>
      <c r="C51" s="349">
        <v>968422</v>
      </c>
      <c r="D51" s="349">
        <v>1501786</v>
      </c>
      <c r="E51" s="349">
        <v>1871333</v>
      </c>
      <c r="F51" s="349">
        <v>11127</v>
      </c>
      <c r="G51" s="349">
        <v>235195</v>
      </c>
      <c r="H51" s="349">
        <v>492340</v>
      </c>
      <c r="I51" s="369">
        <v>30733</v>
      </c>
      <c r="J51" s="371">
        <v>7813</v>
      </c>
      <c r="K51" s="353" t="s">
        <v>305</v>
      </c>
      <c r="L51" s="350" t="s">
        <v>305</v>
      </c>
      <c r="M51" s="375"/>
      <c r="N51" s="376">
        <v>454122</v>
      </c>
      <c r="O51" s="349">
        <v>263058</v>
      </c>
      <c r="P51" s="358">
        <v>776160</v>
      </c>
      <c r="Q51" s="359">
        <v>90</v>
      </c>
    </row>
    <row r="52" spans="2:19" s="325" customFormat="1" ht="13.5" customHeight="1">
      <c r="B52" s="378" t="s">
        <v>453</v>
      </c>
      <c r="C52" s="362">
        <v>942787</v>
      </c>
      <c r="D52" s="362">
        <v>1464220</v>
      </c>
      <c r="E52" s="362">
        <v>1760619</v>
      </c>
      <c r="F52" s="362">
        <v>11191</v>
      </c>
      <c r="G52" s="362">
        <v>249552</v>
      </c>
      <c r="H52" s="362">
        <v>521899</v>
      </c>
      <c r="I52" s="370">
        <v>34927</v>
      </c>
      <c r="J52" s="372">
        <v>8505</v>
      </c>
      <c r="K52" s="365" t="s">
        <v>305</v>
      </c>
      <c r="L52" s="361" t="s">
        <v>305</v>
      </c>
      <c r="M52" s="373"/>
      <c r="N52" s="374">
        <v>465454</v>
      </c>
      <c r="O52" s="362">
        <v>249696</v>
      </c>
      <c r="P52" s="367">
        <v>825337</v>
      </c>
      <c r="Q52" s="368">
        <v>91</v>
      </c>
    </row>
    <row r="53" spans="2:19" s="325" customFormat="1" ht="13.5" customHeight="1">
      <c r="B53" s="377" t="s">
        <v>454</v>
      </c>
      <c r="C53" s="349">
        <v>912068</v>
      </c>
      <c r="D53" s="349">
        <v>1410441</v>
      </c>
      <c r="E53" s="349">
        <v>1686055</v>
      </c>
      <c r="F53" s="349">
        <v>11300</v>
      </c>
      <c r="G53" s="349">
        <v>254676</v>
      </c>
      <c r="H53" s="349">
        <v>541604</v>
      </c>
      <c r="I53" s="369">
        <v>38709</v>
      </c>
      <c r="J53" s="371">
        <v>9481</v>
      </c>
      <c r="K53" s="353" t="s">
        <v>305</v>
      </c>
      <c r="L53" s="350" t="s">
        <v>305</v>
      </c>
      <c r="M53" s="375"/>
      <c r="N53" s="376">
        <v>471782</v>
      </c>
      <c r="O53" s="349">
        <v>243572</v>
      </c>
      <c r="P53" s="358">
        <v>855198</v>
      </c>
      <c r="Q53" s="359">
        <v>92</v>
      </c>
    </row>
    <row r="54" spans="2:19" s="325" customFormat="1" ht="13.5" customHeight="1">
      <c r="B54" s="377" t="s">
        <v>455</v>
      </c>
      <c r="C54" s="349">
        <v>868932</v>
      </c>
      <c r="D54" s="349">
        <v>1365860</v>
      </c>
      <c r="E54" s="349">
        <v>1649987</v>
      </c>
      <c r="F54" s="349">
        <v>11240</v>
      </c>
      <c r="G54" s="349">
        <v>254953</v>
      </c>
      <c r="H54" s="349">
        <v>554973</v>
      </c>
      <c r="I54" s="369">
        <v>44401</v>
      </c>
      <c r="J54" s="371">
        <v>10681</v>
      </c>
      <c r="K54" s="353" t="s">
        <v>305</v>
      </c>
      <c r="L54" s="350" t="s">
        <v>305</v>
      </c>
      <c r="M54" s="375"/>
      <c r="N54" s="376">
        <v>459160</v>
      </c>
      <c r="O54" s="349">
        <v>229307</v>
      </c>
      <c r="P54" s="358">
        <v>876042</v>
      </c>
      <c r="Q54" s="359">
        <v>93</v>
      </c>
    </row>
    <row r="55" spans="2:19" s="325" customFormat="1" ht="13.5" customHeight="1">
      <c r="B55" s="377" t="s">
        <v>456</v>
      </c>
      <c r="C55" s="349">
        <v>828908</v>
      </c>
      <c r="D55" s="349">
        <v>1325449</v>
      </c>
      <c r="E55" s="349">
        <v>1606178</v>
      </c>
      <c r="F55" s="349">
        <v>11175</v>
      </c>
      <c r="G55" s="349">
        <v>244895</v>
      </c>
      <c r="H55" s="349">
        <v>560815</v>
      </c>
      <c r="I55" s="369">
        <v>50852</v>
      </c>
      <c r="J55" s="371">
        <v>11852</v>
      </c>
      <c r="K55" s="353" t="s">
        <v>305</v>
      </c>
      <c r="L55" s="350" t="s">
        <v>305</v>
      </c>
      <c r="M55" s="375"/>
      <c r="N55" s="376">
        <v>439463</v>
      </c>
      <c r="O55" s="349">
        <v>203516</v>
      </c>
      <c r="P55" s="358">
        <v>879447</v>
      </c>
      <c r="Q55" s="359">
        <v>94</v>
      </c>
      <c r="S55" s="379" t="s">
        <v>1042</v>
      </c>
    </row>
    <row r="56" spans="2:19" s="325" customFormat="1" ht="13.5" customHeight="1">
      <c r="B56" s="377" t="s">
        <v>457</v>
      </c>
      <c r="C56" s="349">
        <v>818048</v>
      </c>
      <c r="D56" s="349">
        <v>1300033</v>
      </c>
      <c r="E56" s="349">
        <v>1551685</v>
      </c>
      <c r="F56" s="349">
        <v>11313</v>
      </c>
      <c r="G56" s="349">
        <v>232741</v>
      </c>
      <c r="H56" s="349">
        <v>568576</v>
      </c>
      <c r="I56" s="369">
        <v>53842</v>
      </c>
      <c r="J56" s="371">
        <v>13074</v>
      </c>
      <c r="K56" s="353" t="s">
        <v>305</v>
      </c>
      <c r="L56" s="350" t="s">
        <v>305</v>
      </c>
      <c r="M56" s="375"/>
      <c r="N56" s="376">
        <v>431795</v>
      </c>
      <c r="O56" s="349">
        <v>185723</v>
      </c>
      <c r="P56" s="358">
        <v>879386</v>
      </c>
      <c r="Q56" s="359">
        <v>95</v>
      </c>
      <c r="S56" s="380">
        <v>11153</v>
      </c>
    </row>
    <row r="57" spans="2:19" s="325" customFormat="1" ht="13.5" customHeight="1">
      <c r="B57" s="378" t="s">
        <v>458</v>
      </c>
      <c r="C57" s="362">
        <v>805144</v>
      </c>
      <c r="D57" s="362">
        <v>1237685</v>
      </c>
      <c r="E57" s="362">
        <v>1478787</v>
      </c>
      <c r="F57" s="362">
        <v>11269</v>
      </c>
      <c r="G57" s="362">
        <v>220875</v>
      </c>
      <c r="H57" s="362">
        <v>579148</v>
      </c>
      <c r="I57" s="370">
        <v>56567</v>
      </c>
      <c r="J57" s="372">
        <v>14345</v>
      </c>
      <c r="K57" s="365" t="s">
        <v>305</v>
      </c>
      <c r="L57" s="361" t="s">
        <v>305</v>
      </c>
      <c r="M57" s="373"/>
      <c r="N57" s="374">
        <v>426538</v>
      </c>
      <c r="O57" s="362">
        <v>172903</v>
      </c>
      <c r="P57" s="367">
        <v>881983</v>
      </c>
      <c r="Q57" s="368">
        <v>96</v>
      </c>
      <c r="S57" s="380">
        <v>11048</v>
      </c>
    </row>
    <row r="58" spans="2:19" s="325" customFormat="1" ht="14.25">
      <c r="B58" s="377" t="s">
        <v>459</v>
      </c>
      <c r="C58" s="349">
        <v>787886</v>
      </c>
      <c r="D58" s="349">
        <v>1213244</v>
      </c>
      <c r="E58" s="349">
        <v>1446104</v>
      </c>
      <c r="F58" s="349">
        <v>11277</v>
      </c>
      <c r="G58" s="349">
        <v>207546</v>
      </c>
      <c r="H58" s="349">
        <v>586688</v>
      </c>
      <c r="I58" s="369">
        <v>57065</v>
      </c>
      <c r="J58" s="371">
        <v>14683</v>
      </c>
      <c r="K58" s="353" t="s">
        <v>305</v>
      </c>
      <c r="L58" s="350" t="s">
        <v>305</v>
      </c>
      <c r="M58" s="375"/>
      <c r="N58" s="376">
        <v>416011</v>
      </c>
      <c r="O58" s="349">
        <v>148482</v>
      </c>
      <c r="P58" s="358">
        <v>876797</v>
      </c>
      <c r="Q58" s="359">
        <v>97</v>
      </c>
      <c r="S58" s="380">
        <v>10815</v>
      </c>
    </row>
    <row r="59" spans="2:19" s="325" customFormat="1" ht="14.25">
      <c r="B59" s="377" t="s">
        <v>460</v>
      </c>
      <c r="C59" s="349">
        <v>789931</v>
      </c>
      <c r="D59" s="349">
        <v>1217059</v>
      </c>
      <c r="E59" s="349">
        <v>1446090</v>
      </c>
      <c r="F59" s="349">
        <v>11306</v>
      </c>
      <c r="G59" s="349">
        <v>191430</v>
      </c>
      <c r="H59" s="349">
        <v>590743</v>
      </c>
      <c r="I59" s="369">
        <v>60241</v>
      </c>
      <c r="J59" s="371">
        <v>15491</v>
      </c>
      <c r="K59" s="353" t="s">
        <v>305</v>
      </c>
      <c r="L59" s="350" t="s">
        <v>305</v>
      </c>
      <c r="M59" s="375"/>
      <c r="N59" s="376">
        <v>397858</v>
      </c>
      <c r="O59" s="349">
        <v>131354</v>
      </c>
      <c r="P59" s="358">
        <f>SUM(G59:J59,S59)</f>
        <v>868790</v>
      </c>
      <c r="Q59" s="359">
        <v>98</v>
      </c>
      <c r="S59" s="380">
        <v>10885</v>
      </c>
    </row>
    <row r="60" spans="2:19" s="325" customFormat="1" ht="14.25">
      <c r="B60" s="377" t="s">
        <v>461</v>
      </c>
      <c r="C60" s="349">
        <v>768764</v>
      </c>
      <c r="D60" s="349">
        <v>1203127</v>
      </c>
      <c r="E60" s="349">
        <v>1436437</v>
      </c>
      <c r="F60" s="349">
        <v>11330</v>
      </c>
      <c r="G60" s="349">
        <v>168973</v>
      </c>
      <c r="H60" s="349">
        <v>589559</v>
      </c>
      <c r="I60" s="369">
        <v>65382</v>
      </c>
      <c r="J60" s="371">
        <v>16276</v>
      </c>
      <c r="K60" s="353" t="s">
        <v>305</v>
      </c>
      <c r="L60" s="350" t="s">
        <v>305</v>
      </c>
      <c r="M60" s="375"/>
      <c r="N60" s="376">
        <v>385424</v>
      </c>
      <c r="O60" s="349">
        <v>122084</v>
      </c>
      <c r="P60" s="358">
        <f>SUM(G60:J60,S60)</f>
        <v>850958</v>
      </c>
      <c r="Q60" s="359">
        <v>99</v>
      </c>
      <c r="S60" s="380">
        <v>10768</v>
      </c>
    </row>
    <row r="61" spans="2:19" s="325" customFormat="1" ht="14.25">
      <c r="B61" s="381" t="s">
        <v>462</v>
      </c>
      <c r="C61" s="382">
        <v>759342</v>
      </c>
      <c r="D61" s="382">
        <v>1192258</v>
      </c>
      <c r="E61" s="382">
        <v>1400228</v>
      </c>
      <c r="F61" s="382">
        <v>11225</v>
      </c>
      <c r="G61" s="382">
        <v>141491</v>
      </c>
      <c r="H61" s="382">
        <v>599655</v>
      </c>
      <c r="I61" s="383">
        <v>70336</v>
      </c>
      <c r="J61" s="384">
        <v>17023</v>
      </c>
      <c r="K61" s="353" t="s">
        <v>305</v>
      </c>
      <c r="L61" s="385" t="s">
        <v>305</v>
      </c>
      <c r="M61" s="386"/>
      <c r="N61" s="387">
        <v>386471</v>
      </c>
      <c r="O61" s="382">
        <v>117098</v>
      </c>
      <c r="P61" s="388">
        <f>SUM(G61:J61,S61)</f>
        <v>839369</v>
      </c>
      <c r="Q61" s="389" t="s">
        <v>563</v>
      </c>
      <c r="S61" s="380">
        <v>10864</v>
      </c>
    </row>
    <row r="62" spans="2:19" s="325" customFormat="1" ht="14.25">
      <c r="B62" s="377" t="s">
        <v>464</v>
      </c>
      <c r="C62" s="390">
        <v>746889</v>
      </c>
      <c r="D62" s="362">
        <v>1232206</v>
      </c>
      <c r="E62" s="362">
        <v>1345838</v>
      </c>
      <c r="F62" s="362">
        <v>11315</v>
      </c>
      <c r="G62" s="349">
        <v>130246</v>
      </c>
      <c r="H62" s="349">
        <v>603953</v>
      </c>
      <c r="I62" s="369">
        <v>72561</v>
      </c>
      <c r="J62" s="371">
        <v>17128</v>
      </c>
      <c r="K62" s="365" t="s">
        <v>305</v>
      </c>
      <c r="L62" s="350" t="s">
        <v>305</v>
      </c>
      <c r="M62" s="375"/>
      <c r="N62" s="376">
        <v>386688</v>
      </c>
      <c r="O62" s="349">
        <v>113065</v>
      </c>
      <c r="P62" s="358">
        <f>SUM(G62:J62,S62)</f>
        <v>834847</v>
      </c>
      <c r="Q62" s="391" t="s">
        <v>373</v>
      </c>
      <c r="S62" s="380">
        <v>10959</v>
      </c>
    </row>
    <row r="63" spans="2:19" s="325" customFormat="1" ht="14.25">
      <c r="B63" s="377" t="s">
        <v>465</v>
      </c>
      <c r="C63" s="349">
        <v>737211</v>
      </c>
      <c r="D63" s="349">
        <v>1181629</v>
      </c>
      <c r="E63" s="349">
        <v>1302944</v>
      </c>
      <c r="F63" s="349">
        <v>11253</v>
      </c>
      <c r="G63" s="349">
        <v>121441</v>
      </c>
      <c r="H63" s="349">
        <v>609337</v>
      </c>
      <c r="I63" s="369">
        <v>73636</v>
      </c>
      <c r="J63" s="371">
        <v>17234</v>
      </c>
      <c r="K63" s="353" t="s">
        <v>305</v>
      </c>
      <c r="L63" s="350" t="s">
        <v>305</v>
      </c>
      <c r="M63" s="375"/>
      <c r="N63" s="376">
        <v>398049</v>
      </c>
      <c r="O63" s="349">
        <v>108484</v>
      </c>
      <c r="P63" s="358">
        <f>SUM(G63:J63,S63)</f>
        <v>832600</v>
      </c>
      <c r="Q63" s="391" t="s">
        <v>376</v>
      </c>
      <c r="S63" s="380">
        <v>10952</v>
      </c>
    </row>
    <row r="64" spans="2:19" s="325" customFormat="1" ht="14.25">
      <c r="B64" s="377" t="s">
        <v>467</v>
      </c>
      <c r="C64" s="349">
        <v>718307</v>
      </c>
      <c r="D64" s="349">
        <v>1201425</v>
      </c>
      <c r="E64" s="349">
        <v>1268027</v>
      </c>
      <c r="F64" s="349">
        <v>11335</v>
      </c>
      <c r="G64" s="349">
        <v>113029</v>
      </c>
      <c r="H64" s="349">
        <v>604785</v>
      </c>
      <c r="I64" s="369">
        <v>75698</v>
      </c>
      <c r="J64" s="371">
        <v>18232</v>
      </c>
      <c r="K64" s="392">
        <v>572</v>
      </c>
      <c r="L64" s="350" t="s">
        <v>305</v>
      </c>
      <c r="M64" s="375"/>
      <c r="N64" s="376">
        <v>407239</v>
      </c>
      <c r="O64" s="349">
        <v>102796</v>
      </c>
      <c r="P64" s="358">
        <f>SUM(G64:K64,S64)</f>
        <v>823379</v>
      </c>
      <c r="Q64" s="391" t="s">
        <v>378</v>
      </c>
      <c r="S64" s="380">
        <v>11063</v>
      </c>
    </row>
    <row r="65" spans="2:19" s="325" customFormat="1" ht="14.25">
      <c r="B65" s="377" t="s">
        <v>468</v>
      </c>
      <c r="C65" s="349">
        <v>703883</v>
      </c>
      <c r="D65" s="349">
        <v>1191708</v>
      </c>
      <c r="E65" s="349">
        <v>1242591</v>
      </c>
      <c r="F65" s="349">
        <v>11572</v>
      </c>
      <c r="G65" s="349">
        <v>106204</v>
      </c>
      <c r="H65" s="349">
        <v>598331</v>
      </c>
      <c r="I65" s="369">
        <v>76749</v>
      </c>
      <c r="J65" s="371">
        <v>17944</v>
      </c>
      <c r="K65" s="392">
        <v>7231</v>
      </c>
      <c r="L65" s="350" t="s">
        <v>305</v>
      </c>
      <c r="M65" s="375"/>
      <c r="N65" s="376">
        <v>400035</v>
      </c>
      <c r="O65" s="349">
        <v>95622</v>
      </c>
      <c r="P65" s="358">
        <f>SUM(G65:K65,S65)</f>
        <v>817651</v>
      </c>
      <c r="Q65" s="391" t="s">
        <v>469</v>
      </c>
      <c r="S65" s="380">
        <v>11192</v>
      </c>
    </row>
    <row r="66" spans="2:19" s="325" customFormat="1" ht="14.25">
      <c r="B66" s="381" t="s">
        <v>470</v>
      </c>
      <c r="C66" s="382">
        <v>692013</v>
      </c>
      <c r="D66" s="382">
        <v>1199756</v>
      </c>
      <c r="E66" s="382">
        <v>1183689</v>
      </c>
      <c r="F66" s="382">
        <v>11345</v>
      </c>
      <c r="G66" s="382">
        <v>99431</v>
      </c>
      <c r="H66" s="382">
        <v>603760</v>
      </c>
      <c r="I66" s="383">
        <v>77557</v>
      </c>
      <c r="J66" s="384">
        <v>17553</v>
      </c>
      <c r="K66" s="393">
        <v>5969</v>
      </c>
      <c r="L66" s="385" t="s">
        <v>305</v>
      </c>
      <c r="M66" s="386"/>
      <c r="N66" s="387">
        <v>386836</v>
      </c>
      <c r="O66" s="382">
        <v>84048</v>
      </c>
      <c r="P66" s="388">
        <v>815464</v>
      </c>
      <c r="Q66" s="389" t="s">
        <v>382</v>
      </c>
      <c r="S66" s="380">
        <v>11194</v>
      </c>
    </row>
    <row r="67" spans="2:19" s="325" customFormat="1" ht="14.25">
      <c r="B67" s="377" t="s">
        <v>471</v>
      </c>
      <c r="C67" s="349">
        <v>671531</v>
      </c>
      <c r="D67" s="349">
        <v>1181519</v>
      </c>
      <c r="E67" s="349">
        <v>1157291</v>
      </c>
      <c r="F67" s="349">
        <v>11330</v>
      </c>
      <c r="G67" s="349">
        <v>90740</v>
      </c>
      <c r="H67" s="349">
        <v>603054</v>
      </c>
      <c r="I67" s="369">
        <v>77851</v>
      </c>
      <c r="J67" s="371">
        <v>17131</v>
      </c>
      <c r="K67" s="392">
        <v>8899</v>
      </c>
      <c r="L67" s="350" t="s">
        <v>305</v>
      </c>
      <c r="M67" s="375"/>
      <c r="N67" s="376">
        <v>358241</v>
      </c>
      <c r="O67" s="349">
        <v>71540</v>
      </c>
      <c r="P67" s="358">
        <v>808870</v>
      </c>
      <c r="Q67" s="391" t="s">
        <v>384</v>
      </c>
      <c r="S67" s="380">
        <v>11195</v>
      </c>
    </row>
    <row r="68" spans="2:19" s="325" customFormat="1" ht="14.25">
      <c r="B68" s="377" t="s">
        <v>472</v>
      </c>
      <c r="C68" s="349">
        <v>653656</v>
      </c>
      <c r="D68" s="349">
        <v>1176236</v>
      </c>
      <c r="E68" s="349">
        <v>1158117</v>
      </c>
      <c r="F68" s="349">
        <v>11112</v>
      </c>
      <c r="G68" s="349">
        <v>84596</v>
      </c>
      <c r="H68" s="349">
        <v>613613</v>
      </c>
      <c r="I68" s="369">
        <v>77451</v>
      </c>
      <c r="J68" s="371">
        <v>16926</v>
      </c>
      <c r="K68" s="392">
        <v>9059</v>
      </c>
      <c r="L68" s="350" t="s">
        <v>305</v>
      </c>
      <c r="M68" s="375"/>
      <c r="N68" s="376">
        <v>334417</v>
      </c>
      <c r="O68" s="349">
        <v>67109</v>
      </c>
      <c r="P68" s="358">
        <f t="shared" ref="P68:P75" si="0">SUM(G68:K68,S68)</f>
        <v>813081</v>
      </c>
      <c r="Q68" s="391" t="s">
        <v>386</v>
      </c>
      <c r="S68" s="380">
        <v>11436</v>
      </c>
    </row>
    <row r="69" spans="2:19" s="325" customFormat="1" ht="14.25">
      <c r="B69" s="377" t="s">
        <v>473</v>
      </c>
      <c r="C69" s="349">
        <v>630169</v>
      </c>
      <c r="D69" s="349">
        <v>1169396</v>
      </c>
      <c r="E69" s="349">
        <v>1143843</v>
      </c>
      <c r="F69" s="349">
        <v>11288</v>
      </c>
      <c r="G69" s="349">
        <v>77339</v>
      </c>
      <c r="H69" s="349">
        <v>607159</v>
      </c>
      <c r="I69" s="369">
        <v>77396</v>
      </c>
      <c r="J69" s="371">
        <v>16271</v>
      </c>
      <c r="K69" s="392">
        <v>9468</v>
      </c>
      <c r="L69" s="350" t="s">
        <v>305</v>
      </c>
      <c r="M69" s="375"/>
      <c r="N69" s="376">
        <v>306225</v>
      </c>
      <c r="O69" s="349">
        <v>64053</v>
      </c>
      <c r="P69" s="358">
        <f t="shared" si="0"/>
        <v>798612</v>
      </c>
      <c r="Q69" s="391" t="s">
        <v>388</v>
      </c>
      <c r="S69" s="380">
        <v>10979</v>
      </c>
    </row>
    <row r="70" spans="2:19" s="325" customFormat="1" ht="14.25">
      <c r="B70" s="377" t="s">
        <v>474</v>
      </c>
      <c r="C70" s="349">
        <v>596466</v>
      </c>
      <c r="D70" s="349">
        <v>1142706</v>
      </c>
      <c r="E70" s="349">
        <v>1130034</v>
      </c>
      <c r="F70" s="349">
        <v>11280</v>
      </c>
      <c r="G70" s="349">
        <v>73163</v>
      </c>
      <c r="H70" s="349">
        <v>608731</v>
      </c>
      <c r="I70" s="369">
        <v>78119</v>
      </c>
      <c r="J70" s="371">
        <v>15901</v>
      </c>
      <c r="K70" s="392">
        <v>9247</v>
      </c>
      <c r="L70" s="350" t="s">
        <v>305</v>
      </c>
      <c r="M70" s="375"/>
      <c r="N70" s="376">
        <v>297730</v>
      </c>
      <c r="O70" s="349">
        <v>62332</v>
      </c>
      <c r="P70" s="358">
        <f t="shared" si="0"/>
        <v>796233</v>
      </c>
      <c r="Q70" s="391" t="s">
        <v>390</v>
      </c>
      <c r="S70" s="380">
        <v>11072</v>
      </c>
    </row>
    <row r="71" spans="2:19" s="325" customFormat="1" ht="14.25">
      <c r="B71" s="381" t="s">
        <v>476</v>
      </c>
      <c r="C71" s="382">
        <v>596586</v>
      </c>
      <c r="D71" s="382">
        <v>1122283</v>
      </c>
      <c r="E71" s="382">
        <v>1165758</v>
      </c>
      <c r="F71" s="382">
        <v>10936</v>
      </c>
      <c r="G71" s="382">
        <v>72047</v>
      </c>
      <c r="H71" s="382">
        <v>619119</v>
      </c>
      <c r="I71" s="383">
        <v>82310</v>
      </c>
      <c r="J71" s="384">
        <v>16471</v>
      </c>
      <c r="K71" s="393">
        <v>8931</v>
      </c>
      <c r="L71" s="385" t="s">
        <v>305</v>
      </c>
      <c r="M71" s="386"/>
      <c r="N71" s="387">
        <v>318324</v>
      </c>
      <c r="O71" s="382">
        <v>60741</v>
      </c>
      <c r="P71" s="388">
        <f t="shared" si="0"/>
        <v>810086</v>
      </c>
      <c r="Q71" s="389" t="s">
        <v>392</v>
      </c>
      <c r="S71" s="380">
        <v>11208</v>
      </c>
    </row>
    <row r="72" spans="2:19" s="394" customFormat="1" ht="14.25">
      <c r="B72" s="377" t="s">
        <v>477</v>
      </c>
      <c r="C72" s="349">
        <v>591458</v>
      </c>
      <c r="D72" s="349">
        <v>1097148</v>
      </c>
      <c r="E72" s="349">
        <v>1118144</v>
      </c>
      <c r="F72" s="349">
        <v>10873</v>
      </c>
      <c r="G72" s="349">
        <v>68432</v>
      </c>
      <c r="H72" s="349">
        <v>612858</v>
      </c>
      <c r="I72" s="369">
        <v>79385</v>
      </c>
      <c r="J72" s="371">
        <v>15685</v>
      </c>
      <c r="K72" s="392">
        <v>8073</v>
      </c>
      <c r="L72" s="350" t="s">
        <v>305</v>
      </c>
      <c r="M72" s="375"/>
      <c r="N72" s="376">
        <v>312371</v>
      </c>
      <c r="O72" s="349">
        <v>55533</v>
      </c>
      <c r="P72" s="358">
        <f t="shared" si="0"/>
        <v>795647</v>
      </c>
      <c r="Q72" s="391" t="s">
        <v>479</v>
      </c>
      <c r="S72" s="395">
        <v>11214</v>
      </c>
    </row>
    <row r="73" spans="2:19" s="325" customFormat="1" ht="14.25" customHeight="1">
      <c r="B73" s="377" t="s">
        <v>307</v>
      </c>
      <c r="C73" s="349">
        <v>574998</v>
      </c>
      <c r="D73" s="349">
        <v>1061279</v>
      </c>
      <c r="E73" s="349">
        <v>1134515</v>
      </c>
      <c r="F73" s="349">
        <v>10994</v>
      </c>
      <c r="G73" s="349">
        <v>64063</v>
      </c>
      <c r="H73" s="349">
        <v>605390</v>
      </c>
      <c r="I73" s="369">
        <v>74985</v>
      </c>
      <c r="J73" s="371">
        <v>15557</v>
      </c>
      <c r="K73" s="392">
        <v>7545</v>
      </c>
      <c r="L73" s="350" t="s">
        <v>305</v>
      </c>
      <c r="M73" s="375"/>
      <c r="N73" s="376">
        <v>313321</v>
      </c>
      <c r="O73" s="349">
        <v>54182</v>
      </c>
      <c r="P73" s="358">
        <f t="shared" si="0"/>
        <v>778930</v>
      </c>
      <c r="Q73" s="391" t="s">
        <v>480</v>
      </c>
      <c r="S73" s="380">
        <v>11390</v>
      </c>
    </row>
    <row r="74" spans="2:19" s="325" customFormat="1" ht="14.25" customHeight="1">
      <c r="B74" s="969" t="s">
        <v>308</v>
      </c>
      <c r="C74" s="970">
        <v>559259</v>
      </c>
      <c r="D74" s="349">
        <v>1088481</v>
      </c>
      <c r="E74" s="349">
        <v>1125329</v>
      </c>
      <c r="F74" s="349">
        <v>10856</v>
      </c>
      <c r="G74" s="349">
        <v>64653</v>
      </c>
      <c r="H74" s="349">
        <v>614183</v>
      </c>
      <c r="I74" s="375">
        <v>73353</v>
      </c>
      <c r="J74" s="371">
        <v>15491</v>
      </c>
      <c r="K74" s="971">
        <v>7208</v>
      </c>
      <c r="L74" s="350" t="s">
        <v>305</v>
      </c>
      <c r="M74" s="375"/>
      <c r="N74" s="376">
        <v>319527</v>
      </c>
      <c r="O74" s="349">
        <v>56823</v>
      </c>
      <c r="P74" s="972">
        <f t="shared" si="0"/>
        <v>785673</v>
      </c>
      <c r="Q74" s="391" t="s">
        <v>534</v>
      </c>
      <c r="S74" s="380">
        <v>10785</v>
      </c>
    </row>
    <row r="75" spans="2:19" s="394" customFormat="1" ht="14.25" customHeight="1" thickBot="1">
      <c r="B75" s="892" t="s">
        <v>309</v>
      </c>
      <c r="C75" s="915">
        <v>544306</v>
      </c>
      <c r="D75" s="893">
        <v>1090643</v>
      </c>
      <c r="E75" s="893">
        <v>1132011</v>
      </c>
      <c r="F75" s="893">
        <v>10969</v>
      </c>
      <c r="G75" s="893">
        <v>61699</v>
      </c>
      <c r="H75" s="893">
        <v>608247</v>
      </c>
      <c r="I75" s="966">
        <v>72856</v>
      </c>
      <c r="J75" s="917">
        <v>15418</v>
      </c>
      <c r="K75" s="967">
        <v>6638</v>
      </c>
      <c r="L75" s="894" t="s">
        <v>305</v>
      </c>
      <c r="M75" s="966"/>
      <c r="N75" s="966">
        <v>311023</v>
      </c>
      <c r="O75" s="968">
        <v>53584</v>
      </c>
      <c r="P75" s="966">
        <f t="shared" si="0"/>
        <v>775583</v>
      </c>
      <c r="Q75" s="916" t="s">
        <v>482</v>
      </c>
      <c r="S75" s="395">
        <v>10725</v>
      </c>
    </row>
    <row r="76" spans="2:19" ht="3.75" customHeight="1">
      <c r="P76" s="883"/>
      <c r="Q76" s="965"/>
    </row>
    <row r="77" spans="2:19" s="398" customFormat="1" ht="12.75" customHeight="1">
      <c r="B77" s="397" t="s">
        <v>403</v>
      </c>
      <c r="H77" s="397" t="s">
        <v>1063</v>
      </c>
      <c r="P77" s="399"/>
    </row>
    <row r="78" spans="2:19" s="398" customFormat="1" ht="12.75" customHeight="1">
      <c r="B78" s="397" t="s">
        <v>1064</v>
      </c>
      <c r="H78" s="400" t="s">
        <v>1065</v>
      </c>
    </row>
    <row r="79" spans="2:19" s="398" customFormat="1" ht="12.75" customHeight="1">
      <c r="B79" s="397" t="s">
        <v>1066</v>
      </c>
      <c r="H79" s="397" t="s">
        <v>1067</v>
      </c>
    </row>
    <row r="80" spans="2:19" s="398" customFormat="1" ht="12.75" customHeight="1">
      <c r="B80" s="400" t="s">
        <v>1068</v>
      </c>
      <c r="H80" s="400" t="s">
        <v>1069</v>
      </c>
    </row>
    <row r="81" spans="2:8" s="398" customFormat="1" ht="12.75" customHeight="1">
      <c r="B81" s="397" t="s">
        <v>1070</v>
      </c>
    </row>
    <row r="82" spans="2:8" s="398" customFormat="1" ht="12.75" customHeight="1">
      <c r="B82" s="400" t="s">
        <v>1071</v>
      </c>
      <c r="H82" s="401" t="s">
        <v>573</v>
      </c>
    </row>
    <row r="83" spans="2:8" s="398" customFormat="1" ht="12.75" customHeight="1">
      <c r="B83" s="400"/>
      <c r="H83" s="401" t="s">
        <v>574</v>
      </c>
    </row>
    <row r="84" spans="2:8" s="398" customFormat="1" ht="12.75" customHeight="1"/>
    <row r="85" spans="2:8" s="398" customFormat="1" ht="12.75" customHeight="1"/>
    <row r="86" spans="2:8" s="398" customFormat="1" ht="12.75" customHeight="1"/>
  </sheetData>
  <mergeCells count="12">
    <mergeCell ref="H5:H7"/>
    <mergeCell ref="L5:L7"/>
    <mergeCell ref="M5:N7"/>
    <mergeCell ref="O5:O7"/>
    <mergeCell ref="Q5:Q8"/>
    <mergeCell ref="M8:N8"/>
    <mergeCell ref="G5:G7"/>
    <mergeCell ref="B5:B8"/>
    <mergeCell ref="C5:C7"/>
    <mergeCell ref="D5:D7"/>
    <mergeCell ref="E5:E7"/>
    <mergeCell ref="F5:F7"/>
  </mergeCells>
  <phoneticPr fontId="15"/>
  <printOptions horizontalCentered="1" gridLinesSet="0"/>
  <pageMargins left="0" right="0" top="0" bottom="0" header="0" footer="0"/>
  <pageSetup paperSize="9" scale="76" orientation="portrait" blackAndWhite="1" r:id="rId1"/>
  <headerFooter alignWithMargins="0"/>
  <colBreaks count="1" manualBreakCount="1">
    <brk id="7" max="80" man="1"/>
  </colBreaks>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3"/>
  <dimension ref="B1:Z82"/>
  <sheetViews>
    <sheetView view="pageBreakPreview" topLeftCell="D1" zoomScale="80" zoomScaleNormal="75" zoomScaleSheetLayoutView="80" workbookViewId="0">
      <selection activeCell="Q78" sqref="Q78"/>
    </sheetView>
  </sheetViews>
  <sheetFormatPr defaultColWidth="9" defaultRowHeight="13.5"/>
  <cols>
    <col min="1" max="1" width="3.875" style="487" customWidth="1"/>
    <col min="2" max="2" width="10" style="487" customWidth="1"/>
    <col min="3" max="5" width="13.625" style="487" customWidth="1"/>
    <col min="6" max="7" width="10.5" style="487" customWidth="1"/>
    <col min="8" max="9" width="10.875" style="487" customWidth="1"/>
    <col min="10" max="10" width="11.5" style="487" customWidth="1"/>
    <col min="11" max="12" width="11.625" style="487" customWidth="1"/>
    <col min="13" max="14" width="9.625" style="487" customWidth="1"/>
    <col min="15" max="15" width="10.5" style="487" customWidth="1"/>
    <col min="16" max="16" width="8.5" style="487" customWidth="1"/>
    <col min="17" max="17" width="11.625" style="487" customWidth="1"/>
    <col min="18" max="18" width="13.625" style="487" customWidth="1"/>
    <col min="19" max="19" width="7.625" style="487" customWidth="1"/>
    <col min="20" max="20" width="9" style="487"/>
    <col min="21" max="26" width="7.375" style="487" customWidth="1"/>
    <col min="27" max="16384" width="9" style="487"/>
  </cols>
  <sheetData>
    <row r="1" spans="2:19" s="403" customFormat="1" ht="14.25" customHeight="1">
      <c r="B1" s="402" t="s">
        <v>1072</v>
      </c>
      <c r="S1" s="404" t="s">
        <v>1073</v>
      </c>
    </row>
    <row r="2" spans="2:19" s="407" customFormat="1" ht="17.25" customHeight="1">
      <c r="B2" s="405" t="s">
        <v>1074</v>
      </c>
      <c r="C2" s="406"/>
      <c r="D2" s="406"/>
      <c r="E2" s="406"/>
      <c r="F2" s="406"/>
      <c r="G2" s="406"/>
      <c r="H2" s="406"/>
      <c r="I2" s="406"/>
      <c r="J2" s="406"/>
      <c r="K2" s="406"/>
      <c r="L2" s="406"/>
      <c r="M2" s="406"/>
      <c r="N2" s="406"/>
      <c r="O2" s="406"/>
      <c r="P2" s="406"/>
      <c r="Q2" s="406"/>
      <c r="R2" s="406"/>
      <c r="S2" s="406"/>
    </row>
    <row r="3" spans="2:19" s="407" customFormat="1" ht="17.25" customHeight="1">
      <c r="B3" s="405"/>
      <c r="C3" s="406"/>
      <c r="D3" s="406"/>
      <c r="E3" s="406"/>
      <c r="F3" s="406"/>
      <c r="G3" s="407" t="s">
        <v>578</v>
      </c>
      <c r="I3" s="406"/>
      <c r="J3" s="408" t="s">
        <v>1075</v>
      </c>
      <c r="K3" s="406"/>
      <c r="L3" s="406"/>
      <c r="M3" s="406"/>
      <c r="N3" s="406"/>
      <c r="O3" s="406"/>
      <c r="P3" s="406"/>
      <c r="Q3" s="406"/>
      <c r="R3" s="406"/>
      <c r="S3" s="406"/>
    </row>
    <row r="4" spans="2:19" s="403" customFormat="1" ht="4.5" customHeight="1" thickBot="1">
      <c r="B4" s="406"/>
      <c r="C4" s="409"/>
      <c r="D4" s="409"/>
      <c r="E4" s="409"/>
      <c r="F4" s="409"/>
      <c r="G4" s="409"/>
      <c r="H4" s="409"/>
      <c r="I4" s="409"/>
      <c r="J4" s="409"/>
      <c r="K4" s="409"/>
      <c r="L4" s="409"/>
      <c r="M4" s="409"/>
      <c r="N4" s="409"/>
      <c r="O4" s="409"/>
      <c r="P4" s="409"/>
      <c r="Q4" s="409"/>
      <c r="R4" s="409"/>
      <c r="S4" s="409"/>
    </row>
    <row r="5" spans="2:19" s="403" customFormat="1" ht="30" customHeight="1">
      <c r="B5" s="2226" t="s">
        <v>133</v>
      </c>
      <c r="C5" s="2229" t="s">
        <v>37</v>
      </c>
      <c r="D5" s="2224" t="s">
        <v>43</v>
      </c>
      <c r="E5" s="2224" t="s">
        <v>47</v>
      </c>
      <c r="F5" s="2241" t="s">
        <v>103</v>
      </c>
      <c r="G5" s="2242"/>
      <c r="H5" s="410" t="s">
        <v>579</v>
      </c>
      <c r="I5" s="411"/>
      <c r="J5" s="2402" t="s">
        <v>562</v>
      </c>
      <c r="K5" s="2224" t="s">
        <v>55</v>
      </c>
      <c r="L5" s="2224" t="s">
        <v>57</v>
      </c>
      <c r="M5" s="412" t="s">
        <v>580</v>
      </c>
      <c r="N5" s="411"/>
      <c r="O5" s="413"/>
      <c r="P5" s="2244" t="s">
        <v>581</v>
      </c>
      <c r="Q5" s="2224" t="s">
        <v>62</v>
      </c>
      <c r="R5" s="2234" t="s">
        <v>64</v>
      </c>
      <c r="S5" s="2236" t="s">
        <v>133</v>
      </c>
    </row>
    <row r="6" spans="2:19" s="403" customFormat="1" ht="18" customHeight="1">
      <c r="B6" s="2227"/>
      <c r="C6" s="2230"/>
      <c r="D6" s="2225"/>
      <c r="E6" s="2225"/>
      <c r="F6" s="2239" t="s">
        <v>50</v>
      </c>
      <c r="G6" s="2240"/>
      <c r="H6" s="414" t="s">
        <v>582</v>
      </c>
      <c r="I6" s="415"/>
      <c r="J6" s="2403"/>
      <c r="K6" s="2225"/>
      <c r="L6" s="2225"/>
      <c r="M6" s="416" t="s">
        <v>550</v>
      </c>
      <c r="N6" s="406"/>
      <c r="O6" s="417"/>
      <c r="P6" s="2245"/>
      <c r="Q6" s="2225"/>
      <c r="R6" s="2235"/>
      <c r="S6" s="2237"/>
    </row>
    <row r="7" spans="2:19" s="403" customFormat="1" ht="18" customHeight="1">
      <c r="B7" s="2227"/>
      <c r="C7" s="2231"/>
      <c r="D7" s="2225"/>
      <c r="E7" s="2225"/>
      <c r="F7" s="418" t="s">
        <v>583</v>
      </c>
      <c r="G7" s="419" t="s">
        <v>584</v>
      </c>
      <c r="H7" s="418" t="s">
        <v>585</v>
      </c>
      <c r="I7" s="420" t="s">
        <v>586</v>
      </c>
      <c r="J7" s="2403"/>
      <c r="K7" s="2225"/>
      <c r="L7" s="2225"/>
      <c r="M7" s="421" t="s">
        <v>551</v>
      </c>
      <c r="N7" s="422" t="s">
        <v>552</v>
      </c>
      <c r="O7" s="423" t="s">
        <v>553</v>
      </c>
      <c r="P7" s="2245"/>
      <c r="Q7" s="2225"/>
      <c r="R7" s="2235"/>
      <c r="S7" s="2237"/>
    </row>
    <row r="8" spans="2:19" s="403" customFormat="1" ht="43.5" customHeight="1">
      <c r="B8" s="2228"/>
      <c r="C8" s="424" t="s">
        <v>38</v>
      </c>
      <c r="D8" s="425" t="s">
        <v>294</v>
      </c>
      <c r="E8" s="425" t="s">
        <v>48</v>
      </c>
      <c r="F8" s="426" t="s">
        <v>587</v>
      </c>
      <c r="G8" s="424" t="s">
        <v>588</v>
      </c>
      <c r="H8" s="426" t="s">
        <v>589</v>
      </c>
      <c r="I8" s="424" t="s">
        <v>590</v>
      </c>
      <c r="J8" s="425" t="s">
        <v>54</v>
      </c>
      <c r="K8" s="425" t="s">
        <v>56</v>
      </c>
      <c r="L8" s="425" t="s">
        <v>300</v>
      </c>
      <c r="M8" s="426" t="s">
        <v>554</v>
      </c>
      <c r="N8" s="427" t="s">
        <v>555</v>
      </c>
      <c r="O8" s="424" t="s">
        <v>556</v>
      </c>
      <c r="P8" s="428" t="s">
        <v>557</v>
      </c>
      <c r="Q8" s="425" t="s">
        <v>63</v>
      </c>
      <c r="R8" s="429" t="s">
        <v>65</v>
      </c>
      <c r="S8" s="2238"/>
    </row>
    <row r="9" spans="2:19" s="403" customFormat="1" ht="15.75" customHeight="1">
      <c r="B9" s="430" t="s">
        <v>304</v>
      </c>
      <c r="C9" s="431">
        <v>150880</v>
      </c>
      <c r="D9" s="432" t="s">
        <v>305</v>
      </c>
      <c r="E9" s="432" t="s">
        <v>305</v>
      </c>
      <c r="F9" s="433" t="s">
        <v>305</v>
      </c>
      <c r="G9" s="434" t="s">
        <v>305</v>
      </c>
      <c r="H9" s="435">
        <v>1011</v>
      </c>
      <c r="I9" s="436">
        <v>442</v>
      </c>
      <c r="J9" s="432" t="s">
        <v>305</v>
      </c>
      <c r="K9" s="432" t="s">
        <v>305</v>
      </c>
      <c r="L9" s="432" t="s">
        <v>305</v>
      </c>
      <c r="M9" s="433" t="s">
        <v>305</v>
      </c>
      <c r="N9" s="437" t="s">
        <v>305</v>
      </c>
      <c r="O9" s="434" t="s">
        <v>305</v>
      </c>
      <c r="P9" s="432" t="s">
        <v>305</v>
      </c>
      <c r="Q9" s="432" t="s">
        <v>305</v>
      </c>
      <c r="R9" s="431">
        <v>268518</v>
      </c>
      <c r="S9" s="438" t="s">
        <v>435</v>
      </c>
    </row>
    <row r="10" spans="2:19" s="403" customFormat="1" ht="13.9" customHeight="1">
      <c r="B10" s="439" t="s">
        <v>307</v>
      </c>
      <c r="C10" s="431">
        <v>174918</v>
      </c>
      <c r="D10" s="432" t="s">
        <v>305</v>
      </c>
      <c r="E10" s="432" t="s">
        <v>305</v>
      </c>
      <c r="F10" s="433" t="s">
        <v>305</v>
      </c>
      <c r="G10" s="434" t="s">
        <v>305</v>
      </c>
      <c r="H10" s="433">
        <v>863</v>
      </c>
      <c r="I10" s="436">
        <v>454</v>
      </c>
      <c r="J10" s="432" t="s">
        <v>305</v>
      </c>
      <c r="K10" s="432" t="s">
        <v>305</v>
      </c>
      <c r="L10" s="432" t="s">
        <v>305</v>
      </c>
      <c r="M10" s="433" t="s">
        <v>305</v>
      </c>
      <c r="N10" s="437" t="s">
        <v>305</v>
      </c>
      <c r="O10" s="434" t="s">
        <v>305</v>
      </c>
      <c r="P10" s="432" t="s">
        <v>305</v>
      </c>
      <c r="Q10" s="432" t="s">
        <v>305</v>
      </c>
      <c r="R10" s="431">
        <v>372582</v>
      </c>
      <c r="S10" s="440">
        <v>49</v>
      </c>
    </row>
    <row r="11" spans="2:19" s="403" customFormat="1" ht="13.9" customHeight="1">
      <c r="B11" s="439" t="s">
        <v>308</v>
      </c>
      <c r="C11" s="431">
        <v>180221</v>
      </c>
      <c r="D11" s="431">
        <v>1588227</v>
      </c>
      <c r="E11" s="431">
        <v>253278</v>
      </c>
      <c r="F11" s="435" t="s">
        <v>305</v>
      </c>
      <c r="G11" s="441" t="s">
        <v>305</v>
      </c>
      <c r="H11" s="433">
        <v>947</v>
      </c>
      <c r="I11" s="436">
        <v>507</v>
      </c>
      <c r="J11" s="432" t="s">
        <v>305</v>
      </c>
      <c r="K11" s="432" t="s">
        <v>305</v>
      </c>
      <c r="L11" s="431">
        <v>1858</v>
      </c>
      <c r="M11" s="433" t="s">
        <v>305</v>
      </c>
      <c r="N11" s="437" t="s">
        <v>305</v>
      </c>
      <c r="O11" s="434" t="s">
        <v>305</v>
      </c>
      <c r="P11" s="432" t="s">
        <v>305</v>
      </c>
      <c r="Q11" s="432" t="s">
        <v>305</v>
      </c>
      <c r="R11" s="431">
        <v>415043</v>
      </c>
      <c r="S11" s="440">
        <v>50</v>
      </c>
    </row>
    <row r="12" spans="2:19" s="403" customFormat="1" ht="13.9" customHeight="1">
      <c r="B12" s="442" t="s">
        <v>309</v>
      </c>
      <c r="C12" s="443" t="s">
        <v>305</v>
      </c>
      <c r="D12" s="444">
        <v>1713361</v>
      </c>
      <c r="E12" s="444">
        <v>443851</v>
      </c>
      <c r="F12" s="445" t="s">
        <v>305</v>
      </c>
      <c r="G12" s="446" t="s">
        <v>305</v>
      </c>
      <c r="H12" s="447" t="s">
        <v>305</v>
      </c>
      <c r="I12" s="448" t="s">
        <v>305</v>
      </c>
      <c r="J12" s="443" t="s">
        <v>305</v>
      </c>
      <c r="K12" s="443">
        <v>838</v>
      </c>
      <c r="L12" s="444">
        <v>18997</v>
      </c>
      <c r="M12" s="447" t="s">
        <v>305</v>
      </c>
      <c r="N12" s="449" t="s">
        <v>305</v>
      </c>
      <c r="O12" s="450" t="s">
        <v>305</v>
      </c>
      <c r="P12" s="443" t="s">
        <v>305</v>
      </c>
      <c r="Q12" s="443" t="s">
        <v>305</v>
      </c>
      <c r="R12" s="443" t="s">
        <v>305</v>
      </c>
      <c r="S12" s="451">
        <v>51</v>
      </c>
    </row>
    <row r="13" spans="2:19" s="403" customFormat="1" ht="13.9" customHeight="1">
      <c r="B13" s="439" t="s">
        <v>310</v>
      </c>
      <c r="C13" s="431">
        <v>174684</v>
      </c>
      <c r="D13" s="431">
        <v>1682239</v>
      </c>
      <c r="E13" s="431">
        <v>565840</v>
      </c>
      <c r="F13" s="435" t="s">
        <v>305</v>
      </c>
      <c r="G13" s="441" t="s">
        <v>305</v>
      </c>
      <c r="H13" s="433" t="s">
        <v>305</v>
      </c>
      <c r="I13" s="436" t="s">
        <v>305</v>
      </c>
      <c r="J13" s="432" t="s">
        <v>305</v>
      </c>
      <c r="K13" s="431">
        <v>10293</v>
      </c>
      <c r="L13" s="431">
        <v>28122</v>
      </c>
      <c r="M13" s="433" t="s">
        <v>305</v>
      </c>
      <c r="N13" s="437" t="s">
        <v>305</v>
      </c>
      <c r="O13" s="434" t="s">
        <v>305</v>
      </c>
      <c r="P13" s="432" t="s">
        <v>305</v>
      </c>
      <c r="Q13" s="432" t="s">
        <v>305</v>
      </c>
      <c r="R13" s="432" t="s">
        <v>305</v>
      </c>
      <c r="S13" s="440">
        <v>52</v>
      </c>
    </row>
    <row r="14" spans="2:19" s="403" customFormat="1" ht="13.9" customHeight="1">
      <c r="B14" s="439" t="s">
        <v>311</v>
      </c>
      <c r="C14" s="431">
        <v>280288</v>
      </c>
      <c r="D14" s="431">
        <v>1746709</v>
      </c>
      <c r="E14" s="431">
        <v>585767</v>
      </c>
      <c r="F14" s="435" t="s">
        <v>305</v>
      </c>
      <c r="G14" s="441" t="s">
        <v>305</v>
      </c>
      <c r="H14" s="435">
        <v>1094</v>
      </c>
      <c r="I14" s="436">
        <v>712</v>
      </c>
      <c r="J14" s="432" t="s">
        <v>305</v>
      </c>
      <c r="K14" s="431">
        <v>17385</v>
      </c>
      <c r="L14" s="431">
        <v>79583</v>
      </c>
      <c r="M14" s="433" t="s">
        <v>305</v>
      </c>
      <c r="N14" s="437" t="s">
        <v>305</v>
      </c>
      <c r="O14" s="434" t="s">
        <v>305</v>
      </c>
      <c r="P14" s="432" t="s">
        <v>305</v>
      </c>
      <c r="Q14" s="432" t="s">
        <v>305</v>
      </c>
      <c r="R14" s="432" t="s">
        <v>305</v>
      </c>
      <c r="S14" s="440">
        <v>53</v>
      </c>
    </row>
    <row r="15" spans="2:19" s="403" customFormat="1" ht="13.9" customHeight="1">
      <c r="B15" s="439" t="s">
        <v>312</v>
      </c>
      <c r="C15" s="431">
        <v>435906</v>
      </c>
      <c r="D15" s="431">
        <v>1531488</v>
      </c>
      <c r="E15" s="431">
        <v>680191</v>
      </c>
      <c r="F15" s="435" t="s">
        <v>305</v>
      </c>
      <c r="G15" s="441" t="s">
        <v>305</v>
      </c>
      <c r="H15" s="435">
        <v>1065</v>
      </c>
      <c r="I15" s="436">
        <v>816</v>
      </c>
      <c r="J15" s="432" t="s">
        <v>305</v>
      </c>
      <c r="K15" s="431">
        <v>23903</v>
      </c>
      <c r="L15" s="431">
        <v>81887</v>
      </c>
      <c r="M15" s="433" t="s">
        <v>305</v>
      </c>
      <c r="N15" s="437" t="s">
        <v>305</v>
      </c>
      <c r="O15" s="434" t="s">
        <v>305</v>
      </c>
      <c r="P15" s="432" t="s">
        <v>305</v>
      </c>
      <c r="Q15" s="432" t="s">
        <v>305</v>
      </c>
      <c r="R15" s="431">
        <v>603882</v>
      </c>
      <c r="S15" s="440">
        <v>54</v>
      </c>
    </row>
    <row r="16" spans="2:19" s="403" customFormat="1" ht="21.75" customHeight="1">
      <c r="B16" s="439" t="s">
        <v>313</v>
      </c>
      <c r="C16" s="431">
        <v>500141</v>
      </c>
      <c r="D16" s="431">
        <v>1663184</v>
      </c>
      <c r="E16" s="431">
        <v>715916</v>
      </c>
      <c r="F16" s="435" t="s">
        <v>305</v>
      </c>
      <c r="G16" s="441" t="s">
        <v>305</v>
      </c>
      <c r="H16" s="433" t="s">
        <v>305</v>
      </c>
      <c r="I16" s="436">
        <v>773</v>
      </c>
      <c r="J16" s="432" t="s">
        <v>305</v>
      </c>
      <c r="K16" s="431">
        <v>28407</v>
      </c>
      <c r="L16" s="431">
        <v>94735</v>
      </c>
      <c r="M16" s="452">
        <v>2310</v>
      </c>
      <c r="N16" s="453"/>
      <c r="O16" s="434" t="s">
        <v>305</v>
      </c>
      <c r="P16" s="432" t="s">
        <v>305</v>
      </c>
      <c r="Q16" s="432" t="s">
        <v>305</v>
      </c>
      <c r="R16" s="431">
        <v>681506</v>
      </c>
      <c r="S16" s="440">
        <v>55</v>
      </c>
    </row>
    <row r="17" spans="2:19" s="403" customFormat="1" ht="13.9" customHeight="1">
      <c r="B17" s="442" t="s">
        <v>314</v>
      </c>
      <c r="C17" s="444">
        <v>523285</v>
      </c>
      <c r="D17" s="444">
        <v>1871682</v>
      </c>
      <c r="E17" s="444">
        <v>755847</v>
      </c>
      <c r="F17" s="445" t="s">
        <v>305</v>
      </c>
      <c r="G17" s="446" t="s">
        <v>305</v>
      </c>
      <c r="H17" s="445">
        <v>1542</v>
      </c>
      <c r="I17" s="448">
        <v>876</v>
      </c>
      <c r="J17" s="443" t="s">
        <v>305</v>
      </c>
      <c r="K17" s="444">
        <v>31117</v>
      </c>
      <c r="L17" s="444">
        <v>107867</v>
      </c>
      <c r="M17" s="454">
        <v>2702</v>
      </c>
      <c r="N17" s="455"/>
      <c r="O17" s="450" t="s">
        <v>305</v>
      </c>
      <c r="P17" s="443" t="s">
        <v>305</v>
      </c>
      <c r="Q17" s="443" t="s">
        <v>305</v>
      </c>
      <c r="R17" s="444">
        <v>681980</v>
      </c>
      <c r="S17" s="451">
        <v>56</v>
      </c>
    </row>
    <row r="18" spans="2:19" s="403" customFormat="1" ht="13.9" customHeight="1">
      <c r="B18" s="439" t="s">
        <v>315</v>
      </c>
      <c r="C18" s="431">
        <v>512310</v>
      </c>
      <c r="D18" s="431">
        <v>1997931</v>
      </c>
      <c r="E18" s="431">
        <v>731036</v>
      </c>
      <c r="F18" s="435" t="s">
        <v>305</v>
      </c>
      <c r="G18" s="441" t="s">
        <v>305</v>
      </c>
      <c r="H18" s="435">
        <v>2512</v>
      </c>
      <c r="I18" s="436">
        <v>947</v>
      </c>
      <c r="J18" s="432" t="s">
        <v>305</v>
      </c>
      <c r="K18" s="431">
        <v>31903</v>
      </c>
      <c r="L18" s="431">
        <v>113622</v>
      </c>
      <c r="M18" s="452">
        <v>2825</v>
      </c>
      <c r="N18" s="453"/>
      <c r="O18" s="434" t="s">
        <v>305</v>
      </c>
      <c r="P18" s="432" t="s">
        <v>375</v>
      </c>
      <c r="Q18" s="432" t="s">
        <v>305</v>
      </c>
      <c r="R18" s="431">
        <v>753888</v>
      </c>
      <c r="S18" s="440">
        <v>57</v>
      </c>
    </row>
    <row r="19" spans="2:19" s="403" customFormat="1" ht="13.9" customHeight="1">
      <c r="B19" s="439" t="s">
        <v>316</v>
      </c>
      <c r="C19" s="431">
        <v>498910</v>
      </c>
      <c r="D19" s="431">
        <v>1895967</v>
      </c>
      <c r="E19" s="431">
        <v>776753</v>
      </c>
      <c r="F19" s="435" t="s">
        <v>305</v>
      </c>
      <c r="G19" s="441" t="s">
        <v>305</v>
      </c>
      <c r="H19" s="435">
        <v>2669</v>
      </c>
      <c r="I19" s="456">
        <v>1018</v>
      </c>
      <c r="J19" s="432" t="s">
        <v>305</v>
      </c>
      <c r="K19" s="431">
        <v>31096</v>
      </c>
      <c r="L19" s="431">
        <v>116083</v>
      </c>
      <c r="M19" s="452">
        <v>2980</v>
      </c>
      <c r="N19" s="453"/>
      <c r="O19" s="434" t="s">
        <v>305</v>
      </c>
      <c r="P19" s="432" t="s">
        <v>375</v>
      </c>
      <c r="Q19" s="432" t="s">
        <v>305</v>
      </c>
      <c r="R19" s="431">
        <v>786114</v>
      </c>
      <c r="S19" s="440">
        <v>58</v>
      </c>
    </row>
    <row r="20" spans="2:19" s="403" customFormat="1" ht="13.9" customHeight="1">
      <c r="B20" s="439" t="s">
        <v>317</v>
      </c>
      <c r="C20" s="431">
        <v>501689</v>
      </c>
      <c r="D20" s="431">
        <v>1974872</v>
      </c>
      <c r="E20" s="431">
        <v>854377</v>
      </c>
      <c r="F20" s="435" t="s">
        <v>305</v>
      </c>
      <c r="G20" s="441" t="s">
        <v>305</v>
      </c>
      <c r="H20" s="435">
        <v>2903</v>
      </c>
      <c r="I20" s="456">
        <v>1136</v>
      </c>
      <c r="J20" s="432" t="s">
        <v>305</v>
      </c>
      <c r="K20" s="431">
        <v>29197</v>
      </c>
      <c r="L20" s="431">
        <v>117974</v>
      </c>
      <c r="M20" s="452">
        <v>3139</v>
      </c>
      <c r="N20" s="453"/>
      <c r="O20" s="434" t="s">
        <v>305</v>
      </c>
      <c r="P20" s="432" t="s">
        <v>375</v>
      </c>
      <c r="Q20" s="432" t="s">
        <v>305</v>
      </c>
      <c r="R20" s="431">
        <v>842544</v>
      </c>
      <c r="S20" s="440">
        <v>59</v>
      </c>
    </row>
    <row r="21" spans="2:19" s="403" customFormat="1" ht="13.9" customHeight="1">
      <c r="B21" s="439" t="s">
        <v>318</v>
      </c>
      <c r="C21" s="431">
        <v>506150</v>
      </c>
      <c r="D21" s="431">
        <v>1770483</v>
      </c>
      <c r="E21" s="431">
        <v>933738</v>
      </c>
      <c r="F21" s="435" t="s">
        <v>305</v>
      </c>
      <c r="G21" s="441" t="s">
        <v>305</v>
      </c>
      <c r="H21" s="435">
        <v>2954</v>
      </c>
      <c r="I21" s="456">
        <v>1592</v>
      </c>
      <c r="J21" s="432" t="s">
        <v>305</v>
      </c>
      <c r="K21" s="431">
        <v>30401</v>
      </c>
      <c r="L21" s="431">
        <v>119809</v>
      </c>
      <c r="M21" s="452">
        <v>3553</v>
      </c>
      <c r="N21" s="453"/>
      <c r="O21" s="434" t="s">
        <v>305</v>
      </c>
      <c r="P21" s="432" t="s">
        <v>375</v>
      </c>
      <c r="Q21" s="432" t="s">
        <v>305</v>
      </c>
      <c r="R21" s="431">
        <v>912042</v>
      </c>
      <c r="S21" s="440">
        <v>60</v>
      </c>
    </row>
    <row r="22" spans="2:19" s="403" customFormat="1" ht="13.9" customHeight="1">
      <c r="B22" s="442" t="s">
        <v>320</v>
      </c>
      <c r="C22" s="444">
        <v>525710</v>
      </c>
      <c r="D22" s="444">
        <v>1401646</v>
      </c>
      <c r="E22" s="444">
        <v>956342</v>
      </c>
      <c r="F22" s="445" t="s">
        <v>305</v>
      </c>
      <c r="G22" s="446" t="s">
        <v>305</v>
      </c>
      <c r="H22" s="445">
        <v>2877</v>
      </c>
      <c r="I22" s="457">
        <v>1595</v>
      </c>
      <c r="J22" s="443" t="s">
        <v>305</v>
      </c>
      <c r="K22" s="444">
        <v>32893</v>
      </c>
      <c r="L22" s="444">
        <v>121979</v>
      </c>
      <c r="M22" s="454">
        <v>3505</v>
      </c>
      <c r="N22" s="455"/>
      <c r="O22" s="450" t="s">
        <v>305</v>
      </c>
      <c r="P22" s="443" t="s">
        <v>375</v>
      </c>
      <c r="Q22" s="443" t="s">
        <v>305</v>
      </c>
      <c r="R22" s="444">
        <v>975211</v>
      </c>
      <c r="S22" s="451">
        <v>61</v>
      </c>
    </row>
    <row r="23" spans="2:19" s="403" customFormat="1" ht="13.9" customHeight="1">
      <c r="B23" s="439" t="s">
        <v>322</v>
      </c>
      <c r="C23" s="431">
        <v>541733</v>
      </c>
      <c r="D23" s="431">
        <v>1947657</v>
      </c>
      <c r="E23" s="431">
        <v>1016171</v>
      </c>
      <c r="F23" s="435" t="s">
        <v>305</v>
      </c>
      <c r="G23" s="441" t="s">
        <v>305</v>
      </c>
      <c r="H23" s="435">
        <v>2928</v>
      </c>
      <c r="I23" s="456">
        <v>1702</v>
      </c>
      <c r="J23" s="432" t="s">
        <v>305</v>
      </c>
      <c r="K23" s="431">
        <v>38348</v>
      </c>
      <c r="L23" s="431">
        <v>128153</v>
      </c>
      <c r="M23" s="452">
        <v>3813</v>
      </c>
      <c r="N23" s="453"/>
      <c r="O23" s="434" t="s">
        <v>305</v>
      </c>
      <c r="P23" s="432" t="s">
        <v>375</v>
      </c>
      <c r="Q23" s="432" t="s">
        <v>305</v>
      </c>
      <c r="R23" s="431">
        <v>982864</v>
      </c>
      <c r="S23" s="440">
        <v>62</v>
      </c>
    </row>
    <row r="24" spans="2:19" s="403" customFormat="1" ht="13.9" customHeight="1">
      <c r="B24" s="439" t="s">
        <v>324</v>
      </c>
      <c r="C24" s="431">
        <v>574024</v>
      </c>
      <c r="D24" s="431">
        <v>2491231</v>
      </c>
      <c r="E24" s="431">
        <v>987426</v>
      </c>
      <c r="F24" s="435" t="s">
        <v>305</v>
      </c>
      <c r="G24" s="441" t="s">
        <v>305</v>
      </c>
      <c r="H24" s="435">
        <v>3549</v>
      </c>
      <c r="I24" s="456">
        <v>1824</v>
      </c>
      <c r="J24" s="432" t="s">
        <v>305</v>
      </c>
      <c r="K24" s="431">
        <v>42761</v>
      </c>
      <c r="L24" s="431">
        <v>138479</v>
      </c>
      <c r="M24" s="458">
        <v>3109</v>
      </c>
      <c r="N24" s="459">
        <v>1413</v>
      </c>
      <c r="O24" s="434" t="s">
        <v>305</v>
      </c>
      <c r="P24" s="432" t="s">
        <v>375</v>
      </c>
      <c r="Q24" s="432" t="s">
        <v>305</v>
      </c>
      <c r="R24" s="431">
        <v>1101799</v>
      </c>
      <c r="S24" s="440">
        <v>63</v>
      </c>
    </row>
    <row r="25" spans="2:19" s="403" customFormat="1" ht="13.9" customHeight="1">
      <c r="B25" s="439" t="s">
        <v>326</v>
      </c>
      <c r="C25" s="431">
        <v>596180</v>
      </c>
      <c r="D25" s="431">
        <v>2426802</v>
      </c>
      <c r="E25" s="431">
        <v>871534</v>
      </c>
      <c r="F25" s="435" t="s">
        <v>305</v>
      </c>
      <c r="G25" s="441" t="s">
        <v>305</v>
      </c>
      <c r="H25" s="435">
        <v>4017</v>
      </c>
      <c r="I25" s="456">
        <v>1797</v>
      </c>
      <c r="J25" s="432">
        <v>158</v>
      </c>
      <c r="K25" s="431">
        <v>50995</v>
      </c>
      <c r="L25" s="431">
        <v>149384</v>
      </c>
      <c r="M25" s="458">
        <v>3688</v>
      </c>
      <c r="N25" s="459">
        <v>2128</v>
      </c>
      <c r="O25" s="434" t="s">
        <v>305</v>
      </c>
      <c r="P25" s="460" t="s">
        <v>591</v>
      </c>
      <c r="Q25" s="432" t="s">
        <v>305</v>
      </c>
      <c r="R25" s="431">
        <v>1272981</v>
      </c>
      <c r="S25" s="440">
        <v>64</v>
      </c>
    </row>
    <row r="26" spans="2:19" s="403" customFormat="1" ht="13.9" customHeight="1">
      <c r="B26" s="439" t="s">
        <v>328</v>
      </c>
      <c r="C26" s="431">
        <v>666658</v>
      </c>
      <c r="D26" s="431">
        <v>2359558</v>
      </c>
      <c r="E26" s="431">
        <v>1160075</v>
      </c>
      <c r="F26" s="435" t="s">
        <v>305</v>
      </c>
      <c r="G26" s="441" t="s">
        <v>305</v>
      </c>
      <c r="H26" s="435">
        <v>4267</v>
      </c>
      <c r="I26" s="456">
        <v>1783</v>
      </c>
      <c r="J26" s="432">
        <v>285</v>
      </c>
      <c r="K26" s="431">
        <v>55728</v>
      </c>
      <c r="L26" s="431">
        <v>162349</v>
      </c>
      <c r="M26" s="458">
        <v>4790</v>
      </c>
      <c r="N26" s="459">
        <v>2061</v>
      </c>
      <c r="O26" s="434" t="s">
        <v>305</v>
      </c>
      <c r="P26" s="460" t="s">
        <v>592</v>
      </c>
      <c r="Q26" s="432" t="s">
        <v>305</v>
      </c>
      <c r="R26" s="431">
        <v>1291102</v>
      </c>
      <c r="S26" s="440">
        <v>65</v>
      </c>
    </row>
    <row r="27" spans="2:19" s="403" customFormat="1" ht="13.9" customHeight="1">
      <c r="B27" s="442" t="s">
        <v>330</v>
      </c>
      <c r="C27" s="444">
        <v>693900</v>
      </c>
      <c r="D27" s="444">
        <v>2133508</v>
      </c>
      <c r="E27" s="444">
        <v>1556983</v>
      </c>
      <c r="F27" s="445" t="s">
        <v>305</v>
      </c>
      <c r="G27" s="446" t="s">
        <v>305</v>
      </c>
      <c r="H27" s="445">
        <v>4597</v>
      </c>
      <c r="I27" s="457">
        <v>2137</v>
      </c>
      <c r="J27" s="443">
        <v>433</v>
      </c>
      <c r="K27" s="444">
        <v>55371</v>
      </c>
      <c r="L27" s="444">
        <v>178279</v>
      </c>
      <c r="M27" s="461">
        <v>6104</v>
      </c>
      <c r="N27" s="462">
        <v>2240</v>
      </c>
      <c r="O27" s="450" t="s">
        <v>305</v>
      </c>
      <c r="P27" s="463" t="s">
        <v>593</v>
      </c>
      <c r="Q27" s="443" t="s">
        <v>305</v>
      </c>
      <c r="R27" s="444">
        <v>1300920</v>
      </c>
      <c r="S27" s="451">
        <v>66</v>
      </c>
    </row>
    <row r="28" spans="2:19" s="403" customFormat="1" ht="13.9" customHeight="1">
      <c r="B28" s="439" t="s">
        <v>332</v>
      </c>
      <c r="C28" s="431">
        <v>731843</v>
      </c>
      <c r="D28" s="431">
        <v>1947237</v>
      </c>
      <c r="E28" s="431">
        <v>1603122</v>
      </c>
      <c r="F28" s="435" t="s">
        <v>305</v>
      </c>
      <c r="G28" s="441" t="s">
        <v>305</v>
      </c>
      <c r="H28" s="435">
        <v>4628</v>
      </c>
      <c r="I28" s="456">
        <v>2282</v>
      </c>
      <c r="J28" s="431">
        <v>2431</v>
      </c>
      <c r="K28" s="431">
        <v>74695</v>
      </c>
      <c r="L28" s="431">
        <v>187418</v>
      </c>
      <c r="M28" s="458">
        <v>7413</v>
      </c>
      <c r="N28" s="459">
        <v>2407</v>
      </c>
      <c r="O28" s="434" t="s">
        <v>305</v>
      </c>
      <c r="P28" s="460" t="s">
        <v>594</v>
      </c>
      <c r="Q28" s="432" t="s">
        <v>305</v>
      </c>
      <c r="R28" s="431">
        <v>1354507</v>
      </c>
      <c r="S28" s="440">
        <v>67</v>
      </c>
    </row>
    <row r="29" spans="2:19" s="403" customFormat="1" ht="13.9" customHeight="1">
      <c r="B29" s="439" t="s">
        <v>334</v>
      </c>
      <c r="C29" s="431">
        <v>773760</v>
      </c>
      <c r="D29" s="431">
        <v>1846787</v>
      </c>
      <c r="E29" s="431">
        <v>1601499</v>
      </c>
      <c r="F29" s="435" t="s">
        <v>305</v>
      </c>
      <c r="G29" s="441" t="s">
        <v>305</v>
      </c>
      <c r="H29" s="435">
        <v>4738</v>
      </c>
      <c r="I29" s="456">
        <v>2434</v>
      </c>
      <c r="J29" s="431">
        <v>4421</v>
      </c>
      <c r="K29" s="431">
        <v>100166</v>
      </c>
      <c r="L29" s="431">
        <v>194628</v>
      </c>
      <c r="M29" s="458">
        <v>9149</v>
      </c>
      <c r="N29" s="459">
        <v>2740</v>
      </c>
      <c r="O29" s="434" t="s">
        <v>305</v>
      </c>
      <c r="P29" s="460" t="s">
        <v>595</v>
      </c>
      <c r="Q29" s="432" t="s">
        <v>305</v>
      </c>
      <c r="R29" s="431">
        <v>1375459</v>
      </c>
      <c r="S29" s="440">
        <v>68</v>
      </c>
    </row>
    <row r="30" spans="2:19" s="403" customFormat="1" ht="13.9" customHeight="1">
      <c r="B30" s="439" t="s">
        <v>336</v>
      </c>
      <c r="C30" s="431">
        <v>825437</v>
      </c>
      <c r="D30" s="431">
        <v>1737458</v>
      </c>
      <c r="E30" s="431">
        <v>1496972</v>
      </c>
      <c r="F30" s="435" t="s">
        <v>305</v>
      </c>
      <c r="G30" s="441" t="s">
        <v>305</v>
      </c>
      <c r="H30" s="435">
        <v>4925</v>
      </c>
      <c r="I30" s="456">
        <v>2664</v>
      </c>
      <c r="J30" s="431">
        <v>5616</v>
      </c>
      <c r="K30" s="431">
        <v>111091</v>
      </c>
      <c r="L30" s="431">
        <v>217805</v>
      </c>
      <c r="M30" s="458">
        <v>9350</v>
      </c>
      <c r="N30" s="459">
        <v>2945</v>
      </c>
      <c r="O30" s="434" t="s">
        <v>305</v>
      </c>
      <c r="P30" s="460" t="s">
        <v>596</v>
      </c>
      <c r="Q30" s="432" t="s">
        <v>305</v>
      </c>
      <c r="R30" s="431">
        <v>1393453</v>
      </c>
      <c r="S30" s="440">
        <v>69</v>
      </c>
    </row>
    <row r="31" spans="2:19" s="403" customFormat="1" ht="13.9" customHeight="1">
      <c r="B31" s="439" t="s">
        <v>337</v>
      </c>
      <c r="C31" s="431">
        <v>872088</v>
      </c>
      <c r="D31" s="431">
        <v>1667064</v>
      </c>
      <c r="E31" s="431">
        <v>1402962</v>
      </c>
      <c r="F31" s="435" t="s">
        <v>305</v>
      </c>
      <c r="G31" s="441" t="s">
        <v>305</v>
      </c>
      <c r="H31" s="435">
        <v>5220</v>
      </c>
      <c r="I31" s="456">
        <v>2622</v>
      </c>
      <c r="J31" s="431">
        <v>6245</v>
      </c>
      <c r="K31" s="431">
        <v>114803</v>
      </c>
      <c r="L31" s="431">
        <v>240921</v>
      </c>
      <c r="M31" s="458">
        <v>9415</v>
      </c>
      <c r="N31" s="459">
        <v>3152</v>
      </c>
      <c r="O31" s="434" t="s">
        <v>305</v>
      </c>
      <c r="P31" s="460">
        <v>310</v>
      </c>
      <c r="Q31" s="432" t="s">
        <v>305</v>
      </c>
      <c r="R31" s="431">
        <v>1320345</v>
      </c>
      <c r="S31" s="440">
        <v>70</v>
      </c>
    </row>
    <row r="32" spans="2:19" s="403" customFormat="1" ht="13.9" customHeight="1">
      <c r="B32" s="442" t="s">
        <v>338</v>
      </c>
      <c r="C32" s="444">
        <v>961174</v>
      </c>
      <c r="D32" s="444">
        <v>1621728</v>
      </c>
      <c r="E32" s="444">
        <v>1359654</v>
      </c>
      <c r="F32" s="445" t="s">
        <v>305</v>
      </c>
      <c r="G32" s="446" t="s">
        <v>305</v>
      </c>
      <c r="H32" s="445">
        <v>4921</v>
      </c>
      <c r="I32" s="457">
        <v>2607</v>
      </c>
      <c r="J32" s="444">
        <v>6282</v>
      </c>
      <c r="K32" s="444">
        <v>117512</v>
      </c>
      <c r="L32" s="444">
        <v>272949</v>
      </c>
      <c r="M32" s="461">
        <v>10823</v>
      </c>
      <c r="N32" s="462">
        <v>2971</v>
      </c>
      <c r="O32" s="450" t="s">
        <v>305</v>
      </c>
      <c r="P32" s="463">
        <v>302</v>
      </c>
      <c r="Q32" s="443" t="s">
        <v>305</v>
      </c>
      <c r="R32" s="444">
        <v>1243982</v>
      </c>
      <c r="S32" s="451">
        <v>71</v>
      </c>
    </row>
    <row r="33" spans="2:19" s="403" customFormat="1" ht="13.9" customHeight="1">
      <c r="B33" s="439" t="s">
        <v>339</v>
      </c>
      <c r="C33" s="431">
        <v>972221</v>
      </c>
      <c r="D33" s="431">
        <v>1561360</v>
      </c>
      <c r="E33" s="431">
        <v>1318548</v>
      </c>
      <c r="F33" s="435" t="s">
        <v>305</v>
      </c>
      <c r="G33" s="441" t="s">
        <v>305</v>
      </c>
      <c r="H33" s="435">
        <v>4936</v>
      </c>
      <c r="I33" s="456">
        <v>2738</v>
      </c>
      <c r="J33" s="431">
        <v>6998</v>
      </c>
      <c r="K33" s="431">
        <v>118390</v>
      </c>
      <c r="L33" s="431">
        <v>292946</v>
      </c>
      <c r="M33" s="458">
        <v>11168</v>
      </c>
      <c r="N33" s="459">
        <v>3106</v>
      </c>
      <c r="O33" s="434" t="s">
        <v>305</v>
      </c>
      <c r="P33" s="460">
        <v>337</v>
      </c>
      <c r="Q33" s="432" t="s">
        <v>305</v>
      </c>
      <c r="R33" s="431">
        <v>1220051</v>
      </c>
      <c r="S33" s="440">
        <v>72</v>
      </c>
    </row>
    <row r="34" spans="2:19" s="403" customFormat="1" ht="13.9" customHeight="1">
      <c r="B34" s="439" t="s">
        <v>340</v>
      </c>
      <c r="C34" s="431">
        <v>948502</v>
      </c>
      <c r="D34" s="431">
        <v>1542904</v>
      </c>
      <c r="E34" s="431">
        <v>1325777</v>
      </c>
      <c r="F34" s="435" t="s">
        <v>305</v>
      </c>
      <c r="G34" s="441" t="s">
        <v>305</v>
      </c>
      <c r="H34" s="435">
        <v>5069</v>
      </c>
      <c r="I34" s="456">
        <v>3075</v>
      </c>
      <c r="J34" s="431">
        <v>7569</v>
      </c>
      <c r="K34" s="431">
        <v>125593</v>
      </c>
      <c r="L34" s="431">
        <v>297166</v>
      </c>
      <c r="M34" s="458">
        <v>12555</v>
      </c>
      <c r="N34" s="459">
        <v>2791</v>
      </c>
      <c r="O34" s="434" t="s">
        <v>305</v>
      </c>
      <c r="P34" s="460">
        <v>317</v>
      </c>
      <c r="Q34" s="432" t="s">
        <v>305</v>
      </c>
      <c r="R34" s="431">
        <v>1156650</v>
      </c>
      <c r="S34" s="440">
        <v>73</v>
      </c>
    </row>
    <row r="35" spans="2:19" s="403" customFormat="1" ht="13.9" customHeight="1">
      <c r="B35" s="439" t="s">
        <v>341</v>
      </c>
      <c r="C35" s="431">
        <v>1150721</v>
      </c>
      <c r="D35" s="431">
        <v>1623574</v>
      </c>
      <c r="E35" s="431">
        <v>1336839</v>
      </c>
      <c r="F35" s="435" t="s">
        <v>305</v>
      </c>
      <c r="G35" s="441" t="s">
        <v>305</v>
      </c>
      <c r="H35" s="435">
        <v>5304</v>
      </c>
      <c r="I35" s="456">
        <v>3032</v>
      </c>
      <c r="J35" s="431">
        <v>8100</v>
      </c>
      <c r="K35" s="431">
        <v>130786</v>
      </c>
      <c r="L35" s="431">
        <v>300135</v>
      </c>
      <c r="M35" s="458">
        <v>13832</v>
      </c>
      <c r="N35" s="459">
        <v>2757</v>
      </c>
      <c r="O35" s="434" t="s">
        <v>305</v>
      </c>
      <c r="P35" s="460">
        <v>320</v>
      </c>
      <c r="Q35" s="432" t="s">
        <v>305</v>
      </c>
      <c r="R35" s="431">
        <v>995907</v>
      </c>
      <c r="S35" s="440">
        <v>74</v>
      </c>
    </row>
    <row r="36" spans="2:19" s="403" customFormat="1" ht="13.9" customHeight="1">
      <c r="B36" s="439" t="s">
        <v>342</v>
      </c>
      <c r="C36" s="431">
        <v>1201244</v>
      </c>
      <c r="D36" s="431">
        <v>1580495</v>
      </c>
      <c r="E36" s="431">
        <v>1327407</v>
      </c>
      <c r="F36" s="435" t="s">
        <v>305</v>
      </c>
      <c r="G36" s="441" t="s">
        <v>305</v>
      </c>
      <c r="H36" s="435">
        <v>5348</v>
      </c>
      <c r="I36" s="456">
        <v>3498</v>
      </c>
      <c r="J36" s="431">
        <v>8346</v>
      </c>
      <c r="K36" s="431">
        <v>140938</v>
      </c>
      <c r="L36" s="431">
        <v>313072</v>
      </c>
      <c r="M36" s="458">
        <v>13505</v>
      </c>
      <c r="N36" s="459">
        <v>2882</v>
      </c>
      <c r="O36" s="434" t="s">
        <v>305</v>
      </c>
      <c r="P36" s="460">
        <v>361</v>
      </c>
      <c r="Q36" s="432" t="s">
        <v>305</v>
      </c>
      <c r="R36" s="431">
        <v>1095262</v>
      </c>
      <c r="S36" s="440">
        <v>75</v>
      </c>
    </row>
    <row r="37" spans="2:19" s="403" customFormat="1" ht="13.9" customHeight="1">
      <c r="B37" s="442" t="s">
        <v>343</v>
      </c>
      <c r="C37" s="444">
        <v>1209152</v>
      </c>
      <c r="D37" s="444">
        <v>1563868</v>
      </c>
      <c r="E37" s="444">
        <v>1325087</v>
      </c>
      <c r="F37" s="445" t="s">
        <v>305</v>
      </c>
      <c r="G37" s="446" t="s">
        <v>305</v>
      </c>
      <c r="H37" s="445">
        <v>5416</v>
      </c>
      <c r="I37" s="457">
        <v>3908</v>
      </c>
      <c r="J37" s="444">
        <v>8578</v>
      </c>
      <c r="K37" s="444">
        <v>150863</v>
      </c>
      <c r="L37" s="444">
        <v>326167</v>
      </c>
      <c r="M37" s="461">
        <v>13349</v>
      </c>
      <c r="N37" s="462">
        <v>3082</v>
      </c>
      <c r="O37" s="450" t="s">
        <v>305</v>
      </c>
      <c r="P37" s="463">
        <v>376</v>
      </c>
      <c r="Q37" s="443" t="s">
        <v>305</v>
      </c>
      <c r="R37" s="444">
        <v>1110893</v>
      </c>
      <c r="S37" s="451">
        <v>76</v>
      </c>
    </row>
    <row r="38" spans="2:19" s="403" customFormat="1" ht="13.9" customHeight="1">
      <c r="B38" s="439" t="s">
        <v>344</v>
      </c>
      <c r="C38" s="431">
        <v>1244295</v>
      </c>
      <c r="D38" s="431">
        <v>1579953</v>
      </c>
      <c r="E38" s="431">
        <v>1403343</v>
      </c>
      <c r="F38" s="435" t="s">
        <v>305</v>
      </c>
      <c r="G38" s="441" t="s">
        <v>305</v>
      </c>
      <c r="H38" s="435">
        <v>5451</v>
      </c>
      <c r="I38" s="456">
        <v>4115</v>
      </c>
      <c r="J38" s="431">
        <v>8125</v>
      </c>
      <c r="K38" s="431">
        <v>160044</v>
      </c>
      <c r="L38" s="431">
        <v>339819</v>
      </c>
      <c r="M38" s="458">
        <v>14900</v>
      </c>
      <c r="N38" s="459">
        <v>3257</v>
      </c>
      <c r="O38" s="434" t="s">
        <v>305</v>
      </c>
      <c r="P38" s="460">
        <v>387</v>
      </c>
      <c r="Q38" s="431">
        <v>95997</v>
      </c>
      <c r="R38" s="431">
        <v>991860</v>
      </c>
      <c r="S38" s="440">
        <v>77</v>
      </c>
    </row>
    <row r="39" spans="2:19" s="403" customFormat="1" ht="13.9" customHeight="1">
      <c r="B39" s="439" t="s">
        <v>345</v>
      </c>
      <c r="C39" s="431">
        <v>1290023</v>
      </c>
      <c r="D39" s="431">
        <v>1607183</v>
      </c>
      <c r="E39" s="431">
        <v>1392320</v>
      </c>
      <c r="F39" s="435" t="s">
        <v>305</v>
      </c>
      <c r="G39" s="441" t="s">
        <v>305</v>
      </c>
      <c r="H39" s="435">
        <v>5669</v>
      </c>
      <c r="I39" s="456">
        <v>4533</v>
      </c>
      <c r="J39" s="431">
        <v>8137</v>
      </c>
      <c r="K39" s="431">
        <v>162626</v>
      </c>
      <c r="L39" s="431">
        <v>356981</v>
      </c>
      <c r="M39" s="458">
        <v>15723</v>
      </c>
      <c r="N39" s="459">
        <v>3181</v>
      </c>
      <c r="O39" s="434" t="s">
        <v>305</v>
      </c>
      <c r="P39" s="460">
        <v>298</v>
      </c>
      <c r="Q39" s="431">
        <v>177465</v>
      </c>
      <c r="R39" s="431">
        <v>924010</v>
      </c>
      <c r="S39" s="440">
        <v>78</v>
      </c>
    </row>
    <row r="40" spans="2:19" s="403" customFormat="1" ht="13.9" customHeight="1">
      <c r="B40" s="439" t="s">
        <v>346</v>
      </c>
      <c r="C40" s="431">
        <v>1320838</v>
      </c>
      <c r="D40" s="431">
        <v>1635460</v>
      </c>
      <c r="E40" s="431">
        <v>1383539</v>
      </c>
      <c r="F40" s="435" t="s">
        <v>305</v>
      </c>
      <c r="G40" s="441" t="s">
        <v>305</v>
      </c>
      <c r="H40" s="435">
        <v>6053</v>
      </c>
      <c r="I40" s="456">
        <v>4830</v>
      </c>
      <c r="J40" s="431">
        <v>8485</v>
      </c>
      <c r="K40" s="431">
        <v>170816</v>
      </c>
      <c r="L40" s="431">
        <v>374887</v>
      </c>
      <c r="M40" s="458">
        <v>15846</v>
      </c>
      <c r="N40" s="459">
        <v>3444</v>
      </c>
      <c r="O40" s="434" t="s">
        <v>305</v>
      </c>
      <c r="P40" s="460">
        <v>153</v>
      </c>
      <c r="Q40" s="431">
        <v>194870</v>
      </c>
      <c r="R40" s="431">
        <v>912894</v>
      </c>
      <c r="S40" s="440">
        <v>79</v>
      </c>
    </row>
    <row r="41" spans="2:19" s="403" customFormat="1" ht="13.9" customHeight="1">
      <c r="B41" s="439" t="s">
        <v>347</v>
      </c>
      <c r="C41" s="431">
        <v>1323137</v>
      </c>
      <c r="D41" s="431">
        <v>1723025</v>
      </c>
      <c r="E41" s="431">
        <v>1399292</v>
      </c>
      <c r="F41" s="435" t="s">
        <v>305</v>
      </c>
      <c r="G41" s="441" t="s">
        <v>305</v>
      </c>
      <c r="H41" s="435">
        <v>7168</v>
      </c>
      <c r="I41" s="456">
        <v>5020</v>
      </c>
      <c r="J41" s="431">
        <v>7951</v>
      </c>
      <c r="K41" s="431">
        <v>169930</v>
      </c>
      <c r="L41" s="431">
        <v>378666</v>
      </c>
      <c r="M41" s="458">
        <v>15258</v>
      </c>
      <c r="N41" s="459">
        <v>3614</v>
      </c>
      <c r="O41" s="434" t="s">
        <v>305</v>
      </c>
      <c r="P41" s="460">
        <v>86</v>
      </c>
      <c r="Q41" s="431">
        <v>202738</v>
      </c>
      <c r="R41" s="431">
        <v>895973</v>
      </c>
      <c r="S41" s="440">
        <v>80</v>
      </c>
    </row>
    <row r="42" spans="2:19" s="403" customFormat="1" ht="13.9" customHeight="1">
      <c r="B42" s="442" t="s">
        <v>348</v>
      </c>
      <c r="C42" s="444">
        <v>1279727</v>
      </c>
      <c r="D42" s="444">
        <v>1677764</v>
      </c>
      <c r="E42" s="444">
        <v>1424273</v>
      </c>
      <c r="F42" s="445" t="s">
        <v>305</v>
      </c>
      <c r="G42" s="446" t="s">
        <v>305</v>
      </c>
      <c r="H42" s="445">
        <v>7747</v>
      </c>
      <c r="I42" s="457">
        <v>5262</v>
      </c>
      <c r="J42" s="444">
        <v>7933</v>
      </c>
      <c r="K42" s="444">
        <v>166743</v>
      </c>
      <c r="L42" s="444">
        <v>386057</v>
      </c>
      <c r="M42" s="461">
        <v>15320</v>
      </c>
      <c r="N42" s="462">
        <v>3887</v>
      </c>
      <c r="O42" s="450" t="s">
        <v>305</v>
      </c>
      <c r="P42" s="443" t="s">
        <v>305</v>
      </c>
      <c r="Q42" s="444">
        <v>208669</v>
      </c>
      <c r="R42" s="444">
        <v>878808</v>
      </c>
      <c r="S42" s="451">
        <v>81</v>
      </c>
    </row>
    <row r="43" spans="2:19" s="403" customFormat="1" ht="13.9" customHeight="1">
      <c r="B43" s="439" t="s">
        <v>349</v>
      </c>
      <c r="C43" s="431">
        <v>1194788</v>
      </c>
      <c r="D43" s="431">
        <v>1556578</v>
      </c>
      <c r="E43" s="431">
        <v>1449109</v>
      </c>
      <c r="F43" s="435" t="s">
        <v>305</v>
      </c>
      <c r="G43" s="441" t="s">
        <v>305</v>
      </c>
      <c r="H43" s="435">
        <v>7611</v>
      </c>
      <c r="I43" s="456">
        <v>5654</v>
      </c>
      <c r="J43" s="431">
        <v>7930</v>
      </c>
      <c r="K43" s="431">
        <v>167170</v>
      </c>
      <c r="L43" s="431">
        <v>382466</v>
      </c>
      <c r="M43" s="458">
        <v>15855</v>
      </c>
      <c r="N43" s="459">
        <v>3969</v>
      </c>
      <c r="O43" s="434" t="s">
        <v>305</v>
      </c>
      <c r="P43" s="432" t="s">
        <v>305</v>
      </c>
      <c r="Q43" s="431">
        <v>231075</v>
      </c>
      <c r="R43" s="431">
        <v>814901</v>
      </c>
      <c r="S43" s="440">
        <v>82</v>
      </c>
    </row>
    <row r="44" spans="2:19" s="403" customFormat="1" ht="13.9" customHeight="1">
      <c r="B44" s="439" t="s">
        <v>350</v>
      </c>
      <c r="C44" s="431">
        <v>1133946</v>
      </c>
      <c r="D44" s="431">
        <v>1850694</v>
      </c>
      <c r="E44" s="431">
        <v>1519424</v>
      </c>
      <c r="F44" s="435" t="s">
        <v>305</v>
      </c>
      <c r="G44" s="441" t="s">
        <v>305</v>
      </c>
      <c r="H44" s="435">
        <v>9710</v>
      </c>
      <c r="I44" s="456">
        <v>6262</v>
      </c>
      <c r="J44" s="431">
        <v>8139</v>
      </c>
      <c r="K44" s="431">
        <v>168535</v>
      </c>
      <c r="L44" s="431">
        <v>369069</v>
      </c>
      <c r="M44" s="458">
        <v>16733</v>
      </c>
      <c r="N44" s="459">
        <v>4063</v>
      </c>
      <c r="O44" s="434" t="s">
        <v>305</v>
      </c>
      <c r="P44" s="432" t="s">
        <v>305</v>
      </c>
      <c r="Q44" s="431">
        <v>235537</v>
      </c>
      <c r="R44" s="431">
        <v>828981</v>
      </c>
      <c r="S44" s="440">
        <v>83</v>
      </c>
    </row>
    <row r="45" spans="2:19" s="403" customFormat="1" ht="13.9" customHeight="1">
      <c r="B45" s="439" t="s">
        <v>351</v>
      </c>
      <c r="C45" s="431">
        <v>1108844</v>
      </c>
      <c r="D45" s="431">
        <v>1882768</v>
      </c>
      <c r="E45" s="431">
        <v>1482312</v>
      </c>
      <c r="F45" s="435" t="s">
        <v>305</v>
      </c>
      <c r="G45" s="441" t="s">
        <v>305</v>
      </c>
      <c r="H45" s="435">
        <v>8632</v>
      </c>
      <c r="I45" s="456">
        <v>7020</v>
      </c>
      <c r="J45" s="431">
        <v>8133</v>
      </c>
      <c r="K45" s="431">
        <v>170041</v>
      </c>
      <c r="L45" s="431">
        <v>372247</v>
      </c>
      <c r="M45" s="458">
        <v>18493</v>
      </c>
      <c r="N45" s="459">
        <v>4090</v>
      </c>
      <c r="O45" s="434" t="s">
        <v>305</v>
      </c>
      <c r="P45" s="432" t="s">
        <v>305</v>
      </c>
      <c r="Q45" s="431">
        <v>247882</v>
      </c>
      <c r="R45" s="431">
        <v>799522</v>
      </c>
      <c r="S45" s="440">
        <v>84</v>
      </c>
    </row>
    <row r="46" spans="2:19" s="403" customFormat="1" ht="13.9" customHeight="1">
      <c r="B46" s="439" t="s">
        <v>352</v>
      </c>
      <c r="C46" s="431">
        <v>1071648</v>
      </c>
      <c r="D46" s="431">
        <v>1882034</v>
      </c>
      <c r="E46" s="431">
        <v>1373713</v>
      </c>
      <c r="F46" s="435" t="s">
        <v>305</v>
      </c>
      <c r="G46" s="441" t="s">
        <v>305</v>
      </c>
      <c r="H46" s="435">
        <v>8617</v>
      </c>
      <c r="I46" s="456">
        <v>6917</v>
      </c>
      <c r="J46" s="431">
        <v>8031</v>
      </c>
      <c r="K46" s="431">
        <v>174624</v>
      </c>
      <c r="L46" s="431">
        <v>373302</v>
      </c>
      <c r="M46" s="458">
        <v>19315</v>
      </c>
      <c r="N46" s="459">
        <v>4358</v>
      </c>
      <c r="O46" s="434" t="s">
        <v>305</v>
      </c>
      <c r="P46" s="432" t="s">
        <v>305</v>
      </c>
      <c r="Q46" s="431">
        <v>262716</v>
      </c>
      <c r="R46" s="431">
        <v>770150</v>
      </c>
      <c r="S46" s="440">
        <v>85</v>
      </c>
    </row>
    <row r="47" spans="2:19" s="403" customFormat="1" ht="13.9" customHeight="1">
      <c r="B47" s="442" t="s">
        <v>353</v>
      </c>
      <c r="C47" s="444">
        <v>1032892</v>
      </c>
      <c r="D47" s="444">
        <v>1933616</v>
      </c>
      <c r="E47" s="444">
        <v>1620425</v>
      </c>
      <c r="F47" s="445" t="s">
        <v>305</v>
      </c>
      <c r="G47" s="446" t="s">
        <v>305</v>
      </c>
      <c r="H47" s="445">
        <v>8912</v>
      </c>
      <c r="I47" s="457">
        <v>7949</v>
      </c>
      <c r="J47" s="444">
        <v>8293</v>
      </c>
      <c r="K47" s="444">
        <v>171845</v>
      </c>
      <c r="L47" s="444">
        <v>376260</v>
      </c>
      <c r="M47" s="461">
        <v>21021</v>
      </c>
      <c r="N47" s="462">
        <v>4496</v>
      </c>
      <c r="O47" s="450" t="s">
        <v>305</v>
      </c>
      <c r="P47" s="443" t="s">
        <v>305</v>
      </c>
      <c r="Q47" s="444">
        <v>264961</v>
      </c>
      <c r="R47" s="444">
        <v>692395</v>
      </c>
      <c r="S47" s="451">
        <v>86</v>
      </c>
    </row>
    <row r="48" spans="2:19" s="403" customFormat="1" ht="13.9" customHeight="1">
      <c r="B48" s="439" t="s">
        <v>354</v>
      </c>
      <c r="C48" s="431">
        <v>984168</v>
      </c>
      <c r="D48" s="431">
        <v>2005425</v>
      </c>
      <c r="E48" s="431">
        <v>1654685</v>
      </c>
      <c r="F48" s="435" t="s">
        <v>305</v>
      </c>
      <c r="G48" s="441" t="s">
        <v>305</v>
      </c>
      <c r="H48" s="435">
        <v>9157</v>
      </c>
      <c r="I48" s="456">
        <v>8575</v>
      </c>
      <c r="J48" s="431">
        <v>8329</v>
      </c>
      <c r="K48" s="431">
        <v>164399</v>
      </c>
      <c r="L48" s="431">
        <v>382655</v>
      </c>
      <c r="M48" s="458">
        <v>22200</v>
      </c>
      <c r="N48" s="459">
        <v>4898</v>
      </c>
      <c r="O48" s="434" t="s">
        <v>305</v>
      </c>
      <c r="P48" s="432" t="s">
        <v>305</v>
      </c>
      <c r="Q48" s="431">
        <v>275610</v>
      </c>
      <c r="R48" s="431">
        <v>679702</v>
      </c>
      <c r="S48" s="440">
        <v>87</v>
      </c>
    </row>
    <row r="49" spans="2:26" s="403" customFormat="1" ht="13.9" customHeight="1">
      <c r="B49" s="439" t="s">
        <v>355</v>
      </c>
      <c r="C49" s="431">
        <v>963330</v>
      </c>
      <c r="D49" s="431">
        <v>2044923</v>
      </c>
      <c r="E49" s="431">
        <v>1653156</v>
      </c>
      <c r="F49" s="435" t="s">
        <v>305</v>
      </c>
      <c r="G49" s="441" t="s">
        <v>305</v>
      </c>
      <c r="H49" s="435">
        <v>9723</v>
      </c>
      <c r="I49" s="456">
        <v>8835</v>
      </c>
      <c r="J49" s="431">
        <v>8713</v>
      </c>
      <c r="K49" s="431">
        <v>196110</v>
      </c>
      <c r="L49" s="431">
        <v>382828</v>
      </c>
      <c r="M49" s="458">
        <v>23779</v>
      </c>
      <c r="N49" s="459">
        <v>5330</v>
      </c>
      <c r="O49" s="434" t="s">
        <v>305</v>
      </c>
      <c r="P49" s="432" t="s">
        <v>305</v>
      </c>
      <c r="Q49" s="431">
        <v>306460</v>
      </c>
      <c r="R49" s="431">
        <v>672156</v>
      </c>
      <c r="S49" s="440">
        <v>88</v>
      </c>
    </row>
    <row r="50" spans="2:26" s="403" customFormat="1" ht="13.9" customHeight="1">
      <c r="B50" s="430" t="s">
        <v>360</v>
      </c>
      <c r="C50" s="431">
        <v>967186</v>
      </c>
      <c r="D50" s="431">
        <v>2049471</v>
      </c>
      <c r="E50" s="431">
        <v>1700789</v>
      </c>
      <c r="F50" s="435" t="s">
        <v>305</v>
      </c>
      <c r="G50" s="441" t="s">
        <v>305</v>
      </c>
      <c r="H50" s="435">
        <v>9365</v>
      </c>
      <c r="I50" s="456">
        <v>9574</v>
      </c>
      <c r="J50" s="431">
        <v>8706</v>
      </c>
      <c r="K50" s="431">
        <v>205098</v>
      </c>
      <c r="L50" s="431">
        <v>376688</v>
      </c>
      <c r="M50" s="458">
        <v>25250</v>
      </c>
      <c r="N50" s="459">
        <v>5576</v>
      </c>
      <c r="O50" s="434" t="s">
        <v>305</v>
      </c>
      <c r="P50" s="432" t="s">
        <v>305</v>
      </c>
      <c r="Q50" s="431">
        <v>333025</v>
      </c>
      <c r="R50" s="431">
        <v>658091</v>
      </c>
      <c r="S50" s="440">
        <v>89</v>
      </c>
    </row>
    <row r="51" spans="2:26" s="403" customFormat="1" ht="13.9" customHeight="1">
      <c r="B51" s="439" t="s">
        <v>452</v>
      </c>
      <c r="C51" s="431">
        <v>961842</v>
      </c>
      <c r="D51" s="431">
        <v>1981503</v>
      </c>
      <c r="E51" s="431">
        <v>1766917</v>
      </c>
      <c r="F51" s="435" t="s">
        <v>305</v>
      </c>
      <c r="G51" s="441" t="s">
        <v>305</v>
      </c>
      <c r="H51" s="435">
        <v>9042</v>
      </c>
      <c r="I51" s="456">
        <v>10301</v>
      </c>
      <c r="J51" s="431">
        <v>9038</v>
      </c>
      <c r="K51" s="431">
        <v>208358</v>
      </c>
      <c r="L51" s="431">
        <v>400103</v>
      </c>
      <c r="M51" s="458">
        <v>25804</v>
      </c>
      <c r="N51" s="459">
        <v>5812</v>
      </c>
      <c r="O51" s="434" t="s">
        <v>305</v>
      </c>
      <c r="P51" s="432" t="s">
        <v>305</v>
      </c>
      <c r="Q51" s="431">
        <v>350360</v>
      </c>
      <c r="R51" s="431">
        <v>645098</v>
      </c>
      <c r="S51" s="440">
        <v>90</v>
      </c>
    </row>
    <row r="52" spans="2:26" s="403" customFormat="1" ht="13.9" customHeight="1">
      <c r="B52" s="442" t="s">
        <v>453</v>
      </c>
      <c r="C52" s="444">
        <v>937880</v>
      </c>
      <c r="D52" s="444">
        <v>1860300</v>
      </c>
      <c r="E52" s="444">
        <v>1803221</v>
      </c>
      <c r="F52" s="445" t="s">
        <v>305</v>
      </c>
      <c r="G52" s="446" t="s">
        <v>305</v>
      </c>
      <c r="H52" s="445">
        <v>8563</v>
      </c>
      <c r="I52" s="457">
        <v>10938</v>
      </c>
      <c r="J52" s="444">
        <v>9257</v>
      </c>
      <c r="K52" s="444">
        <v>216267</v>
      </c>
      <c r="L52" s="444">
        <v>428079</v>
      </c>
      <c r="M52" s="461">
        <v>26815</v>
      </c>
      <c r="N52" s="462">
        <v>6201</v>
      </c>
      <c r="O52" s="450" t="s">
        <v>305</v>
      </c>
      <c r="P52" s="443" t="s">
        <v>305</v>
      </c>
      <c r="Q52" s="444">
        <v>366603</v>
      </c>
      <c r="R52" s="444">
        <v>623310</v>
      </c>
      <c r="S52" s="451">
        <v>91</v>
      </c>
    </row>
    <row r="53" spans="2:26" s="403" customFormat="1" ht="13.9" customHeight="1">
      <c r="B53" s="439" t="s">
        <v>454</v>
      </c>
      <c r="C53" s="431">
        <v>903948</v>
      </c>
      <c r="D53" s="431">
        <v>1773712</v>
      </c>
      <c r="E53" s="431">
        <v>1807175</v>
      </c>
      <c r="F53" s="435" t="s">
        <v>305</v>
      </c>
      <c r="G53" s="441" t="s">
        <v>305</v>
      </c>
      <c r="H53" s="435">
        <v>8105</v>
      </c>
      <c r="I53" s="456">
        <v>11086</v>
      </c>
      <c r="J53" s="431">
        <v>9280</v>
      </c>
      <c r="K53" s="431">
        <v>226432</v>
      </c>
      <c r="L53" s="431">
        <v>437878</v>
      </c>
      <c r="M53" s="458">
        <v>29193</v>
      </c>
      <c r="N53" s="459">
        <v>6484</v>
      </c>
      <c r="O53" s="434" t="s">
        <v>305</v>
      </c>
      <c r="P53" s="432" t="s">
        <v>305</v>
      </c>
      <c r="Q53" s="431">
        <v>393009</v>
      </c>
      <c r="R53" s="431">
        <v>598651</v>
      </c>
      <c r="S53" s="440">
        <v>92</v>
      </c>
    </row>
    <row r="54" spans="2:26" s="403" customFormat="1" ht="13.9" customHeight="1">
      <c r="B54" s="439" t="s">
        <v>455</v>
      </c>
      <c r="C54" s="431">
        <v>872061</v>
      </c>
      <c r="D54" s="431">
        <v>1732437</v>
      </c>
      <c r="E54" s="431">
        <v>1755338</v>
      </c>
      <c r="F54" s="435" t="s">
        <v>305</v>
      </c>
      <c r="G54" s="441" t="s">
        <v>305</v>
      </c>
      <c r="H54" s="435">
        <v>7930</v>
      </c>
      <c r="I54" s="456">
        <v>11025</v>
      </c>
      <c r="J54" s="431">
        <v>9574</v>
      </c>
      <c r="K54" s="431">
        <v>240916</v>
      </c>
      <c r="L54" s="431">
        <v>445774</v>
      </c>
      <c r="M54" s="458">
        <v>32847</v>
      </c>
      <c r="N54" s="459">
        <v>6765</v>
      </c>
      <c r="O54" s="434" t="s">
        <v>305</v>
      </c>
      <c r="P54" s="432" t="s">
        <v>305</v>
      </c>
      <c r="Q54" s="431">
        <v>404462</v>
      </c>
      <c r="R54" s="431">
        <v>578133</v>
      </c>
      <c r="S54" s="440">
        <v>93</v>
      </c>
    </row>
    <row r="55" spans="2:26" s="403" customFormat="1" ht="13.9" customHeight="1">
      <c r="B55" s="439" t="s">
        <v>456</v>
      </c>
      <c r="C55" s="431">
        <v>841978</v>
      </c>
      <c r="D55" s="431">
        <v>1680006</v>
      </c>
      <c r="E55" s="431">
        <v>1658949</v>
      </c>
      <c r="F55" s="435" t="s">
        <v>305</v>
      </c>
      <c r="G55" s="441" t="s">
        <v>305</v>
      </c>
      <c r="H55" s="435">
        <v>7415</v>
      </c>
      <c r="I55" s="456">
        <v>10798</v>
      </c>
      <c r="J55" s="431">
        <v>9898</v>
      </c>
      <c r="K55" s="431">
        <v>246596</v>
      </c>
      <c r="L55" s="431">
        <v>461898</v>
      </c>
      <c r="M55" s="458">
        <v>36581</v>
      </c>
      <c r="N55" s="459">
        <v>7366</v>
      </c>
      <c r="O55" s="434" t="s">
        <v>305</v>
      </c>
      <c r="P55" s="432" t="s">
        <v>305</v>
      </c>
      <c r="Q55" s="431">
        <v>405404</v>
      </c>
      <c r="R55" s="431">
        <v>553532</v>
      </c>
      <c r="S55" s="440">
        <v>94</v>
      </c>
      <c r="U55" s="409" t="s">
        <v>1076</v>
      </c>
      <c r="V55" s="409"/>
      <c r="W55" s="409"/>
      <c r="X55" s="464" t="s">
        <v>1077</v>
      </c>
      <c r="Y55" s="409"/>
      <c r="Z55" s="409"/>
    </row>
    <row r="56" spans="2:26" s="403" customFormat="1" ht="13.9" customHeight="1">
      <c r="B56" s="439" t="s">
        <v>457</v>
      </c>
      <c r="C56" s="431">
        <v>822209</v>
      </c>
      <c r="D56" s="431">
        <v>1622198</v>
      </c>
      <c r="E56" s="431">
        <v>1590720</v>
      </c>
      <c r="F56" s="435" t="s">
        <v>305</v>
      </c>
      <c r="G56" s="441" t="s">
        <v>305</v>
      </c>
      <c r="H56" s="435">
        <v>7307</v>
      </c>
      <c r="I56" s="456">
        <v>10717</v>
      </c>
      <c r="J56" s="431">
        <v>10189</v>
      </c>
      <c r="K56" s="431">
        <v>246474</v>
      </c>
      <c r="L56" s="431">
        <v>493277</v>
      </c>
      <c r="M56" s="458">
        <v>41681</v>
      </c>
      <c r="N56" s="459">
        <v>8019</v>
      </c>
      <c r="O56" s="434" t="s">
        <v>305</v>
      </c>
      <c r="P56" s="432" t="s">
        <v>305</v>
      </c>
      <c r="Q56" s="431">
        <v>401317</v>
      </c>
      <c r="R56" s="431">
        <v>497953</v>
      </c>
      <c r="S56" s="440">
        <v>95</v>
      </c>
      <c r="U56" s="465" t="s">
        <v>1078</v>
      </c>
      <c r="V56" s="465" t="s">
        <v>1079</v>
      </c>
      <c r="W56" s="465" t="s">
        <v>331</v>
      </c>
      <c r="X56" s="466" t="s">
        <v>1078</v>
      </c>
      <c r="Y56" s="465" t="s">
        <v>1079</v>
      </c>
      <c r="Z56" s="465" t="s">
        <v>331</v>
      </c>
    </row>
    <row r="57" spans="2:26" s="403" customFormat="1" ht="13.9" customHeight="1">
      <c r="B57" s="442" t="s">
        <v>458</v>
      </c>
      <c r="C57" s="444">
        <v>777675</v>
      </c>
      <c r="D57" s="444">
        <v>1545270</v>
      </c>
      <c r="E57" s="444">
        <v>1554549</v>
      </c>
      <c r="F57" s="445" t="s">
        <v>305</v>
      </c>
      <c r="G57" s="446" t="s">
        <v>305</v>
      </c>
      <c r="H57" s="445">
        <v>6921</v>
      </c>
      <c r="I57" s="457">
        <v>10692</v>
      </c>
      <c r="J57" s="444">
        <v>10175</v>
      </c>
      <c r="K57" s="444">
        <v>236557</v>
      </c>
      <c r="L57" s="444">
        <v>512814</v>
      </c>
      <c r="M57" s="461">
        <v>47747</v>
      </c>
      <c r="N57" s="462">
        <v>8968</v>
      </c>
      <c r="O57" s="450" t="s">
        <v>305</v>
      </c>
      <c r="P57" s="443" t="s">
        <v>305</v>
      </c>
      <c r="Q57" s="444">
        <v>385522</v>
      </c>
      <c r="R57" s="444">
        <v>466099</v>
      </c>
      <c r="S57" s="451">
        <v>96</v>
      </c>
      <c r="U57" s="467">
        <v>195</v>
      </c>
      <c r="V57" s="467">
        <v>394</v>
      </c>
      <c r="W57" s="467">
        <v>6332</v>
      </c>
      <c r="X57" s="468">
        <v>439</v>
      </c>
      <c r="Y57" s="467">
        <v>709</v>
      </c>
      <c r="Z57" s="467">
        <v>9544</v>
      </c>
    </row>
    <row r="58" spans="2:26" s="403" customFormat="1" ht="14.25">
      <c r="B58" s="439" t="s">
        <v>459</v>
      </c>
      <c r="C58" s="431">
        <v>758467</v>
      </c>
      <c r="D58" s="431">
        <v>1510994</v>
      </c>
      <c r="E58" s="431">
        <v>1503748</v>
      </c>
      <c r="F58" s="435" t="s">
        <v>305</v>
      </c>
      <c r="G58" s="441" t="s">
        <v>305</v>
      </c>
      <c r="H58" s="435">
        <v>6919</v>
      </c>
      <c r="I58" s="456">
        <v>10621</v>
      </c>
      <c r="J58" s="431">
        <v>10232</v>
      </c>
      <c r="K58" s="431">
        <v>220934</v>
      </c>
      <c r="L58" s="431">
        <v>524512</v>
      </c>
      <c r="M58" s="458">
        <v>50430</v>
      </c>
      <c r="N58" s="459">
        <v>9860</v>
      </c>
      <c r="O58" s="434" t="s">
        <v>305</v>
      </c>
      <c r="P58" s="432" t="s">
        <v>305</v>
      </c>
      <c r="Q58" s="431">
        <v>368804</v>
      </c>
      <c r="R58" s="431">
        <v>445796</v>
      </c>
      <c r="S58" s="440">
        <v>97</v>
      </c>
      <c r="U58" s="467">
        <v>210</v>
      </c>
      <c r="V58" s="467">
        <v>462</v>
      </c>
      <c r="W58" s="467">
        <v>6247</v>
      </c>
      <c r="X58" s="468">
        <v>390</v>
      </c>
      <c r="Y58" s="467">
        <v>524</v>
      </c>
      <c r="Z58" s="467">
        <v>9707</v>
      </c>
    </row>
    <row r="59" spans="2:26" s="403" customFormat="1" ht="14.25">
      <c r="B59" s="439" t="s">
        <v>460</v>
      </c>
      <c r="C59" s="431">
        <v>757660</v>
      </c>
      <c r="D59" s="431">
        <v>1511845</v>
      </c>
      <c r="E59" s="431">
        <v>1441061</v>
      </c>
      <c r="F59" s="435" t="s">
        <v>305</v>
      </c>
      <c r="G59" s="441" t="s">
        <v>305</v>
      </c>
      <c r="H59" s="435">
        <f>SUM(U59:W59)</f>
        <v>7114</v>
      </c>
      <c r="I59" s="456">
        <f>SUM(X59:Z59)</f>
        <v>10722</v>
      </c>
      <c r="J59" s="431">
        <v>10077</v>
      </c>
      <c r="K59" s="431">
        <v>207528</v>
      </c>
      <c r="L59" s="431">
        <v>529606</v>
      </c>
      <c r="M59" s="458">
        <v>53153</v>
      </c>
      <c r="N59" s="459">
        <v>10974</v>
      </c>
      <c r="O59" s="434" t="s">
        <v>305</v>
      </c>
      <c r="P59" s="432" t="s">
        <v>305</v>
      </c>
      <c r="Q59" s="431">
        <v>364134</v>
      </c>
      <c r="R59" s="431">
        <v>422721</v>
      </c>
      <c r="S59" s="440">
        <v>98</v>
      </c>
      <c r="U59" s="467">
        <v>199</v>
      </c>
      <c r="V59" s="467">
        <v>499</v>
      </c>
      <c r="W59" s="467">
        <v>6416</v>
      </c>
      <c r="X59" s="468">
        <v>375</v>
      </c>
      <c r="Y59" s="467">
        <v>502</v>
      </c>
      <c r="Z59" s="467">
        <v>9845</v>
      </c>
    </row>
    <row r="60" spans="2:26" s="403" customFormat="1" ht="14.25">
      <c r="B60" s="439" t="s">
        <v>461</v>
      </c>
      <c r="C60" s="431">
        <v>741362</v>
      </c>
      <c r="D60" s="431">
        <v>1502711</v>
      </c>
      <c r="E60" s="431">
        <v>1362682</v>
      </c>
      <c r="F60" s="435" t="s">
        <v>305</v>
      </c>
      <c r="G60" s="441" t="s">
        <v>305</v>
      </c>
      <c r="H60" s="435">
        <f>SUM(U60:W60)</f>
        <v>6816</v>
      </c>
      <c r="I60" s="456">
        <f>SUM(X60:Z60)</f>
        <v>10648</v>
      </c>
      <c r="J60" s="431">
        <v>9836</v>
      </c>
      <c r="K60" s="431">
        <v>193190</v>
      </c>
      <c r="L60" s="431">
        <v>532436</v>
      </c>
      <c r="M60" s="458">
        <v>52850</v>
      </c>
      <c r="N60" s="459">
        <v>12192</v>
      </c>
      <c r="O60" s="434" t="s">
        <v>305</v>
      </c>
      <c r="P60" s="432" t="s">
        <v>305</v>
      </c>
      <c r="Q60" s="431">
        <v>335755</v>
      </c>
      <c r="R60" s="431">
        <v>389719</v>
      </c>
      <c r="S60" s="440">
        <v>99</v>
      </c>
      <c r="U60" s="467">
        <v>206</v>
      </c>
      <c r="V60" s="467">
        <v>429</v>
      </c>
      <c r="W60" s="467">
        <v>6181</v>
      </c>
      <c r="X60" s="467">
        <v>322</v>
      </c>
      <c r="Y60" s="467">
        <v>468</v>
      </c>
      <c r="Z60" s="467">
        <v>9858</v>
      </c>
    </row>
    <row r="61" spans="2:26" s="403" customFormat="1" ht="14.25">
      <c r="B61" s="469" t="s">
        <v>462</v>
      </c>
      <c r="C61" s="470">
        <v>728334</v>
      </c>
      <c r="D61" s="470">
        <v>1464760</v>
      </c>
      <c r="E61" s="470">
        <v>1328902</v>
      </c>
      <c r="F61" s="471">
        <v>40</v>
      </c>
      <c r="G61" s="472">
        <v>38</v>
      </c>
      <c r="H61" s="471">
        <f>SUM(U61:W61)</f>
        <v>6943</v>
      </c>
      <c r="I61" s="473">
        <v>11223</v>
      </c>
      <c r="J61" s="470">
        <v>9849</v>
      </c>
      <c r="K61" s="470">
        <v>177909</v>
      </c>
      <c r="L61" s="470">
        <v>538683</v>
      </c>
      <c r="M61" s="474">
        <v>56038</v>
      </c>
      <c r="N61" s="475">
        <v>12375</v>
      </c>
      <c r="O61" s="476" t="s">
        <v>305</v>
      </c>
      <c r="P61" s="477" t="s">
        <v>305</v>
      </c>
      <c r="Q61" s="470">
        <v>336770</v>
      </c>
      <c r="R61" s="470">
        <v>371582</v>
      </c>
      <c r="S61" s="478">
        <v>2000</v>
      </c>
      <c r="U61" s="467">
        <v>201</v>
      </c>
      <c r="V61" s="467">
        <v>389</v>
      </c>
      <c r="W61" s="467">
        <v>6353</v>
      </c>
      <c r="X61" s="467">
        <v>344</v>
      </c>
      <c r="Y61" s="467">
        <v>542</v>
      </c>
      <c r="Z61" s="467">
        <v>10337</v>
      </c>
    </row>
    <row r="62" spans="2:26" s="403" customFormat="1" ht="14.25">
      <c r="B62" s="439" t="s">
        <v>464</v>
      </c>
      <c r="C62" s="431">
        <v>747154</v>
      </c>
      <c r="D62" s="431">
        <v>1410403</v>
      </c>
      <c r="E62" s="431">
        <v>1326844</v>
      </c>
      <c r="F62" s="435">
        <v>276</v>
      </c>
      <c r="G62" s="441">
        <v>265</v>
      </c>
      <c r="H62" s="435">
        <f>SUM(U62:W62)</f>
        <v>6835</v>
      </c>
      <c r="I62" s="457">
        <f>SUM(X62:Z62)</f>
        <v>11741</v>
      </c>
      <c r="J62" s="431">
        <v>9833</v>
      </c>
      <c r="K62" s="431">
        <v>156837</v>
      </c>
      <c r="L62" s="431">
        <v>545512</v>
      </c>
      <c r="M62" s="458">
        <v>60635</v>
      </c>
      <c r="N62" s="459">
        <v>13179</v>
      </c>
      <c r="O62" s="434" t="s">
        <v>305</v>
      </c>
      <c r="P62" s="432" t="s">
        <v>305</v>
      </c>
      <c r="Q62" s="431">
        <v>334367</v>
      </c>
      <c r="R62" s="431">
        <v>354169</v>
      </c>
      <c r="S62" s="479" t="s">
        <v>373</v>
      </c>
      <c r="U62" s="467">
        <v>178</v>
      </c>
      <c r="V62" s="467">
        <v>432</v>
      </c>
      <c r="W62" s="467">
        <v>6225</v>
      </c>
      <c r="X62" s="467">
        <v>334</v>
      </c>
      <c r="Y62" s="467">
        <v>596</v>
      </c>
      <c r="Z62" s="467">
        <v>10811</v>
      </c>
    </row>
    <row r="63" spans="2:26" s="403" customFormat="1" ht="14.25">
      <c r="B63" s="439" t="s">
        <v>465</v>
      </c>
      <c r="C63" s="431">
        <v>707642</v>
      </c>
      <c r="D63" s="431">
        <v>1365471</v>
      </c>
      <c r="E63" s="431">
        <v>1314809</v>
      </c>
      <c r="F63" s="435">
        <v>333</v>
      </c>
      <c r="G63" s="441">
        <v>270</v>
      </c>
      <c r="H63" s="435">
        <v>6999</v>
      </c>
      <c r="I63" s="456">
        <v>11717</v>
      </c>
      <c r="J63" s="431">
        <v>9780</v>
      </c>
      <c r="K63" s="431">
        <v>130597</v>
      </c>
      <c r="L63" s="431">
        <v>547711</v>
      </c>
      <c r="M63" s="458">
        <v>65275</v>
      </c>
      <c r="N63" s="459">
        <v>13642</v>
      </c>
      <c r="O63" s="434" t="s">
        <v>305</v>
      </c>
      <c r="P63" s="432" t="s">
        <v>305</v>
      </c>
      <c r="Q63" s="431">
        <v>332883</v>
      </c>
      <c r="R63" s="431">
        <v>340852</v>
      </c>
      <c r="S63" s="479" t="s">
        <v>376</v>
      </c>
      <c r="U63" s="467"/>
      <c r="V63" s="467"/>
      <c r="W63" s="467"/>
      <c r="X63" s="467"/>
      <c r="Y63" s="467"/>
      <c r="Z63" s="467"/>
    </row>
    <row r="64" spans="2:26" s="403" customFormat="1" ht="14.25">
      <c r="B64" s="439" t="s">
        <v>467</v>
      </c>
      <c r="C64" s="431">
        <v>712935</v>
      </c>
      <c r="D64" s="431">
        <v>1325208</v>
      </c>
      <c r="E64" s="431">
        <v>1281334</v>
      </c>
      <c r="F64" s="435">
        <v>514</v>
      </c>
      <c r="G64" s="441">
        <v>322</v>
      </c>
      <c r="H64" s="435">
        <f>SUM(U64:W64)</f>
        <v>7207</v>
      </c>
      <c r="I64" s="456">
        <f>SUM(X64:Z64)</f>
        <v>12287</v>
      </c>
      <c r="J64" s="431">
        <v>10056</v>
      </c>
      <c r="K64" s="431">
        <v>119151</v>
      </c>
      <c r="L64" s="431">
        <v>544894</v>
      </c>
      <c r="M64" s="458">
        <v>67412</v>
      </c>
      <c r="N64" s="459">
        <v>14512</v>
      </c>
      <c r="O64" s="434" t="s">
        <v>305</v>
      </c>
      <c r="P64" s="432" t="s">
        <v>305</v>
      </c>
      <c r="Q64" s="431">
        <v>335784</v>
      </c>
      <c r="R64" s="431">
        <v>326658</v>
      </c>
      <c r="S64" s="479" t="s">
        <v>378</v>
      </c>
      <c r="U64" s="467">
        <v>174</v>
      </c>
      <c r="V64" s="467">
        <v>596</v>
      </c>
      <c r="W64" s="467">
        <v>6437</v>
      </c>
      <c r="X64" s="467">
        <v>337</v>
      </c>
      <c r="Y64" s="467">
        <v>470</v>
      </c>
      <c r="Z64" s="467">
        <v>11480</v>
      </c>
    </row>
    <row r="65" spans="2:26" s="403" customFormat="1" ht="14.25">
      <c r="B65" s="439" t="s">
        <v>468</v>
      </c>
      <c r="C65" s="431">
        <v>702255</v>
      </c>
      <c r="D65" s="431">
        <v>1298718</v>
      </c>
      <c r="E65" s="431">
        <v>1235012</v>
      </c>
      <c r="F65" s="435">
        <v>853</v>
      </c>
      <c r="G65" s="441">
        <v>470</v>
      </c>
      <c r="H65" s="435">
        <f>SUM(U65:W65)</f>
        <v>7465</v>
      </c>
      <c r="I65" s="480">
        <f>SUM(X65:Z65)</f>
        <v>12473</v>
      </c>
      <c r="J65" s="431">
        <v>10011</v>
      </c>
      <c r="K65" s="431">
        <v>112006</v>
      </c>
      <c r="L65" s="431">
        <v>548897</v>
      </c>
      <c r="M65" s="458">
        <v>69073</v>
      </c>
      <c r="N65" s="459">
        <v>15160</v>
      </c>
      <c r="O65" s="481">
        <v>90</v>
      </c>
      <c r="P65" s="432" t="s">
        <v>305</v>
      </c>
      <c r="Q65" s="431">
        <v>342858</v>
      </c>
      <c r="R65" s="431">
        <v>306831</v>
      </c>
      <c r="S65" s="479" t="s">
        <v>469</v>
      </c>
      <c r="U65" s="467">
        <v>172</v>
      </c>
      <c r="V65" s="467">
        <v>445</v>
      </c>
      <c r="W65" s="467">
        <v>6848</v>
      </c>
      <c r="X65" s="467">
        <v>302</v>
      </c>
      <c r="Y65" s="467">
        <v>504</v>
      </c>
      <c r="Z65" s="467">
        <v>11667</v>
      </c>
    </row>
    <row r="66" spans="2:26" s="403" customFormat="1" ht="14.25">
      <c r="B66" s="469" t="s">
        <v>470</v>
      </c>
      <c r="C66" s="470">
        <v>700745</v>
      </c>
      <c r="D66" s="470">
        <v>1236363</v>
      </c>
      <c r="E66" s="470">
        <v>1202738</v>
      </c>
      <c r="F66" s="471">
        <v>931</v>
      </c>
      <c r="G66" s="472">
        <v>513</v>
      </c>
      <c r="H66" s="471">
        <v>7276</v>
      </c>
      <c r="I66" s="482">
        <v>13022</v>
      </c>
      <c r="J66" s="470">
        <v>10061</v>
      </c>
      <c r="K66" s="470">
        <v>104621</v>
      </c>
      <c r="L66" s="470">
        <v>551016</v>
      </c>
      <c r="M66" s="474">
        <v>71440</v>
      </c>
      <c r="N66" s="475">
        <v>15286</v>
      </c>
      <c r="O66" s="483">
        <v>649</v>
      </c>
      <c r="P66" s="477" t="s">
        <v>305</v>
      </c>
      <c r="Q66" s="470">
        <v>348251</v>
      </c>
      <c r="R66" s="470">
        <v>296753</v>
      </c>
      <c r="S66" s="478" t="s">
        <v>382</v>
      </c>
      <c r="U66" s="467">
        <v>191</v>
      </c>
      <c r="V66" s="467">
        <v>371</v>
      </c>
      <c r="W66" s="467">
        <v>6714</v>
      </c>
      <c r="X66" s="467">
        <v>305</v>
      </c>
      <c r="Y66" s="467">
        <v>477</v>
      </c>
      <c r="Z66" s="467">
        <v>12240</v>
      </c>
    </row>
    <row r="67" spans="2:26" s="403" customFormat="1" ht="14.25">
      <c r="B67" s="439" t="s">
        <v>471</v>
      </c>
      <c r="C67" s="431">
        <v>682082</v>
      </c>
      <c r="D67" s="431">
        <v>1211242</v>
      </c>
      <c r="E67" s="431">
        <v>1171501</v>
      </c>
      <c r="F67" s="435">
        <v>1257</v>
      </c>
      <c r="G67" s="441">
        <v>586</v>
      </c>
      <c r="H67" s="435">
        <v>7333</v>
      </c>
      <c r="I67" s="480">
        <v>13853</v>
      </c>
      <c r="J67" s="431">
        <v>10140</v>
      </c>
      <c r="K67" s="431">
        <v>99611</v>
      </c>
      <c r="L67" s="431">
        <v>558184</v>
      </c>
      <c r="M67" s="458">
        <v>72531</v>
      </c>
      <c r="N67" s="459">
        <v>15973</v>
      </c>
      <c r="O67" s="481">
        <v>3524</v>
      </c>
      <c r="P67" s="432" t="s">
        <v>305</v>
      </c>
      <c r="Q67" s="431">
        <v>344538</v>
      </c>
      <c r="R67" s="431">
        <v>276376</v>
      </c>
      <c r="S67" s="479" t="s">
        <v>384</v>
      </c>
      <c r="U67" s="467">
        <v>171</v>
      </c>
      <c r="V67" s="467">
        <v>387</v>
      </c>
      <c r="W67" s="467">
        <v>6775</v>
      </c>
      <c r="X67" s="467">
        <v>299</v>
      </c>
      <c r="Y67" s="467">
        <v>663</v>
      </c>
      <c r="Z67" s="467">
        <v>12891</v>
      </c>
    </row>
    <row r="68" spans="2:26" s="403" customFormat="1" ht="14.25">
      <c r="B68" s="439" t="s">
        <v>472</v>
      </c>
      <c r="C68" s="431">
        <v>672925</v>
      </c>
      <c r="D68" s="431">
        <v>1213709</v>
      </c>
      <c r="E68" s="431">
        <v>1147159</v>
      </c>
      <c r="F68" s="435">
        <v>2134</v>
      </c>
      <c r="G68" s="441">
        <v>949</v>
      </c>
      <c r="H68" s="435">
        <f>SUM(U68:W68)</f>
        <v>7680</v>
      </c>
      <c r="I68" s="480">
        <f>SUM(X68:Z68)</f>
        <v>14284</v>
      </c>
      <c r="J68" s="431">
        <v>10207</v>
      </c>
      <c r="K68" s="431">
        <v>92100</v>
      </c>
      <c r="L68" s="431">
        <v>559090</v>
      </c>
      <c r="M68" s="458">
        <v>73993</v>
      </c>
      <c r="N68" s="459">
        <v>16801</v>
      </c>
      <c r="O68" s="481">
        <v>6777</v>
      </c>
      <c r="P68" s="432" t="s">
        <v>305</v>
      </c>
      <c r="Q68" s="431">
        <v>333863</v>
      </c>
      <c r="R68" s="431">
        <v>254159</v>
      </c>
      <c r="S68" s="479" t="s">
        <v>386</v>
      </c>
      <c r="U68" s="467">
        <v>162</v>
      </c>
      <c r="V68" s="467">
        <v>373</v>
      </c>
      <c r="W68" s="467">
        <v>7145</v>
      </c>
      <c r="X68" s="467">
        <v>283</v>
      </c>
      <c r="Y68" s="467">
        <v>509</v>
      </c>
      <c r="Z68" s="467">
        <v>13492</v>
      </c>
    </row>
    <row r="69" spans="2:26" s="403" customFormat="1" ht="14.25">
      <c r="B69" s="439" t="s">
        <v>473</v>
      </c>
      <c r="C69" s="431">
        <v>662958</v>
      </c>
      <c r="D69" s="431">
        <v>1199309</v>
      </c>
      <c r="E69" s="431">
        <v>1088170</v>
      </c>
      <c r="F69" s="435">
        <v>2625</v>
      </c>
      <c r="G69" s="441">
        <v>1018</v>
      </c>
      <c r="H69" s="435">
        <v>8034</v>
      </c>
      <c r="I69" s="480">
        <v>14417</v>
      </c>
      <c r="J69" s="431">
        <v>10160</v>
      </c>
      <c r="K69" s="431">
        <v>83900</v>
      </c>
      <c r="L69" s="431">
        <v>555690</v>
      </c>
      <c r="M69" s="458">
        <v>73881</v>
      </c>
      <c r="N69" s="459">
        <v>16281</v>
      </c>
      <c r="O69" s="481">
        <v>8034</v>
      </c>
      <c r="P69" s="432" t="s">
        <v>305</v>
      </c>
      <c r="Q69" s="431">
        <v>310443</v>
      </c>
      <c r="R69" s="431">
        <v>234655</v>
      </c>
      <c r="S69" s="479" t="s">
        <v>388</v>
      </c>
      <c r="U69" s="467"/>
      <c r="V69" s="467"/>
      <c r="W69" s="467"/>
      <c r="X69" s="467"/>
      <c r="Y69" s="467"/>
      <c r="Z69" s="467"/>
    </row>
    <row r="70" spans="2:26" s="403" customFormat="1" ht="14.25">
      <c r="B70" s="439" t="s">
        <v>474</v>
      </c>
      <c r="C70" s="431">
        <v>644771</v>
      </c>
      <c r="D70" s="431">
        <v>1188032</v>
      </c>
      <c r="E70" s="431">
        <v>1063581</v>
      </c>
      <c r="F70" s="435">
        <v>3178</v>
      </c>
      <c r="G70" s="441">
        <v>1831</v>
      </c>
      <c r="H70" s="435">
        <v>8345</v>
      </c>
      <c r="I70" s="480">
        <v>14966</v>
      </c>
      <c r="J70" s="431">
        <v>10474</v>
      </c>
      <c r="K70" s="431">
        <v>78056</v>
      </c>
      <c r="L70" s="431">
        <v>559539</v>
      </c>
      <c r="M70" s="458">
        <v>73811</v>
      </c>
      <c r="N70" s="459">
        <v>16463</v>
      </c>
      <c r="O70" s="481">
        <v>8292</v>
      </c>
      <c r="P70" s="432" t="s">
        <v>305</v>
      </c>
      <c r="Q70" s="431">
        <v>292798</v>
      </c>
      <c r="R70" s="431">
        <v>218971</v>
      </c>
      <c r="S70" s="479" t="s">
        <v>390</v>
      </c>
      <c r="U70" s="467"/>
      <c r="V70" s="467"/>
      <c r="W70" s="467"/>
      <c r="X70" s="467"/>
      <c r="Y70" s="467"/>
      <c r="Z70" s="467"/>
    </row>
    <row r="71" spans="2:26" s="403" customFormat="1" ht="14.25">
      <c r="B71" s="469" t="s">
        <v>475</v>
      </c>
      <c r="C71" s="470">
        <v>631221</v>
      </c>
      <c r="D71" s="470">
        <v>1227736</v>
      </c>
      <c r="E71" s="470">
        <v>1069129</v>
      </c>
      <c r="F71" s="471">
        <v>3381</v>
      </c>
      <c r="G71" s="472">
        <v>2293</v>
      </c>
      <c r="H71" s="471">
        <v>8948</v>
      </c>
      <c r="I71" s="482">
        <v>16073</v>
      </c>
      <c r="J71" s="470">
        <v>10126</v>
      </c>
      <c r="K71" s="470">
        <v>71394</v>
      </c>
      <c r="L71" s="470">
        <v>541428</v>
      </c>
      <c r="M71" s="474">
        <v>73220</v>
      </c>
      <c r="N71" s="475">
        <v>15842</v>
      </c>
      <c r="O71" s="483">
        <v>8669</v>
      </c>
      <c r="P71" s="477" t="s">
        <v>305</v>
      </c>
      <c r="Q71" s="470">
        <v>270328</v>
      </c>
      <c r="R71" s="470">
        <v>206914</v>
      </c>
      <c r="S71" s="478" t="s">
        <v>532</v>
      </c>
      <c r="U71" s="467"/>
      <c r="V71" s="467"/>
      <c r="W71" s="467"/>
      <c r="X71" s="467"/>
      <c r="Y71" s="467"/>
      <c r="Z71" s="467"/>
    </row>
    <row r="72" spans="2:26" s="484" customFormat="1" ht="14.25">
      <c r="B72" s="439" t="s">
        <v>477</v>
      </c>
      <c r="C72" s="431">
        <v>611036</v>
      </c>
      <c r="D72" s="431">
        <v>1176923</v>
      </c>
      <c r="E72" s="431">
        <v>1061564</v>
      </c>
      <c r="F72" s="435">
        <v>3915</v>
      </c>
      <c r="G72" s="441">
        <v>2510</v>
      </c>
      <c r="H72" s="435">
        <v>9103</v>
      </c>
      <c r="I72" s="480">
        <v>16854</v>
      </c>
      <c r="J72" s="431">
        <v>10155</v>
      </c>
      <c r="K72" s="431">
        <v>66871</v>
      </c>
      <c r="L72" s="431">
        <v>552358</v>
      </c>
      <c r="M72" s="458">
        <v>74680</v>
      </c>
      <c r="N72" s="459">
        <v>15892</v>
      </c>
      <c r="O72" s="481">
        <v>8812</v>
      </c>
      <c r="P72" s="432" t="s">
        <v>305</v>
      </c>
      <c r="Q72" s="431">
        <v>266035</v>
      </c>
      <c r="R72" s="431">
        <v>202383</v>
      </c>
      <c r="S72" s="479" t="s">
        <v>479</v>
      </c>
      <c r="U72" s="485"/>
      <c r="V72" s="485"/>
      <c r="W72" s="485"/>
      <c r="X72" s="485"/>
      <c r="Y72" s="485"/>
      <c r="Z72" s="485"/>
    </row>
    <row r="73" spans="2:26" s="403" customFormat="1" ht="14.25" customHeight="1">
      <c r="B73" s="439" t="s">
        <v>307</v>
      </c>
      <c r="C73" s="431">
        <v>584417</v>
      </c>
      <c r="D73" s="431">
        <v>1195204</v>
      </c>
      <c r="E73" s="431">
        <v>1053180</v>
      </c>
      <c r="F73" s="435">
        <v>4773</v>
      </c>
      <c r="G73" s="441">
        <v>3207</v>
      </c>
      <c r="H73" s="435">
        <v>9280</v>
      </c>
      <c r="I73" s="480">
        <v>17707</v>
      </c>
      <c r="J73" s="431">
        <v>10163</v>
      </c>
      <c r="K73" s="431">
        <v>65682</v>
      </c>
      <c r="L73" s="431">
        <v>558692</v>
      </c>
      <c r="M73" s="458">
        <v>78711</v>
      </c>
      <c r="N73" s="459">
        <v>16260</v>
      </c>
      <c r="O73" s="481">
        <v>8562</v>
      </c>
      <c r="P73" s="432" t="s">
        <v>305</v>
      </c>
      <c r="Q73" s="431">
        <v>267350</v>
      </c>
      <c r="R73" s="431">
        <v>199035</v>
      </c>
      <c r="S73" s="479" t="s">
        <v>480</v>
      </c>
      <c r="U73" s="467"/>
      <c r="V73" s="467"/>
      <c r="W73" s="467"/>
      <c r="X73" s="467"/>
      <c r="Y73" s="467"/>
      <c r="Z73" s="467"/>
    </row>
    <row r="74" spans="2:26" s="403" customFormat="1" ht="14.25" customHeight="1">
      <c r="B74" s="439" t="s">
        <v>308</v>
      </c>
      <c r="C74" s="431">
        <v>595976</v>
      </c>
      <c r="D74" s="431">
        <v>1185054</v>
      </c>
      <c r="E74" s="431">
        <v>1088124</v>
      </c>
      <c r="F74" s="978">
        <v>5208</v>
      </c>
      <c r="G74" s="456">
        <v>3490</v>
      </c>
      <c r="H74" s="978">
        <v>9568</v>
      </c>
      <c r="I74" s="456">
        <v>19439</v>
      </c>
      <c r="J74" s="431">
        <v>10101</v>
      </c>
      <c r="K74" s="431">
        <v>62375</v>
      </c>
      <c r="L74" s="979">
        <v>558853</v>
      </c>
      <c r="M74" s="980">
        <v>76511</v>
      </c>
      <c r="N74" s="459">
        <v>16445</v>
      </c>
      <c r="O74" s="481">
        <v>8001</v>
      </c>
      <c r="P74" s="432" t="s">
        <v>305</v>
      </c>
      <c r="Q74" s="431">
        <v>268292</v>
      </c>
      <c r="R74" s="431">
        <v>197961</v>
      </c>
      <c r="S74" s="479" t="s">
        <v>534</v>
      </c>
      <c r="U74" s="467"/>
      <c r="V74" s="467"/>
      <c r="W74" s="467"/>
      <c r="X74" s="467"/>
      <c r="Y74" s="467"/>
      <c r="Z74" s="467"/>
    </row>
    <row r="75" spans="2:26" s="484" customFormat="1" ht="14.25" customHeight="1" thickBot="1">
      <c r="B75" s="920" t="s">
        <v>309</v>
      </c>
      <c r="C75" s="974">
        <v>590632</v>
      </c>
      <c r="D75" s="895">
        <v>1192990</v>
      </c>
      <c r="E75" s="895">
        <v>1047392</v>
      </c>
      <c r="F75" s="974">
        <v>5300</v>
      </c>
      <c r="G75" s="918">
        <v>3951</v>
      </c>
      <c r="H75" s="976">
        <v>9648</v>
      </c>
      <c r="I75" s="918">
        <v>19576</v>
      </c>
      <c r="J75" s="895">
        <v>10307</v>
      </c>
      <c r="K75" s="895">
        <v>58797</v>
      </c>
      <c r="L75" s="977">
        <v>565573</v>
      </c>
      <c r="M75" s="975">
        <v>73154</v>
      </c>
      <c r="N75" s="919">
        <v>16003</v>
      </c>
      <c r="O75" s="975">
        <v>7611</v>
      </c>
      <c r="P75" s="432" t="s">
        <v>305</v>
      </c>
      <c r="Q75" s="895">
        <v>273045</v>
      </c>
      <c r="R75" s="974">
        <v>203363</v>
      </c>
      <c r="S75" s="973" t="s">
        <v>482</v>
      </c>
      <c r="U75" s="485"/>
      <c r="V75" s="485"/>
      <c r="W75" s="485"/>
      <c r="X75" s="485"/>
      <c r="Y75" s="485"/>
      <c r="Z75" s="485"/>
    </row>
    <row r="76" spans="2:26" ht="3.75" customHeight="1">
      <c r="B76" s="486"/>
      <c r="C76" s="486"/>
      <c r="D76" s="486"/>
      <c r="E76" s="486"/>
      <c r="F76" s="486"/>
      <c r="G76" s="486"/>
      <c r="H76" s="486"/>
      <c r="I76" s="486"/>
      <c r="J76" s="486"/>
      <c r="K76" s="486"/>
      <c r="L76" s="486"/>
      <c r="M76" s="486"/>
      <c r="N76" s="486"/>
      <c r="O76" s="486"/>
      <c r="P76" s="486"/>
      <c r="Q76" s="486"/>
      <c r="R76" s="486"/>
      <c r="S76" s="486"/>
    </row>
    <row r="77" spans="2:26" s="489" customFormat="1" ht="12.75" customHeight="1">
      <c r="B77" s="488" t="s">
        <v>600</v>
      </c>
      <c r="J77" s="488" t="s">
        <v>601</v>
      </c>
    </row>
    <row r="78" spans="2:26" s="489" customFormat="1" ht="12.75" customHeight="1">
      <c r="B78" s="488" t="s">
        <v>602</v>
      </c>
      <c r="J78" s="488" t="s">
        <v>603</v>
      </c>
    </row>
    <row r="79" spans="2:26" s="489" customFormat="1" ht="12.75" customHeight="1">
      <c r="B79" s="488" t="s">
        <v>604</v>
      </c>
      <c r="J79" s="488"/>
    </row>
    <row r="80" spans="2:26" s="489" customFormat="1" ht="12.75" customHeight="1">
      <c r="B80" s="488" t="s">
        <v>605</v>
      </c>
      <c r="J80" s="491" t="s">
        <v>573</v>
      </c>
    </row>
    <row r="81" spans="2:10" s="489" customFormat="1" ht="12.75" customHeight="1">
      <c r="B81" s="490" t="s">
        <v>606</v>
      </c>
      <c r="J81" s="491" t="s">
        <v>607</v>
      </c>
    </row>
    <row r="82" spans="2:10" s="489" customFormat="1" ht="12.75" customHeight="1"/>
  </sheetData>
  <mergeCells count="13">
    <mergeCell ref="S5:S8"/>
    <mergeCell ref="B5:B8"/>
    <mergeCell ref="C5:C7"/>
    <mergeCell ref="D5:D7"/>
    <mergeCell ref="E5:E7"/>
    <mergeCell ref="F5:G5"/>
    <mergeCell ref="J5:J7"/>
    <mergeCell ref="F6:G6"/>
    <mergeCell ref="K5:K7"/>
    <mergeCell ref="L5:L7"/>
    <mergeCell ref="P5:P7"/>
    <mergeCell ref="Q5:Q7"/>
    <mergeCell ref="R5:R7"/>
  </mergeCells>
  <phoneticPr fontId="15"/>
  <printOptions horizontalCentered="1" gridLinesSet="0"/>
  <pageMargins left="0" right="0" top="0" bottom="0" header="0" footer="0"/>
  <pageSetup paperSize="9" scale="73" orientation="portrait" blackAndWhite="1" r:id="rId1"/>
  <headerFooter alignWithMargins="0"/>
  <colBreaks count="1" manualBreakCount="1">
    <brk id="9" max="79" man="1"/>
  </colBreaks>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4"/>
  <dimension ref="B1:R86"/>
  <sheetViews>
    <sheetView view="pageBreakPreview" zoomScale="84" zoomScaleNormal="75" zoomScaleSheetLayoutView="84" workbookViewId="0">
      <pane ySplit="9" topLeftCell="A67" activePane="bottomLeft" state="frozen"/>
      <selection pane="bottomLeft" activeCell="Q76" sqref="Q76"/>
    </sheetView>
  </sheetViews>
  <sheetFormatPr defaultColWidth="9" defaultRowHeight="13.5"/>
  <cols>
    <col min="1" max="1" width="3.625" style="544" customWidth="1"/>
    <col min="2" max="2" width="9.125" style="544" customWidth="1"/>
    <col min="3" max="3" width="10.5" style="544" bestFit="1" customWidth="1"/>
    <col min="4" max="5" width="10.125" style="544" customWidth="1"/>
    <col min="6" max="9" width="11.625" style="544" customWidth="1"/>
    <col min="10" max="10" width="9.875" style="544" customWidth="1"/>
    <col min="11" max="17" width="11.625" style="544" customWidth="1"/>
    <col min="18" max="18" width="7.625" style="544" customWidth="1"/>
    <col min="19" max="16384" width="9" style="544"/>
  </cols>
  <sheetData>
    <row r="1" spans="2:18" s="493" customFormat="1" ht="14.25" customHeight="1">
      <c r="B1" s="492" t="s">
        <v>507</v>
      </c>
      <c r="R1" s="494" t="s">
        <v>508</v>
      </c>
    </row>
    <row r="2" spans="2:18" s="493" customFormat="1" ht="14.25" customHeight="1">
      <c r="B2" s="495" t="s">
        <v>1080</v>
      </c>
      <c r="C2" s="496"/>
      <c r="D2" s="496"/>
      <c r="E2" s="496"/>
      <c r="F2" s="496"/>
      <c r="G2" s="496"/>
      <c r="H2" s="496"/>
      <c r="I2" s="496"/>
      <c r="J2" s="496"/>
      <c r="K2" s="496"/>
      <c r="L2" s="496"/>
      <c r="M2" s="496"/>
      <c r="N2" s="496"/>
      <c r="O2" s="496"/>
      <c r="P2" s="496"/>
      <c r="Q2" s="496"/>
      <c r="R2" s="496"/>
    </row>
    <row r="3" spans="2:18" s="493" customFormat="1" ht="14.25" customHeight="1">
      <c r="B3" s="495"/>
      <c r="C3" s="496"/>
      <c r="D3" s="496"/>
      <c r="E3" s="496"/>
      <c r="F3" s="496"/>
      <c r="G3" s="496"/>
      <c r="H3" s="497" t="s">
        <v>614</v>
      </c>
      <c r="I3" s="496"/>
      <c r="J3" s="496"/>
      <c r="K3" s="497" t="s">
        <v>1081</v>
      </c>
      <c r="L3" s="496"/>
      <c r="M3" s="496"/>
      <c r="N3" s="496"/>
      <c r="O3" s="496"/>
      <c r="P3" s="496"/>
      <c r="Q3" s="496"/>
      <c r="R3" s="496"/>
    </row>
    <row r="4" spans="2:18" s="493" customFormat="1" ht="15" thickBot="1">
      <c r="B4" s="496"/>
      <c r="C4" s="498"/>
      <c r="D4" s="498"/>
      <c r="E4" s="498"/>
      <c r="F4" s="498"/>
      <c r="G4" s="498"/>
      <c r="H4" s="498"/>
      <c r="I4" s="498"/>
      <c r="J4" s="498"/>
      <c r="K4" s="498"/>
      <c r="L4" s="498"/>
      <c r="M4" s="498"/>
      <c r="N4" s="498"/>
      <c r="O4" s="498"/>
      <c r="P4" s="498"/>
      <c r="R4" s="499" t="s">
        <v>616</v>
      </c>
    </row>
    <row r="5" spans="2:18" s="497" customFormat="1" ht="9" customHeight="1">
      <c r="B5" s="2255" t="s">
        <v>617</v>
      </c>
      <c r="C5" s="2334" t="s">
        <v>1082</v>
      </c>
      <c r="D5" s="2260" t="s">
        <v>620</v>
      </c>
      <c r="E5" s="2261"/>
      <c r="F5" s="2264" t="s">
        <v>621</v>
      </c>
      <c r="G5" s="2255"/>
      <c r="H5" s="2255"/>
      <c r="I5" s="500"/>
      <c r="J5" s="500"/>
      <c r="K5" s="501"/>
      <c r="L5" s="2266" t="s">
        <v>622</v>
      </c>
      <c r="M5" s="2267"/>
      <c r="N5" s="2267"/>
      <c r="O5" s="500"/>
      <c r="P5" s="502"/>
      <c r="Q5" s="503"/>
      <c r="R5" s="2270" t="s">
        <v>617</v>
      </c>
    </row>
    <row r="6" spans="2:18" s="497" customFormat="1" ht="32.25" customHeight="1">
      <c r="B6" s="2256"/>
      <c r="C6" s="2335"/>
      <c r="D6" s="2262"/>
      <c r="E6" s="2263"/>
      <c r="F6" s="2265"/>
      <c r="G6" s="2256"/>
      <c r="H6" s="2256"/>
      <c r="I6" s="2281" t="s">
        <v>1083</v>
      </c>
      <c r="J6" s="2282"/>
      <c r="K6" s="504" t="s">
        <v>629</v>
      </c>
      <c r="L6" s="2268"/>
      <c r="M6" s="2269"/>
      <c r="N6" s="2269"/>
      <c r="O6" s="2283" t="s">
        <v>630</v>
      </c>
      <c r="P6" s="2284"/>
      <c r="Q6" s="2285"/>
      <c r="R6" s="2271"/>
    </row>
    <row r="7" spans="2:18" s="497" customFormat="1" ht="19.5" customHeight="1">
      <c r="B7" s="2256"/>
      <c r="C7" s="2335"/>
      <c r="D7" s="2286" t="s">
        <v>631</v>
      </c>
      <c r="E7" s="2287"/>
      <c r="F7" s="2288" t="s">
        <v>632</v>
      </c>
      <c r="G7" s="2289"/>
      <c r="H7" s="2290"/>
      <c r="I7" s="2291" t="s">
        <v>102</v>
      </c>
      <c r="J7" s="2292"/>
      <c r="K7" s="1271" t="s">
        <v>633</v>
      </c>
      <c r="L7" s="2291" t="s">
        <v>634</v>
      </c>
      <c r="M7" s="2292"/>
      <c r="N7" s="2293"/>
      <c r="O7" s="2291" t="s">
        <v>635</v>
      </c>
      <c r="P7" s="2292"/>
      <c r="Q7" s="2294"/>
      <c r="R7" s="2271"/>
    </row>
    <row r="8" spans="2:18" s="497" customFormat="1" ht="18" customHeight="1">
      <c r="B8" s="2256"/>
      <c r="C8" s="2335"/>
      <c r="D8" s="505" t="s">
        <v>642</v>
      </c>
      <c r="E8" s="505" t="s">
        <v>643</v>
      </c>
      <c r="F8" s="505" t="s">
        <v>15</v>
      </c>
      <c r="G8" s="505" t="s">
        <v>26</v>
      </c>
      <c r="H8" s="505" t="s">
        <v>17</v>
      </c>
      <c r="I8" s="505" t="s">
        <v>15</v>
      </c>
      <c r="J8" s="505" t="s">
        <v>26</v>
      </c>
      <c r="K8" s="505" t="s">
        <v>17</v>
      </c>
      <c r="L8" s="505" t="s">
        <v>15</v>
      </c>
      <c r="M8" s="505" t="s">
        <v>26</v>
      </c>
      <c r="N8" s="505" t="s">
        <v>17</v>
      </c>
      <c r="O8" s="505" t="s">
        <v>15</v>
      </c>
      <c r="P8" s="505" t="s">
        <v>26</v>
      </c>
      <c r="Q8" s="505" t="s">
        <v>17</v>
      </c>
      <c r="R8" s="2271"/>
    </row>
    <row r="9" spans="2:18" s="497" customFormat="1" ht="31.5" customHeight="1">
      <c r="B9" s="2257"/>
      <c r="C9" s="506" t="s">
        <v>1084</v>
      </c>
      <c r="D9" s="507" t="s">
        <v>648</v>
      </c>
      <c r="E9" s="508" t="s">
        <v>649</v>
      </c>
      <c r="F9" s="507" t="s">
        <v>28</v>
      </c>
      <c r="G9" s="507" t="s">
        <v>32</v>
      </c>
      <c r="H9" s="507" t="s">
        <v>33</v>
      </c>
      <c r="I9" s="507" t="s">
        <v>31</v>
      </c>
      <c r="J9" s="507" t="s">
        <v>32</v>
      </c>
      <c r="K9" s="507" t="s">
        <v>33</v>
      </c>
      <c r="L9" s="507" t="s">
        <v>31</v>
      </c>
      <c r="M9" s="507" t="s">
        <v>32</v>
      </c>
      <c r="N9" s="507" t="s">
        <v>33</v>
      </c>
      <c r="O9" s="507" t="s">
        <v>31</v>
      </c>
      <c r="P9" s="507" t="s">
        <v>32</v>
      </c>
      <c r="Q9" s="509" t="s">
        <v>33</v>
      </c>
      <c r="R9" s="2272"/>
    </row>
    <row r="10" spans="2:18" s="514" customFormat="1" ht="15.75" customHeight="1">
      <c r="B10" s="510" t="s">
        <v>650</v>
      </c>
      <c r="C10" s="511">
        <v>7.3</v>
      </c>
      <c r="D10" s="511">
        <v>99.64</v>
      </c>
      <c r="E10" s="511">
        <v>99.27</v>
      </c>
      <c r="F10" s="511" t="s">
        <v>305</v>
      </c>
      <c r="G10" s="511" t="s">
        <v>305</v>
      </c>
      <c r="H10" s="511" t="s">
        <v>305</v>
      </c>
      <c r="I10" s="511" t="s">
        <v>305</v>
      </c>
      <c r="J10" s="511" t="s">
        <v>305</v>
      </c>
      <c r="K10" s="512" t="s">
        <v>305</v>
      </c>
      <c r="L10" s="511" t="s">
        <v>305</v>
      </c>
      <c r="M10" s="511" t="s">
        <v>305</v>
      </c>
      <c r="N10" s="511" t="s">
        <v>305</v>
      </c>
      <c r="O10" s="511" t="s">
        <v>305</v>
      </c>
      <c r="P10" s="511" t="s">
        <v>305</v>
      </c>
      <c r="Q10" s="511" t="s">
        <v>305</v>
      </c>
      <c r="R10" s="513" t="s">
        <v>435</v>
      </c>
    </row>
    <row r="11" spans="2:18" s="514" customFormat="1" ht="13.7" customHeight="1">
      <c r="B11" s="515" t="s">
        <v>651</v>
      </c>
      <c r="C11" s="511">
        <v>8.9</v>
      </c>
      <c r="D11" s="511">
        <v>99.63</v>
      </c>
      <c r="E11" s="511">
        <v>99.08</v>
      </c>
      <c r="F11" s="511" t="s">
        <v>305</v>
      </c>
      <c r="G11" s="511" t="s">
        <v>305</v>
      </c>
      <c r="H11" s="511" t="s">
        <v>305</v>
      </c>
      <c r="I11" s="511" t="s">
        <v>305</v>
      </c>
      <c r="J11" s="511" t="s">
        <v>305</v>
      </c>
      <c r="K11" s="516" t="s">
        <v>305</v>
      </c>
      <c r="L11" s="511" t="s">
        <v>305</v>
      </c>
      <c r="M11" s="511" t="s">
        <v>305</v>
      </c>
      <c r="N11" s="511" t="s">
        <v>305</v>
      </c>
      <c r="O11" s="511" t="s">
        <v>305</v>
      </c>
      <c r="P11" s="511" t="s">
        <v>305</v>
      </c>
      <c r="Q11" s="511" t="s">
        <v>305</v>
      </c>
      <c r="R11" s="517">
        <v>49</v>
      </c>
    </row>
    <row r="12" spans="2:18" s="514" customFormat="1" ht="13.7" customHeight="1">
      <c r="B12" s="518" t="s">
        <v>653</v>
      </c>
      <c r="C12" s="511">
        <v>8.9</v>
      </c>
      <c r="D12" s="511">
        <v>99.64</v>
      </c>
      <c r="E12" s="519">
        <v>99.2</v>
      </c>
      <c r="F12" s="511" t="s">
        <v>305</v>
      </c>
      <c r="G12" s="511" t="s">
        <v>305</v>
      </c>
      <c r="H12" s="511" t="s">
        <v>305</v>
      </c>
      <c r="I12" s="520">
        <v>42.5</v>
      </c>
      <c r="J12" s="520">
        <v>48</v>
      </c>
      <c r="K12" s="521">
        <v>36.700000000000003</v>
      </c>
      <c r="L12" s="511" t="s">
        <v>305</v>
      </c>
      <c r="M12" s="511" t="s">
        <v>305</v>
      </c>
      <c r="N12" s="511" t="s">
        <v>305</v>
      </c>
      <c r="O12" s="520">
        <v>30.3</v>
      </c>
      <c r="P12" s="520">
        <v>34.6</v>
      </c>
      <c r="Q12" s="520">
        <v>17.2</v>
      </c>
      <c r="R12" s="517">
        <v>50</v>
      </c>
    </row>
    <row r="13" spans="2:18" s="514" customFormat="1" ht="13.7" customHeight="1">
      <c r="B13" s="515" t="s">
        <v>655</v>
      </c>
      <c r="C13" s="522" t="s">
        <v>305</v>
      </c>
      <c r="D13" s="522">
        <v>99.72</v>
      </c>
      <c r="E13" s="523">
        <v>99.47</v>
      </c>
      <c r="F13" s="522" t="s">
        <v>305</v>
      </c>
      <c r="G13" s="522" t="s">
        <v>305</v>
      </c>
      <c r="H13" s="522" t="s">
        <v>305</v>
      </c>
      <c r="I13" s="524">
        <v>45.6</v>
      </c>
      <c r="J13" s="524">
        <v>51.4</v>
      </c>
      <c r="K13" s="525">
        <v>39.6</v>
      </c>
      <c r="L13" s="522" t="s">
        <v>305</v>
      </c>
      <c r="M13" s="522" t="s">
        <v>305</v>
      </c>
      <c r="N13" s="522" t="s">
        <v>305</v>
      </c>
      <c r="O13" s="524">
        <v>23.6</v>
      </c>
      <c r="P13" s="524">
        <v>30.1</v>
      </c>
      <c r="Q13" s="524">
        <v>12.9</v>
      </c>
      <c r="R13" s="526">
        <v>51</v>
      </c>
    </row>
    <row r="14" spans="2:18" s="514" customFormat="1" ht="13.7" customHeight="1">
      <c r="B14" s="515" t="s">
        <v>657</v>
      </c>
      <c r="C14" s="511">
        <v>12.1</v>
      </c>
      <c r="D14" s="511">
        <v>99.72</v>
      </c>
      <c r="E14" s="519">
        <v>99.51</v>
      </c>
      <c r="F14" s="511" t="s">
        <v>305</v>
      </c>
      <c r="G14" s="511" t="s">
        <v>305</v>
      </c>
      <c r="H14" s="511" t="s">
        <v>305</v>
      </c>
      <c r="I14" s="520">
        <v>47.6</v>
      </c>
      <c r="J14" s="520">
        <v>52.9</v>
      </c>
      <c r="K14" s="521">
        <v>42.1</v>
      </c>
      <c r="L14" s="511" t="s">
        <v>305</v>
      </c>
      <c r="M14" s="511" t="s">
        <v>305</v>
      </c>
      <c r="N14" s="511" t="s">
        <v>305</v>
      </c>
      <c r="O14" s="520">
        <v>21.6</v>
      </c>
      <c r="P14" s="520">
        <v>26.9</v>
      </c>
      <c r="Q14" s="520">
        <v>13</v>
      </c>
      <c r="R14" s="517">
        <v>52</v>
      </c>
    </row>
    <row r="15" spans="2:18" s="514" customFormat="1" ht="13.7" customHeight="1">
      <c r="B15" s="515" t="s">
        <v>659</v>
      </c>
      <c r="C15" s="520">
        <v>14</v>
      </c>
      <c r="D15" s="511">
        <v>99.75</v>
      </c>
      <c r="E15" s="519">
        <v>99.91</v>
      </c>
      <c r="F15" s="511" t="s">
        <v>305</v>
      </c>
      <c r="G15" s="511" t="s">
        <v>305</v>
      </c>
      <c r="H15" s="511" t="s">
        <v>305</v>
      </c>
      <c r="I15" s="520">
        <v>48.3</v>
      </c>
      <c r="J15" s="520">
        <v>52.7</v>
      </c>
      <c r="K15" s="521">
        <v>43.7</v>
      </c>
      <c r="L15" s="511" t="s">
        <v>305</v>
      </c>
      <c r="M15" s="511" t="s">
        <v>305</v>
      </c>
      <c r="N15" s="511" t="s">
        <v>305</v>
      </c>
      <c r="O15" s="520">
        <v>21.5</v>
      </c>
      <c r="P15" s="520">
        <v>25.4</v>
      </c>
      <c r="Q15" s="520">
        <v>15.7</v>
      </c>
      <c r="R15" s="517">
        <v>53</v>
      </c>
    </row>
    <row r="16" spans="2:18" s="514" customFormat="1" ht="13.7" customHeight="1">
      <c r="B16" s="515" t="s">
        <v>661</v>
      </c>
      <c r="C16" s="511">
        <v>17.100000000000001</v>
      </c>
      <c r="D16" s="511">
        <v>99.75</v>
      </c>
      <c r="E16" s="519">
        <v>99.91</v>
      </c>
      <c r="F16" s="511" t="s">
        <v>305</v>
      </c>
      <c r="G16" s="511" t="s">
        <v>305</v>
      </c>
      <c r="H16" s="511" t="s">
        <v>305</v>
      </c>
      <c r="I16" s="520">
        <v>50.9</v>
      </c>
      <c r="J16" s="520">
        <v>55.1</v>
      </c>
      <c r="K16" s="521">
        <v>46.5</v>
      </c>
      <c r="L16" s="511" t="s">
        <v>305</v>
      </c>
      <c r="M16" s="511" t="s">
        <v>305</v>
      </c>
      <c r="N16" s="511" t="s">
        <v>305</v>
      </c>
      <c r="O16" s="520">
        <v>19.7</v>
      </c>
      <c r="P16" s="520">
        <v>23.3</v>
      </c>
      <c r="Q16" s="520">
        <v>14.7</v>
      </c>
      <c r="R16" s="517">
        <v>54</v>
      </c>
    </row>
    <row r="17" spans="2:18" s="514" customFormat="1" ht="13.7" customHeight="1">
      <c r="B17" s="518" t="s">
        <v>663</v>
      </c>
      <c r="C17" s="511">
        <v>20.100000000000001</v>
      </c>
      <c r="D17" s="511">
        <v>99.77</v>
      </c>
      <c r="E17" s="519">
        <v>99.92</v>
      </c>
      <c r="F17" s="511" t="s">
        <v>305</v>
      </c>
      <c r="G17" s="511" t="s">
        <v>305</v>
      </c>
      <c r="H17" s="511" t="s">
        <v>305</v>
      </c>
      <c r="I17" s="520">
        <v>51.5</v>
      </c>
      <c r="J17" s="520">
        <v>55.5</v>
      </c>
      <c r="K17" s="521">
        <v>47.4</v>
      </c>
      <c r="L17" s="511" t="s">
        <v>305</v>
      </c>
      <c r="M17" s="511" t="s">
        <v>305</v>
      </c>
      <c r="N17" s="511" t="s">
        <v>305</v>
      </c>
      <c r="O17" s="520">
        <v>18.399999999999999</v>
      </c>
      <c r="P17" s="520">
        <v>20.9</v>
      </c>
      <c r="Q17" s="520">
        <v>14.9</v>
      </c>
      <c r="R17" s="517">
        <v>55</v>
      </c>
    </row>
    <row r="18" spans="2:18" s="514" customFormat="1" ht="13.7" customHeight="1">
      <c r="B18" s="515" t="s">
        <v>665</v>
      </c>
      <c r="C18" s="522">
        <v>21.8</v>
      </c>
      <c r="D18" s="522">
        <v>99.78</v>
      </c>
      <c r="E18" s="523">
        <v>99.91</v>
      </c>
      <c r="F18" s="522" t="s">
        <v>305</v>
      </c>
      <c r="G18" s="522" t="s">
        <v>305</v>
      </c>
      <c r="H18" s="522" t="s">
        <v>305</v>
      </c>
      <c r="I18" s="524">
        <v>51.3</v>
      </c>
      <c r="J18" s="524">
        <v>55</v>
      </c>
      <c r="K18" s="525">
        <v>47.6</v>
      </c>
      <c r="L18" s="522" t="s">
        <v>305</v>
      </c>
      <c r="M18" s="522" t="s">
        <v>305</v>
      </c>
      <c r="N18" s="522" t="s">
        <v>305</v>
      </c>
      <c r="O18" s="524">
        <v>16</v>
      </c>
      <c r="P18" s="524">
        <v>18.7</v>
      </c>
      <c r="Q18" s="524">
        <v>12.5</v>
      </c>
      <c r="R18" s="526">
        <v>56</v>
      </c>
    </row>
    <row r="19" spans="2:18" s="514" customFormat="1" ht="13.7" customHeight="1">
      <c r="B19" s="515" t="s">
        <v>667</v>
      </c>
      <c r="C19" s="511">
        <v>23.6</v>
      </c>
      <c r="D19" s="511">
        <v>99.79</v>
      </c>
      <c r="E19" s="519">
        <v>99.93</v>
      </c>
      <c r="F19" s="511" t="s">
        <v>305</v>
      </c>
      <c r="G19" s="511" t="s">
        <v>305</v>
      </c>
      <c r="H19" s="511" t="s">
        <v>305</v>
      </c>
      <c r="I19" s="520">
        <v>51.4</v>
      </c>
      <c r="J19" s="520">
        <v>54.3</v>
      </c>
      <c r="K19" s="521">
        <v>48.4</v>
      </c>
      <c r="L19" s="511" t="s">
        <v>305</v>
      </c>
      <c r="M19" s="511" t="s">
        <v>305</v>
      </c>
      <c r="N19" s="511" t="s">
        <v>305</v>
      </c>
      <c r="O19" s="520">
        <v>16.100000000000001</v>
      </c>
      <c r="P19" s="520">
        <v>18.2</v>
      </c>
      <c r="Q19" s="520">
        <v>13.3</v>
      </c>
      <c r="R19" s="517">
        <v>57</v>
      </c>
    </row>
    <row r="20" spans="2:18" s="514" customFormat="1" ht="13.7" customHeight="1">
      <c r="B20" s="515" t="s">
        <v>669</v>
      </c>
      <c r="C20" s="511">
        <v>25.2</v>
      </c>
      <c r="D20" s="511">
        <v>99.81</v>
      </c>
      <c r="E20" s="519">
        <v>99.93</v>
      </c>
      <c r="F20" s="511" t="s">
        <v>305</v>
      </c>
      <c r="G20" s="511" t="s">
        <v>305</v>
      </c>
      <c r="H20" s="511" t="s">
        <v>305</v>
      </c>
      <c r="I20" s="520">
        <v>53.7</v>
      </c>
      <c r="J20" s="520">
        <v>56.2</v>
      </c>
      <c r="K20" s="521">
        <v>51.1</v>
      </c>
      <c r="L20" s="511" t="s">
        <v>305</v>
      </c>
      <c r="M20" s="511" t="s">
        <v>305</v>
      </c>
      <c r="N20" s="511" t="s">
        <v>305</v>
      </c>
      <c r="O20" s="520">
        <v>16.5</v>
      </c>
      <c r="P20" s="520">
        <v>19</v>
      </c>
      <c r="Q20" s="520">
        <v>13.3</v>
      </c>
      <c r="R20" s="517">
        <v>58</v>
      </c>
    </row>
    <row r="21" spans="2:18" s="514" customFormat="1" ht="13.7" customHeight="1">
      <c r="B21" s="515" t="s">
        <v>671</v>
      </c>
      <c r="C21" s="511">
        <v>26.8</v>
      </c>
      <c r="D21" s="511">
        <v>99.82</v>
      </c>
      <c r="E21" s="519">
        <v>99.93</v>
      </c>
      <c r="F21" s="511" t="s">
        <v>305</v>
      </c>
      <c r="G21" s="511" t="s">
        <v>305</v>
      </c>
      <c r="H21" s="511" t="s">
        <v>305</v>
      </c>
      <c r="I21" s="520">
        <v>55.4</v>
      </c>
      <c r="J21" s="520">
        <v>57.5</v>
      </c>
      <c r="K21" s="521">
        <v>53.2</v>
      </c>
      <c r="L21" s="511" t="s">
        <v>305</v>
      </c>
      <c r="M21" s="511" t="s">
        <v>305</v>
      </c>
      <c r="N21" s="511" t="s">
        <v>305</v>
      </c>
      <c r="O21" s="520">
        <v>16.899999999999999</v>
      </c>
      <c r="P21" s="520">
        <v>19.600000000000001</v>
      </c>
      <c r="Q21" s="520">
        <v>13.8</v>
      </c>
      <c r="R21" s="517">
        <v>59</v>
      </c>
    </row>
    <row r="22" spans="2:18" s="514" customFormat="1" ht="13.7" customHeight="1">
      <c r="B22" s="518" t="s">
        <v>673</v>
      </c>
      <c r="C22" s="511">
        <v>28.7</v>
      </c>
      <c r="D22" s="511">
        <v>99.82</v>
      </c>
      <c r="E22" s="519">
        <v>99.93</v>
      </c>
      <c r="F22" s="511" t="s">
        <v>305</v>
      </c>
      <c r="G22" s="511" t="s">
        <v>305</v>
      </c>
      <c r="H22" s="511" t="s">
        <v>305</v>
      </c>
      <c r="I22" s="520">
        <v>57.7</v>
      </c>
      <c r="J22" s="520">
        <v>59.6</v>
      </c>
      <c r="K22" s="521">
        <v>55.9</v>
      </c>
      <c r="L22" s="511" t="s">
        <v>305</v>
      </c>
      <c r="M22" s="511" t="s">
        <v>305</v>
      </c>
      <c r="N22" s="511" t="s">
        <v>305</v>
      </c>
      <c r="O22" s="520">
        <v>17.2</v>
      </c>
      <c r="P22" s="520">
        <v>19.7</v>
      </c>
      <c r="Q22" s="520">
        <v>14.2</v>
      </c>
      <c r="R22" s="517">
        <v>60</v>
      </c>
    </row>
    <row r="23" spans="2:18" s="514" customFormat="1" ht="13.7" customHeight="1">
      <c r="B23" s="515" t="s">
        <v>675</v>
      </c>
      <c r="C23" s="522">
        <v>31.1</v>
      </c>
      <c r="D23" s="522">
        <v>99.82</v>
      </c>
      <c r="E23" s="523">
        <v>99.93</v>
      </c>
      <c r="F23" s="522" t="s">
        <v>305</v>
      </c>
      <c r="G23" s="522" t="s">
        <v>305</v>
      </c>
      <c r="H23" s="522" t="s">
        <v>305</v>
      </c>
      <c r="I23" s="524">
        <v>62.3</v>
      </c>
      <c r="J23" s="524">
        <v>63.8</v>
      </c>
      <c r="K23" s="525">
        <v>60.7</v>
      </c>
      <c r="L23" s="522" t="s">
        <v>305</v>
      </c>
      <c r="M23" s="522" t="s">
        <v>305</v>
      </c>
      <c r="N23" s="522" t="s">
        <v>305</v>
      </c>
      <c r="O23" s="524">
        <v>17.899999999999999</v>
      </c>
      <c r="P23" s="524">
        <v>20.2</v>
      </c>
      <c r="Q23" s="524">
        <v>15.3</v>
      </c>
      <c r="R23" s="526">
        <v>61</v>
      </c>
    </row>
    <row r="24" spans="2:18" s="514" customFormat="1" ht="13.7" customHeight="1">
      <c r="B24" s="515" t="s">
        <v>677</v>
      </c>
      <c r="C24" s="520">
        <v>33</v>
      </c>
      <c r="D24" s="511">
        <v>99.82</v>
      </c>
      <c r="E24" s="519">
        <v>99.92</v>
      </c>
      <c r="F24" s="511" t="s">
        <v>305</v>
      </c>
      <c r="G24" s="511" t="s">
        <v>305</v>
      </c>
      <c r="H24" s="511" t="s">
        <v>305</v>
      </c>
      <c r="I24" s="520">
        <v>64</v>
      </c>
      <c r="J24" s="520">
        <v>65.5</v>
      </c>
      <c r="K24" s="521">
        <v>62.5</v>
      </c>
      <c r="L24" s="511" t="s">
        <v>305</v>
      </c>
      <c r="M24" s="511" t="s">
        <v>305</v>
      </c>
      <c r="N24" s="511" t="s">
        <v>305</v>
      </c>
      <c r="O24" s="520">
        <v>19.3</v>
      </c>
      <c r="P24" s="520">
        <v>21.9</v>
      </c>
      <c r="Q24" s="520">
        <v>16.5</v>
      </c>
      <c r="R24" s="517">
        <v>62</v>
      </c>
    </row>
    <row r="25" spans="2:18" s="514" customFormat="1" ht="13.7" customHeight="1">
      <c r="B25" s="515" t="s">
        <v>679</v>
      </c>
      <c r="C25" s="511">
        <v>36.4</v>
      </c>
      <c r="D25" s="511">
        <v>99.82</v>
      </c>
      <c r="E25" s="519">
        <v>99.92</v>
      </c>
      <c r="F25" s="511" t="s">
        <v>305</v>
      </c>
      <c r="G25" s="511" t="s">
        <v>305</v>
      </c>
      <c r="H25" s="511" t="s">
        <v>305</v>
      </c>
      <c r="I25" s="520">
        <v>66.8</v>
      </c>
      <c r="J25" s="520">
        <v>68.400000000000006</v>
      </c>
      <c r="K25" s="521">
        <v>65.099999999999994</v>
      </c>
      <c r="L25" s="511" t="s">
        <v>305</v>
      </c>
      <c r="M25" s="511" t="s">
        <v>305</v>
      </c>
      <c r="N25" s="511" t="s">
        <v>305</v>
      </c>
      <c r="O25" s="520">
        <v>20.9</v>
      </c>
      <c r="P25" s="520">
        <v>23.8</v>
      </c>
      <c r="Q25" s="520">
        <v>17.8</v>
      </c>
      <c r="R25" s="517">
        <v>63</v>
      </c>
    </row>
    <row r="26" spans="2:18" s="514" customFormat="1" ht="13.7" customHeight="1">
      <c r="B26" s="515" t="s">
        <v>681</v>
      </c>
      <c r="C26" s="511">
        <v>38.9</v>
      </c>
      <c r="D26" s="511">
        <v>99.81</v>
      </c>
      <c r="E26" s="519">
        <v>99.91</v>
      </c>
      <c r="F26" s="511" t="s">
        <v>305</v>
      </c>
      <c r="G26" s="511" t="s">
        <v>305</v>
      </c>
      <c r="H26" s="511" t="s">
        <v>305</v>
      </c>
      <c r="I26" s="520">
        <v>69.3</v>
      </c>
      <c r="J26" s="520">
        <v>70.599999999999994</v>
      </c>
      <c r="K26" s="521">
        <v>67.900000000000006</v>
      </c>
      <c r="L26" s="511" t="s">
        <v>305</v>
      </c>
      <c r="M26" s="511" t="s">
        <v>305</v>
      </c>
      <c r="N26" s="511" t="s">
        <v>305</v>
      </c>
      <c r="O26" s="520">
        <v>23.4</v>
      </c>
      <c r="P26" s="520">
        <v>26.9</v>
      </c>
      <c r="Q26" s="520">
        <v>19.600000000000001</v>
      </c>
      <c r="R26" s="517">
        <v>64</v>
      </c>
    </row>
    <row r="27" spans="2:18" s="514" customFormat="1" ht="13.7" customHeight="1">
      <c r="B27" s="518" t="s">
        <v>683</v>
      </c>
      <c r="C27" s="511">
        <v>41.3</v>
      </c>
      <c r="D27" s="511">
        <v>99.81</v>
      </c>
      <c r="E27" s="519">
        <v>99.91</v>
      </c>
      <c r="F27" s="511" t="s">
        <v>305</v>
      </c>
      <c r="G27" s="511" t="s">
        <v>305</v>
      </c>
      <c r="H27" s="511" t="s">
        <v>305</v>
      </c>
      <c r="I27" s="520">
        <v>70.7</v>
      </c>
      <c r="J27" s="520">
        <v>71.7</v>
      </c>
      <c r="K27" s="521">
        <v>69.599999999999994</v>
      </c>
      <c r="L27" s="511" t="s">
        <v>305</v>
      </c>
      <c r="M27" s="511" t="s">
        <v>305</v>
      </c>
      <c r="N27" s="511" t="s">
        <v>305</v>
      </c>
      <c r="O27" s="520">
        <v>25.4</v>
      </c>
      <c r="P27" s="520">
        <v>30.1</v>
      </c>
      <c r="Q27" s="520">
        <v>20.399999999999999</v>
      </c>
      <c r="R27" s="517">
        <v>65</v>
      </c>
    </row>
    <row r="28" spans="2:18" s="514" customFormat="1" ht="13.7" customHeight="1">
      <c r="B28" s="515" t="s">
        <v>685</v>
      </c>
      <c r="C28" s="522">
        <v>44.2</v>
      </c>
      <c r="D28" s="522">
        <v>99.82</v>
      </c>
      <c r="E28" s="523">
        <v>99.9</v>
      </c>
      <c r="F28" s="522" t="s">
        <v>305</v>
      </c>
      <c r="G28" s="522" t="s">
        <v>305</v>
      </c>
      <c r="H28" s="522" t="s">
        <v>305</v>
      </c>
      <c r="I28" s="524">
        <v>72.3</v>
      </c>
      <c r="J28" s="524">
        <v>73.5</v>
      </c>
      <c r="K28" s="525">
        <v>71.2</v>
      </c>
      <c r="L28" s="522" t="s">
        <v>305</v>
      </c>
      <c r="M28" s="522" t="s">
        <v>305</v>
      </c>
      <c r="N28" s="522" t="s">
        <v>305</v>
      </c>
      <c r="O28" s="524">
        <v>24.5</v>
      </c>
      <c r="P28" s="524">
        <v>28.2</v>
      </c>
      <c r="Q28" s="524">
        <v>20.6</v>
      </c>
      <c r="R28" s="526">
        <v>66</v>
      </c>
    </row>
    <row r="29" spans="2:18" s="514" customFormat="1" ht="13.7" customHeight="1">
      <c r="B29" s="515" t="s">
        <v>687</v>
      </c>
      <c r="C29" s="511">
        <v>47.2</v>
      </c>
      <c r="D29" s="511">
        <v>99.83</v>
      </c>
      <c r="E29" s="519">
        <v>99.9</v>
      </c>
      <c r="F29" s="511" t="s">
        <v>305</v>
      </c>
      <c r="G29" s="511" t="s">
        <v>305</v>
      </c>
      <c r="H29" s="511" t="s">
        <v>305</v>
      </c>
      <c r="I29" s="520">
        <v>74.5</v>
      </c>
      <c r="J29" s="520">
        <v>75.3</v>
      </c>
      <c r="K29" s="521">
        <v>73.7</v>
      </c>
      <c r="L29" s="511" t="s">
        <v>305</v>
      </c>
      <c r="M29" s="511" t="s">
        <v>305</v>
      </c>
      <c r="N29" s="511" t="s">
        <v>305</v>
      </c>
      <c r="O29" s="520">
        <v>23.7</v>
      </c>
      <c r="P29" s="520">
        <v>26.1</v>
      </c>
      <c r="Q29" s="520">
        <v>21.1</v>
      </c>
      <c r="R29" s="517">
        <v>67</v>
      </c>
    </row>
    <row r="30" spans="2:18" s="514" customFormat="1" ht="13.7" customHeight="1">
      <c r="B30" s="515" t="s">
        <v>689</v>
      </c>
      <c r="C30" s="511">
        <v>49.4</v>
      </c>
      <c r="D30" s="511">
        <v>99.83</v>
      </c>
      <c r="E30" s="519">
        <v>99.9</v>
      </c>
      <c r="F30" s="511" t="s">
        <v>305</v>
      </c>
      <c r="G30" s="511" t="s">
        <v>305</v>
      </c>
      <c r="H30" s="511" t="s">
        <v>305</v>
      </c>
      <c r="I30" s="520">
        <v>76.8</v>
      </c>
      <c r="J30" s="520">
        <v>77</v>
      </c>
      <c r="K30" s="521">
        <v>76.5</v>
      </c>
      <c r="L30" s="511" t="s">
        <v>305</v>
      </c>
      <c r="M30" s="511" t="s">
        <v>305</v>
      </c>
      <c r="N30" s="511" t="s">
        <v>305</v>
      </c>
      <c r="O30" s="520">
        <v>23.1</v>
      </c>
      <c r="P30" s="520">
        <v>24.7</v>
      </c>
      <c r="Q30" s="520">
        <v>21.4</v>
      </c>
      <c r="R30" s="517">
        <v>68</v>
      </c>
    </row>
    <row r="31" spans="2:18" s="514" customFormat="1" ht="13.7" customHeight="1">
      <c r="B31" s="515" t="s">
        <v>691</v>
      </c>
      <c r="C31" s="511">
        <v>51.8</v>
      </c>
      <c r="D31" s="511">
        <v>99.83</v>
      </c>
      <c r="E31" s="519">
        <v>99.9</v>
      </c>
      <c r="F31" s="511" t="s">
        <v>305</v>
      </c>
      <c r="G31" s="511" t="s">
        <v>305</v>
      </c>
      <c r="H31" s="511" t="s">
        <v>305</v>
      </c>
      <c r="I31" s="520">
        <v>79.400000000000006</v>
      </c>
      <c r="J31" s="520">
        <v>79.2</v>
      </c>
      <c r="K31" s="521">
        <v>79.5</v>
      </c>
      <c r="L31" s="511" t="s">
        <v>305</v>
      </c>
      <c r="M31" s="511" t="s">
        <v>305</v>
      </c>
      <c r="N31" s="511" t="s">
        <v>305</v>
      </c>
      <c r="O31" s="520">
        <v>23.2</v>
      </c>
      <c r="P31" s="520">
        <v>24.1</v>
      </c>
      <c r="Q31" s="520">
        <v>22.3</v>
      </c>
      <c r="R31" s="517">
        <v>69</v>
      </c>
    </row>
    <row r="32" spans="2:18" s="514" customFormat="1" ht="13.7" customHeight="1">
      <c r="B32" s="518" t="s">
        <v>693</v>
      </c>
      <c r="C32" s="511">
        <v>53.8</v>
      </c>
      <c r="D32" s="511">
        <v>99.83</v>
      </c>
      <c r="E32" s="519">
        <v>99.89</v>
      </c>
      <c r="F32" s="511" t="s">
        <v>305</v>
      </c>
      <c r="G32" s="511" t="s">
        <v>305</v>
      </c>
      <c r="H32" s="511" t="s">
        <v>305</v>
      </c>
      <c r="I32" s="520">
        <v>82.1</v>
      </c>
      <c r="J32" s="520">
        <v>81.599999999999994</v>
      </c>
      <c r="K32" s="521">
        <v>82.7</v>
      </c>
      <c r="L32" s="511" t="s">
        <v>305</v>
      </c>
      <c r="M32" s="511" t="s">
        <v>305</v>
      </c>
      <c r="N32" s="511" t="s">
        <v>305</v>
      </c>
      <c r="O32" s="520">
        <v>24.2</v>
      </c>
      <c r="P32" s="520">
        <v>25</v>
      </c>
      <c r="Q32" s="520">
        <v>23.5</v>
      </c>
      <c r="R32" s="517">
        <v>70</v>
      </c>
    </row>
    <row r="33" spans="2:18" s="514" customFormat="1" ht="13.7" customHeight="1">
      <c r="B33" s="515" t="s">
        <v>695</v>
      </c>
      <c r="C33" s="522">
        <v>56.2</v>
      </c>
      <c r="D33" s="522">
        <v>99.83</v>
      </c>
      <c r="E33" s="523">
        <v>99.89</v>
      </c>
      <c r="F33" s="522" t="s">
        <v>305</v>
      </c>
      <c r="G33" s="522" t="s">
        <v>305</v>
      </c>
      <c r="H33" s="522" t="s">
        <v>305</v>
      </c>
      <c r="I33" s="524">
        <v>85</v>
      </c>
      <c r="J33" s="524">
        <v>84.1</v>
      </c>
      <c r="K33" s="525">
        <v>85.9</v>
      </c>
      <c r="L33" s="522" t="s">
        <v>305</v>
      </c>
      <c r="M33" s="522" t="s">
        <v>305</v>
      </c>
      <c r="N33" s="522" t="s">
        <v>305</v>
      </c>
      <c r="O33" s="524">
        <v>26.8</v>
      </c>
      <c r="P33" s="524">
        <v>27.6</v>
      </c>
      <c r="Q33" s="524">
        <v>25.9</v>
      </c>
      <c r="R33" s="526">
        <v>71</v>
      </c>
    </row>
    <row r="34" spans="2:18" s="514" customFormat="1" ht="13.7" customHeight="1">
      <c r="B34" s="515" t="s">
        <v>697</v>
      </c>
      <c r="C34" s="511">
        <v>58.3</v>
      </c>
      <c r="D34" s="511">
        <v>99.85</v>
      </c>
      <c r="E34" s="519">
        <v>99.89</v>
      </c>
      <c r="F34" s="511" t="s">
        <v>305</v>
      </c>
      <c r="G34" s="511" t="s">
        <v>305</v>
      </c>
      <c r="H34" s="511" t="s">
        <v>305</v>
      </c>
      <c r="I34" s="520">
        <v>87.2</v>
      </c>
      <c r="J34" s="520">
        <v>86.2</v>
      </c>
      <c r="K34" s="521">
        <v>88.2</v>
      </c>
      <c r="L34" s="511" t="s">
        <v>305</v>
      </c>
      <c r="M34" s="511" t="s">
        <v>305</v>
      </c>
      <c r="N34" s="511" t="s">
        <v>305</v>
      </c>
      <c r="O34" s="520">
        <v>29.2</v>
      </c>
      <c r="P34" s="520">
        <v>30</v>
      </c>
      <c r="Q34" s="520">
        <v>28.4</v>
      </c>
      <c r="R34" s="517">
        <v>72</v>
      </c>
    </row>
    <row r="35" spans="2:18" s="514" customFormat="1" ht="13.7" customHeight="1">
      <c r="B35" s="515" t="s">
        <v>699</v>
      </c>
      <c r="C35" s="511">
        <v>60.6</v>
      </c>
      <c r="D35" s="511">
        <v>99.87</v>
      </c>
      <c r="E35" s="519">
        <v>99.89</v>
      </c>
      <c r="F35" s="511" t="s">
        <v>305</v>
      </c>
      <c r="G35" s="511" t="s">
        <v>305</v>
      </c>
      <c r="H35" s="511" t="s">
        <v>305</v>
      </c>
      <c r="I35" s="520">
        <v>89.4</v>
      </c>
      <c r="J35" s="520">
        <v>88.3</v>
      </c>
      <c r="K35" s="521">
        <v>90.6</v>
      </c>
      <c r="L35" s="511" t="s">
        <v>305</v>
      </c>
      <c r="M35" s="511" t="s">
        <v>305</v>
      </c>
      <c r="N35" s="511" t="s">
        <v>305</v>
      </c>
      <c r="O35" s="520">
        <v>31.2</v>
      </c>
      <c r="P35" s="520">
        <v>31.6</v>
      </c>
      <c r="Q35" s="520">
        <v>30.8</v>
      </c>
      <c r="R35" s="517">
        <v>73</v>
      </c>
    </row>
    <row r="36" spans="2:18" s="514" customFormat="1" ht="13.7" customHeight="1">
      <c r="B36" s="515" t="s">
        <v>701</v>
      </c>
      <c r="C36" s="511">
        <v>61.9</v>
      </c>
      <c r="D36" s="511">
        <v>99.89</v>
      </c>
      <c r="E36" s="519">
        <v>99.9</v>
      </c>
      <c r="F36" s="511" t="s">
        <v>305</v>
      </c>
      <c r="G36" s="511" t="s">
        <v>305</v>
      </c>
      <c r="H36" s="511" t="s">
        <v>305</v>
      </c>
      <c r="I36" s="520">
        <v>90.8</v>
      </c>
      <c r="J36" s="520">
        <v>89.7</v>
      </c>
      <c r="K36" s="521">
        <v>91.9</v>
      </c>
      <c r="L36" s="511" t="s">
        <v>305</v>
      </c>
      <c r="M36" s="511" t="s">
        <v>305</v>
      </c>
      <c r="N36" s="511" t="s">
        <v>305</v>
      </c>
      <c r="O36" s="520">
        <v>32.200000000000003</v>
      </c>
      <c r="P36" s="520">
        <v>32.200000000000003</v>
      </c>
      <c r="Q36" s="520">
        <v>32.200000000000003</v>
      </c>
      <c r="R36" s="517">
        <v>74</v>
      </c>
    </row>
    <row r="37" spans="2:18" s="514" customFormat="1" ht="13.7" customHeight="1">
      <c r="B37" s="518" t="s">
        <v>703</v>
      </c>
      <c r="C37" s="511">
        <v>63.5</v>
      </c>
      <c r="D37" s="511">
        <v>99.91</v>
      </c>
      <c r="E37" s="519">
        <v>99.91</v>
      </c>
      <c r="F37" s="511" t="s">
        <v>305</v>
      </c>
      <c r="G37" s="511" t="s">
        <v>305</v>
      </c>
      <c r="H37" s="511" t="s">
        <v>305</v>
      </c>
      <c r="I37" s="520">
        <v>91.9</v>
      </c>
      <c r="J37" s="520">
        <v>91</v>
      </c>
      <c r="K37" s="521">
        <v>93</v>
      </c>
      <c r="L37" s="511" t="s">
        <v>305</v>
      </c>
      <c r="M37" s="511" t="s">
        <v>305</v>
      </c>
      <c r="N37" s="511" t="s">
        <v>305</v>
      </c>
      <c r="O37" s="520">
        <v>34.200000000000003</v>
      </c>
      <c r="P37" s="520">
        <v>33.799999999999997</v>
      </c>
      <c r="Q37" s="520">
        <v>34.6</v>
      </c>
      <c r="R37" s="517">
        <v>75</v>
      </c>
    </row>
    <row r="38" spans="2:18" s="514" customFormat="1" ht="13.7" customHeight="1">
      <c r="B38" s="515" t="s">
        <v>705</v>
      </c>
      <c r="C38" s="524">
        <v>64</v>
      </c>
      <c r="D38" s="522">
        <v>99.92</v>
      </c>
      <c r="E38" s="523">
        <v>99.92</v>
      </c>
      <c r="F38" s="522" t="s">
        <v>305</v>
      </c>
      <c r="G38" s="522" t="s">
        <v>305</v>
      </c>
      <c r="H38" s="522" t="s">
        <v>305</v>
      </c>
      <c r="I38" s="524">
        <v>92.6</v>
      </c>
      <c r="J38" s="524">
        <v>91.7</v>
      </c>
      <c r="K38" s="525">
        <v>93.5</v>
      </c>
      <c r="L38" s="522" t="s">
        <v>305</v>
      </c>
      <c r="M38" s="522" t="s">
        <v>305</v>
      </c>
      <c r="N38" s="522" t="s">
        <v>305</v>
      </c>
      <c r="O38" s="524">
        <v>33.9</v>
      </c>
      <c r="P38" s="524">
        <v>32.799999999999997</v>
      </c>
      <c r="Q38" s="524">
        <v>35.1</v>
      </c>
      <c r="R38" s="526">
        <v>76</v>
      </c>
    </row>
    <row r="39" spans="2:18" s="514" customFormat="1" ht="13.7" customHeight="1">
      <c r="B39" s="515" t="s">
        <v>707</v>
      </c>
      <c r="C39" s="511">
        <v>64.099999999999994</v>
      </c>
      <c r="D39" s="511">
        <v>99.93</v>
      </c>
      <c r="E39" s="519">
        <v>99.93</v>
      </c>
      <c r="F39" s="511" t="s">
        <v>305</v>
      </c>
      <c r="G39" s="511" t="s">
        <v>305</v>
      </c>
      <c r="H39" s="511" t="s">
        <v>305</v>
      </c>
      <c r="I39" s="520">
        <v>93.1</v>
      </c>
      <c r="J39" s="520">
        <v>92.2</v>
      </c>
      <c r="K39" s="521">
        <v>94</v>
      </c>
      <c r="L39" s="511" t="s">
        <v>305</v>
      </c>
      <c r="M39" s="511" t="s">
        <v>305</v>
      </c>
      <c r="N39" s="511" t="s">
        <v>305</v>
      </c>
      <c r="O39" s="520">
        <v>33.200000000000003</v>
      </c>
      <c r="P39" s="520">
        <v>32.200000000000003</v>
      </c>
      <c r="Q39" s="520">
        <v>34.299999999999997</v>
      </c>
      <c r="R39" s="517">
        <v>77</v>
      </c>
    </row>
    <row r="40" spans="2:18" s="514" customFormat="1" ht="13.7" customHeight="1">
      <c r="B40" s="515" t="s">
        <v>709</v>
      </c>
      <c r="C40" s="511">
        <v>64.099999999999994</v>
      </c>
      <c r="D40" s="511">
        <v>99.94</v>
      </c>
      <c r="E40" s="519">
        <v>99.94</v>
      </c>
      <c r="F40" s="511" t="s">
        <v>305</v>
      </c>
      <c r="G40" s="511" t="s">
        <v>305</v>
      </c>
      <c r="H40" s="511" t="s">
        <v>305</v>
      </c>
      <c r="I40" s="520">
        <v>93.5</v>
      </c>
      <c r="J40" s="520">
        <v>92.7</v>
      </c>
      <c r="K40" s="521">
        <v>94.4</v>
      </c>
      <c r="L40" s="511" t="s">
        <v>305</v>
      </c>
      <c r="M40" s="511" t="s">
        <v>305</v>
      </c>
      <c r="N40" s="511" t="s">
        <v>305</v>
      </c>
      <c r="O40" s="520">
        <v>32.799999999999997</v>
      </c>
      <c r="P40" s="520">
        <v>31.9</v>
      </c>
      <c r="Q40" s="520">
        <v>33.700000000000003</v>
      </c>
      <c r="R40" s="517">
        <v>78</v>
      </c>
    </row>
    <row r="41" spans="2:18" s="514" customFormat="1" ht="13.7" customHeight="1">
      <c r="B41" s="515" t="s">
        <v>711</v>
      </c>
      <c r="C41" s="511">
        <v>64.400000000000006</v>
      </c>
      <c r="D41" s="511">
        <v>99.98</v>
      </c>
      <c r="E41" s="519">
        <v>99.98</v>
      </c>
      <c r="F41" s="511" t="s">
        <v>305</v>
      </c>
      <c r="G41" s="511" t="s">
        <v>305</v>
      </c>
      <c r="H41" s="511" t="s">
        <v>305</v>
      </c>
      <c r="I41" s="520">
        <v>94</v>
      </c>
      <c r="J41" s="520">
        <v>93</v>
      </c>
      <c r="K41" s="521">
        <v>95</v>
      </c>
      <c r="L41" s="511" t="s">
        <v>305</v>
      </c>
      <c r="M41" s="511" t="s">
        <v>305</v>
      </c>
      <c r="N41" s="511" t="s">
        <v>305</v>
      </c>
      <c r="O41" s="520">
        <v>31.9</v>
      </c>
      <c r="P41" s="520">
        <v>30.5</v>
      </c>
      <c r="Q41" s="520">
        <v>33.4</v>
      </c>
      <c r="R41" s="517">
        <v>79</v>
      </c>
    </row>
    <row r="42" spans="2:18" s="514" customFormat="1" ht="13.7" customHeight="1">
      <c r="B42" s="518" t="s">
        <v>713</v>
      </c>
      <c r="C42" s="511">
        <v>64.400000000000006</v>
      </c>
      <c r="D42" s="511">
        <v>99.98</v>
      </c>
      <c r="E42" s="519">
        <v>99.98</v>
      </c>
      <c r="F42" s="511" t="s">
        <v>305</v>
      </c>
      <c r="G42" s="511" t="s">
        <v>305</v>
      </c>
      <c r="H42" s="511" t="s">
        <v>305</v>
      </c>
      <c r="I42" s="520">
        <v>94.2</v>
      </c>
      <c r="J42" s="520">
        <v>93.1</v>
      </c>
      <c r="K42" s="521">
        <v>95.4</v>
      </c>
      <c r="L42" s="511" t="s">
        <v>305</v>
      </c>
      <c r="M42" s="511" t="s">
        <v>305</v>
      </c>
      <c r="N42" s="511" t="s">
        <v>305</v>
      </c>
      <c r="O42" s="520">
        <v>31.9</v>
      </c>
      <c r="P42" s="520">
        <v>30.3</v>
      </c>
      <c r="Q42" s="520">
        <v>33.5</v>
      </c>
      <c r="R42" s="517">
        <v>80</v>
      </c>
    </row>
    <row r="43" spans="2:18" s="514" customFormat="1" ht="13.7" customHeight="1">
      <c r="B43" s="515" t="s">
        <v>715</v>
      </c>
      <c r="C43" s="522">
        <v>64.400000000000006</v>
      </c>
      <c r="D43" s="522">
        <v>99.98</v>
      </c>
      <c r="E43" s="523">
        <v>99.99</v>
      </c>
      <c r="F43" s="522" t="s">
        <v>305</v>
      </c>
      <c r="G43" s="522" t="s">
        <v>305</v>
      </c>
      <c r="H43" s="522" t="s">
        <v>305</v>
      </c>
      <c r="I43" s="524">
        <v>94.3</v>
      </c>
      <c r="J43" s="524">
        <v>93.2</v>
      </c>
      <c r="K43" s="525">
        <v>95.4</v>
      </c>
      <c r="L43" s="522" t="s">
        <v>305</v>
      </c>
      <c r="M43" s="522" t="s">
        <v>305</v>
      </c>
      <c r="N43" s="522" t="s">
        <v>305</v>
      </c>
      <c r="O43" s="524">
        <v>31.4</v>
      </c>
      <c r="P43" s="524">
        <v>29.7</v>
      </c>
      <c r="Q43" s="524">
        <v>33.1</v>
      </c>
      <c r="R43" s="526">
        <v>81</v>
      </c>
    </row>
    <row r="44" spans="2:18" s="514" customFormat="1" ht="13.7" customHeight="1">
      <c r="B44" s="515" t="s">
        <v>717</v>
      </c>
      <c r="C44" s="520">
        <v>64</v>
      </c>
      <c r="D44" s="511">
        <v>99.99</v>
      </c>
      <c r="E44" s="519">
        <v>99.98</v>
      </c>
      <c r="F44" s="511" t="s">
        <v>305</v>
      </c>
      <c r="G44" s="511" t="s">
        <v>305</v>
      </c>
      <c r="H44" s="511" t="s">
        <v>305</v>
      </c>
      <c r="I44" s="520">
        <v>94.3</v>
      </c>
      <c r="J44" s="520">
        <v>93.2</v>
      </c>
      <c r="K44" s="521">
        <v>95.5</v>
      </c>
      <c r="L44" s="511" t="s">
        <v>305</v>
      </c>
      <c r="M44" s="511" t="s">
        <v>305</v>
      </c>
      <c r="N44" s="511" t="s">
        <v>305</v>
      </c>
      <c r="O44" s="520">
        <v>30.9</v>
      </c>
      <c r="P44" s="520">
        <v>28.9</v>
      </c>
      <c r="Q44" s="520">
        <v>32.799999999999997</v>
      </c>
      <c r="R44" s="517">
        <v>82</v>
      </c>
    </row>
    <row r="45" spans="2:18" s="514" customFormat="1" ht="13.7" customHeight="1">
      <c r="B45" s="515" t="s">
        <v>719</v>
      </c>
      <c r="C45" s="511">
        <v>63.8</v>
      </c>
      <c r="D45" s="511">
        <v>99.99</v>
      </c>
      <c r="E45" s="519">
        <v>99.99</v>
      </c>
      <c r="F45" s="511" t="s">
        <v>305</v>
      </c>
      <c r="G45" s="511" t="s">
        <v>305</v>
      </c>
      <c r="H45" s="511" t="s">
        <v>305</v>
      </c>
      <c r="I45" s="520">
        <v>94</v>
      </c>
      <c r="J45" s="520">
        <v>92.8</v>
      </c>
      <c r="K45" s="521">
        <v>95.2</v>
      </c>
      <c r="L45" s="511" t="s">
        <v>305</v>
      </c>
      <c r="M45" s="511" t="s">
        <v>305</v>
      </c>
      <c r="N45" s="511" t="s">
        <v>305</v>
      </c>
      <c r="O45" s="520">
        <v>30.1</v>
      </c>
      <c r="P45" s="520">
        <v>27.7</v>
      </c>
      <c r="Q45" s="520">
        <v>32.4</v>
      </c>
      <c r="R45" s="517">
        <v>83</v>
      </c>
    </row>
    <row r="46" spans="2:18" s="514" customFormat="1" ht="13.7" customHeight="1">
      <c r="B46" s="515" t="s">
        <v>721</v>
      </c>
      <c r="C46" s="520">
        <v>63.9</v>
      </c>
      <c r="D46" s="511">
        <v>99.99</v>
      </c>
      <c r="E46" s="519">
        <v>99.99</v>
      </c>
      <c r="F46" s="520">
        <v>94.1</v>
      </c>
      <c r="G46" s="520">
        <v>93</v>
      </c>
      <c r="H46" s="520">
        <v>95.3</v>
      </c>
      <c r="I46" s="520">
        <v>93.9</v>
      </c>
      <c r="J46" s="520">
        <v>92.8</v>
      </c>
      <c r="K46" s="521">
        <v>95</v>
      </c>
      <c r="L46" s="520">
        <v>29.6</v>
      </c>
      <c r="M46" s="520">
        <v>26.6</v>
      </c>
      <c r="N46" s="520">
        <v>32.6</v>
      </c>
      <c r="O46" s="520">
        <v>29.6</v>
      </c>
      <c r="P46" s="520">
        <v>26.6</v>
      </c>
      <c r="Q46" s="520">
        <v>32.5</v>
      </c>
      <c r="R46" s="517">
        <v>84</v>
      </c>
    </row>
    <row r="47" spans="2:18" s="514" customFormat="1" ht="13.7" customHeight="1">
      <c r="B47" s="518" t="s">
        <v>723</v>
      </c>
      <c r="C47" s="520">
        <v>63.7</v>
      </c>
      <c r="D47" s="511">
        <v>99.99</v>
      </c>
      <c r="E47" s="519">
        <v>99.99</v>
      </c>
      <c r="F47" s="520">
        <v>94.1</v>
      </c>
      <c r="G47" s="520">
        <v>93.1</v>
      </c>
      <c r="H47" s="520">
        <v>95.3</v>
      </c>
      <c r="I47" s="520">
        <v>93.8</v>
      </c>
      <c r="J47" s="520">
        <v>92.8</v>
      </c>
      <c r="K47" s="521">
        <v>94.9</v>
      </c>
      <c r="L47" s="520">
        <v>30.5</v>
      </c>
      <c r="M47" s="520">
        <v>27</v>
      </c>
      <c r="N47" s="520">
        <v>33.9</v>
      </c>
      <c r="O47" s="520">
        <v>30.5</v>
      </c>
      <c r="P47" s="520">
        <v>27</v>
      </c>
      <c r="Q47" s="520">
        <v>33.9</v>
      </c>
      <c r="R47" s="517">
        <v>85</v>
      </c>
    </row>
    <row r="48" spans="2:18" s="514" customFormat="1" ht="13.7" customHeight="1">
      <c r="B48" s="515" t="s">
        <v>725</v>
      </c>
      <c r="C48" s="524">
        <v>63.6</v>
      </c>
      <c r="D48" s="522">
        <v>99.99</v>
      </c>
      <c r="E48" s="523">
        <v>99.98</v>
      </c>
      <c r="F48" s="524">
        <v>94.2</v>
      </c>
      <c r="G48" s="524">
        <v>93.1</v>
      </c>
      <c r="H48" s="524">
        <v>95.3</v>
      </c>
      <c r="I48" s="524">
        <v>93.8</v>
      </c>
      <c r="J48" s="524">
        <v>92.8</v>
      </c>
      <c r="K48" s="525">
        <v>94.9</v>
      </c>
      <c r="L48" s="524">
        <v>30.3</v>
      </c>
      <c r="M48" s="524">
        <v>26.4</v>
      </c>
      <c r="N48" s="524">
        <v>34.1</v>
      </c>
      <c r="O48" s="524">
        <v>30.3</v>
      </c>
      <c r="P48" s="524">
        <v>26.3</v>
      </c>
      <c r="Q48" s="524">
        <v>34.1</v>
      </c>
      <c r="R48" s="526">
        <v>86</v>
      </c>
    </row>
    <row r="49" spans="2:18" s="514" customFormat="1" ht="13.7" customHeight="1">
      <c r="B49" s="515" t="s">
        <v>727</v>
      </c>
      <c r="C49" s="520">
        <v>63.6</v>
      </c>
      <c r="D49" s="511">
        <v>99.99</v>
      </c>
      <c r="E49" s="519">
        <v>99.98</v>
      </c>
      <c r="F49" s="520">
        <v>94.3</v>
      </c>
      <c r="G49" s="520">
        <v>93.2</v>
      </c>
      <c r="H49" s="520">
        <v>95.4</v>
      </c>
      <c r="I49" s="520">
        <v>93.9</v>
      </c>
      <c r="J49" s="520">
        <v>92.8</v>
      </c>
      <c r="K49" s="521">
        <v>95</v>
      </c>
      <c r="L49" s="520">
        <v>31</v>
      </c>
      <c r="M49" s="520">
        <v>26.7</v>
      </c>
      <c r="N49" s="520">
        <v>35.299999999999997</v>
      </c>
      <c r="O49" s="520">
        <v>31</v>
      </c>
      <c r="P49" s="520">
        <v>26.6</v>
      </c>
      <c r="Q49" s="520">
        <v>35.299999999999997</v>
      </c>
      <c r="R49" s="517">
        <v>87</v>
      </c>
    </row>
    <row r="50" spans="2:18" s="514" customFormat="1" ht="13.7" customHeight="1">
      <c r="B50" s="515" t="s">
        <v>729</v>
      </c>
      <c r="C50" s="520">
        <v>63.7</v>
      </c>
      <c r="D50" s="511">
        <v>99.99</v>
      </c>
      <c r="E50" s="519">
        <v>99.99</v>
      </c>
      <c r="F50" s="520">
        <v>94.5</v>
      </c>
      <c r="G50" s="520">
        <v>93.4</v>
      </c>
      <c r="H50" s="520">
        <v>95.7</v>
      </c>
      <c r="I50" s="520">
        <v>94.1</v>
      </c>
      <c r="J50" s="520">
        <v>92.9</v>
      </c>
      <c r="K50" s="521">
        <v>95.3</v>
      </c>
      <c r="L50" s="520">
        <v>30.9</v>
      </c>
      <c r="M50" s="520">
        <v>25.7</v>
      </c>
      <c r="N50" s="520">
        <v>36.200000000000003</v>
      </c>
      <c r="O50" s="520">
        <v>30.9</v>
      </c>
      <c r="P50" s="520">
        <v>25.6</v>
      </c>
      <c r="Q50" s="520">
        <v>36.1</v>
      </c>
      <c r="R50" s="517">
        <v>88</v>
      </c>
    </row>
    <row r="51" spans="2:18" s="514" customFormat="1" ht="13.7" customHeight="1">
      <c r="B51" s="510" t="s">
        <v>738</v>
      </c>
      <c r="C51" s="520">
        <v>64</v>
      </c>
      <c r="D51" s="511">
        <v>99.99</v>
      </c>
      <c r="E51" s="519">
        <v>99.99</v>
      </c>
      <c r="F51" s="520">
        <v>94.7</v>
      </c>
      <c r="G51" s="520">
        <v>93.6</v>
      </c>
      <c r="H51" s="520">
        <v>95.9</v>
      </c>
      <c r="I51" s="520">
        <v>94.1</v>
      </c>
      <c r="J51" s="520">
        <v>93</v>
      </c>
      <c r="K51" s="521">
        <v>95.3</v>
      </c>
      <c r="L51" s="520">
        <v>30.7</v>
      </c>
      <c r="M51" s="520">
        <v>24.6</v>
      </c>
      <c r="N51" s="520">
        <v>36.700000000000003</v>
      </c>
      <c r="O51" s="520">
        <v>30.6</v>
      </c>
      <c r="P51" s="520">
        <v>24.5</v>
      </c>
      <c r="Q51" s="520">
        <v>36.700000000000003</v>
      </c>
      <c r="R51" s="517">
        <v>89</v>
      </c>
    </row>
    <row r="52" spans="2:18" s="514" customFormat="1" ht="13.7" customHeight="1">
      <c r="B52" s="518" t="s">
        <v>739</v>
      </c>
      <c r="C52" s="520">
        <v>64</v>
      </c>
      <c r="D52" s="511">
        <v>99.99</v>
      </c>
      <c r="E52" s="519">
        <v>99.99</v>
      </c>
      <c r="F52" s="520">
        <v>95.1</v>
      </c>
      <c r="G52" s="520">
        <v>94</v>
      </c>
      <c r="H52" s="520">
        <v>96.2</v>
      </c>
      <c r="I52" s="520">
        <v>94.4</v>
      </c>
      <c r="J52" s="520">
        <v>93.2</v>
      </c>
      <c r="K52" s="521">
        <v>95.6</v>
      </c>
      <c r="L52" s="520">
        <v>30.6</v>
      </c>
      <c r="M52" s="520">
        <v>23.8</v>
      </c>
      <c r="N52" s="520">
        <v>37.299999999999997</v>
      </c>
      <c r="O52" s="520">
        <v>30.5</v>
      </c>
      <c r="P52" s="520">
        <v>23.8</v>
      </c>
      <c r="Q52" s="520">
        <v>37.200000000000003</v>
      </c>
      <c r="R52" s="517">
        <v>90</v>
      </c>
    </row>
    <row r="53" spans="2:18" s="514" customFormat="1" ht="13.7" customHeight="1">
      <c r="B53" s="515" t="s">
        <v>741</v>
      </c>
      <c r="C53" s="524">
        <v>64.099999999999994</v>
      </c>
      <c r="D53" s="522">
        <v>99.99</v>
      </c>
      <c r="E53" s="523">
        <v>99.99</v>
      </c>
      <c r="F53" s="524">
        <v>95.4</v>
      </c>
      <c r="G53" s="524">
        <v>94.3</v>
      </c>
      <c r="H53" s="524">
        <v>96.4</v>
      </c>
      <c r="I53" s="524">
        <v>94.6</v>
      </c>
      <c r="J53" s="524">
        <v>93.5</v>
      </c>
      <c r="K53" s="525">
        <v>95.8</v>
      </c>
      <c r="L53" s="524">
        <v>31.7</v>
      </c>
      <c r="M53" s="524">
        <v>24.6</v>
      </c>
      <c r="N53" s="524">
        <v>38.700000000000003</v>
      </c>
      <c r="O53" s="524">
        <v>31.6</v>
      </c>
      <c r="P53" s="524">
        <v>24.5</v>
      </c>
      <c r="Q53" s="524">
        <v>38.6</v>
      </c>
      <c r="R53" s="526">
        <v>91</v>
      </c>
    </row>
    <row r="54" spans="2:18" s="514" customFormat="1" ht="13.7" customHeight="1">
      <c r="B54" s="515" t="s">
        <v>743</v>
      </c>
      <c r="C54" s="520">
        <v>64.099999999999994</v>
      </c>
      <c r="D54" s="511">
        <v>99.99</v>
      </c>
      <c r="E54" s="519">
        <v>99.99</v>
      </c>
      <c r="F54" s="520">
        <v>95.9</v>
      </c>
      <c r="G54" s="520">
        <v>94.8</v>
      </c>
      <c r="H54" s="520">
        <v>96.9</v>
      </c>
      <c r="I54" s="520">
        <v>95</v>
      </c>
      <c r="J54" s="520">
        <v>93.9</v>
      </c>
      <c r="K54" s="521">
        <v>96.2</v>
      </c>
      <c r="L54" s="520">
        <v>32.700000000000003</v>
      </c>
      <c r="M54" s="520">
        <v>25.2</v>
      </c>
      <c r="N54" s="520">
        <v>40.200000000000003</v>
      </c>
      <c r="O54" s="520">
        <v>32.700000000000003</v>
      </c>
      <c r="P54" s="520">
        <v>25.1</v>
      </c>
      <c r="Q54" s="520">
        <v>40.1</v>
      </c>
      <c r="R54" s="517">
        <v>92</v>
      </c>
    </row>
    <row r="55" spans="2:18" s="514" customFormat="1" ht="13.7" customHeight="1">
      <c r="B55" s="515" t="s">
        <v>745</v>
      </c>
      <c r="C55" s="520">
        <v>63.8</v>
      </c>
      <c r="D55" s="511">
        <v>99.99</v>
      </c>
      <c r="E55" s="519">
        <v>99.99</v>
      </c>
      <c r="F55" s="520">
        <v>96.2</v>
      </c>
      <c r="G55" s="520">
        <v>95.3</v>
      </c>
      <c r="H55" s="520">
        <v>97.2</v>
      </c>
      <c r="I55" s="520">
        <v>95.3</v>
      </c>
      <c r="J55" s="520">
        <v>94.2</v>
      </c>
      <c r="K55" s="521">
        <v>96.5</v>
      </c>
      <c r="L55" s="520">
        <v>34.5</v>
      </c>
      <c r="M55" s="520">
        <v>26.6</v>
      </c>
      <c r="N55" s="520">
        <v>42.4</v>
      </c>
      <c r="O55" s="520">
        <v>34.5</v>
      </c>
      <c r="P55" s="520">
        <v>26.5</v>
      </c>
      <c r="Q55" s="520">
        <v>42.3</v>
      </c>
      <c r="R55" s="517">
        <v>93</v>
      </c>
    </row>
    <row r="56" spans="2:18" s="514" customFormat="1" ht="13.7" customHeight="1">
      <c r="B56" s="515" t="s">
        <v>747</v>
      </c>
      <c r="C56" s="520">
        <v>63.5</v>
      </c>
      <c r="D56" s="511">
        <v>99.99</v>
      </c>
      <c r="E56" s="519">
        <v>99.99</v>
      </c>
      <c r="F56" s="520">
        <v>96.5</v>
      </c>
      <c r="G56" s="520">
        <v>95.6</v>
      </c>
      <c r="H56" s="520">
        <v>97.5</v>
      </c>
      <c r="I56" s="520">
        <v>95.7</v>
      </c>
      <c r="J56" s="520">
        <v>94.6</v>
      </c>
      <c r="K56" s="521">
        <v>96.8</v>
      </c>
      <c r="L56" s="520">
        <v>36.1</v>
      </c>
      <c r="M56" s="520">
        <v>27.9</v>
      </c>
      <c r="N56" s="520">
        <v>44.2</v>
      </c>
      <c r="O56" s="520">
        <v>36</v>
      </c>
      <c r="P56" s="520">
        <v>27.8</v>
      </c>
      <c r="Q56" s="520">
        <v>44.1</v>
      </c>
      <c r="R56" s="517">
        <v>94</v>
      </c>
    </row>
    <row r="57" spans="2:18" s="514" customFormat="1" ht="13.7" customHeight="1">
      <c r="B57" s="518" t="s">
        <v>749</v>
      </c>
      <c r="C57" s="520">
        <v>63.2</v>
      </c>
      <c r="D57" s="511">
        <v>99.99</v>
      </c>
      <c r="E57" s="519">
        <v>99.99</v>
      </c>
      <c r="F57" s="520">
        <v>96.7</v>
      </c>
      <c r="G57" s="520">
        <v>95.8</v>
      </c>
      <c r="H57" s="520">
        <v>97.6</v>
      </c>
      <c r="I57" s="520">
        <v>95.8</v>
      </c>
      <c r="J57" s="520">
        <v>94.7</v>
      </c>
      <c r="K57" s="521">
        <v>97</v>
      </c>
      <c r="L57" s="520">
        <v>37.6</v>
      </c>
      <c r="M57" s="520">
        <v>29.7</v>
      </c>
      <c r="N57" s="520">
        <v>45.4</v>
      </c>
      <c r="O57" s="520">
        <v>37.5</v>
      </c>
      <c r="P57" s="520">
        <v>29.6</v>
      </c>
      <c r="Q57" s="520">
        <v>45.4</v>
      </c>
      <c r="R57" s="517">
        <v>95</v>
      </c>
    </row>
    <row r="58" spans="2:18" s="514" customFormat="1" ht="13.7" customHeight="1">
      <c r="B58" s="515" t="s">
        <v>751</v>
      </c>
      <c r="C58" s="524">
        <v>62.8</v>
      </c>
      <c r="D58" s="522">
        <v>99.98</v>
      </c>
      <c r="E58" s="523">
        <v>99.98</v>
      </c>
      <c r="F58" s="524">
        <v>96.8</v>
      </c>
      <c r="G58" s="524">
        <v>95.9</v>
      </c>
      <c r="H58" s="524">
        <v>97.8</v>
      </c>
      <c r="I58" s="524">
        <v>95.9</v>
      </c>
      <c r="J58" s="524">
        <v>94.8</v>
      </c>
      <c r="K58" s="525">
        <v>97.1</v>
      </c>
      <c r="L58" s="524">
        <v>39</v>
      </c>
      <c r="M58" s="524">
        <v>31.8</v>
      </c>
      <c r="N58" s="524">
        <v>46</v>
      </c>
      <c r="O58" s="524">
        <v>38.9</v>
      </c>
      <c r="P58" s="524">
        <v>31.7</v>
      </c>
      <c r="Q58" s="524">
        <v>46</v>
      </c>
      <c r="R58" s="526">
        <v>96</v>
      </c>
    </row>
    <row r="59" spans="2:18" s="514" customFormat="1" ht="14.25">
      <c r="B59" s="515" t="s">
        <v>753</v>
      </c>
      <c r="C59" s="527">
        <v>62.5</v>
      </c>
      <c r="D59" s="511">
        <v>99.98</v>
      </c>
      <c r="E59" s="519">
        <v>99.98</v>
      </c>
      <c r="F59" s="520">
        <v>96.8</v>
      </c>
      <c r="G59" s="520">
        <v>95.9</v>
      </c>
      <c r="H59" s="520">
        <v>97.7</v>
      </c>
      <c r="I59" s="520">
        <v>95.9</v>
      </c>
      <c r="J59" s="520">
        <v>94.8</v>
      </c>
      <c r="K59" s="521">
        <v>97</v>
      </c>
      <c r="L59" s="520">
        <v>40.700000000000003</v>
      </c>
      <c r="M59" s="520">
        <v>34.5</v>
      </c>
      <c r="N59" s="520">
        <v>46.8</v>
      </c>
      <c r="O59" s="520">
        <v>40.6</v>
      </c>
      <c r="P59" s="520">
        <v>34.4</v>
      </c>
      <c r="Q59" s="520">
        <v>46.8</v>
      </c>
      <c r="R59" s="517">
        <v>97</v>
      </c>
    </row>
    <row r="60" spans="2:18" s="514" customFormat="1" ht="14.25">
      <c r="B60" s="515" t="s">
        <v>755</v>
      </c>
      <c r="C60" s="527">
        <v>62.3</v>
      </c>
      <c r="D60" s="511">
        <v>99.98</v>
      </c>
      <c r="E60" s="519">
        <v>99.98</v>
      </c>
      <c r="F60" s="520">
        <v>96.8</v>
      </c>
      <c r="G60" s="520">
        <v>96</v>
      </c>
      <c r="H60" s="520">
        <v>97.8</v>
      </c>
      <c r="I60" s="520">
        <v>95.9</v>
      </c>
      <c r="J60" s="520">
        <v>94.8</v>
      </c>
      <c r="K60" s="521">
        <v>97</v>
      </c>
      <c r="L60" s="520">
        <v>42.5</v>
      </c>
      <c r="M60" s="520">
        <v>37.200000000000003</v>
      </c>
      <c r="N60" s="520">
        <v>47.6</v>
      </c>
      <c r="O60" s="520">
        <v>42.4</v>
      </c>
      <c r="P60" s="520">
        <v>37.200000000000003</v>
      </c>
      <c r="Q60" s="520">
        <v>47.6</v>
      </c>
      <c r="R60" s="517">
        <v>98</v>
      </c>
    </row>
    <row r="61" spans="2:18" s="514" customFormat="1" ht="14.25">
      <c r="B61" s="515" t="s">
        <v>757</v>
      </c>
      <c r="C61" s="527">
        <v>61.6</v>
      </c>
      <c r="D61" s="511">
        <v>99.98</v>
      </c>
      <c r="E61" s="519">
        <v>99.98</v>
      </c>
      <c r="F61" s="520">
        <v>96.9</v>
      </c>
      <c r="G61" s="520">
        <v>96.1</v>
      </c>
      <c r="H61" s="520">
        <v>97.7</v>
      </c>
      <c r="I61" s="520">
        <v>95.8</v>
      </c>
      <c r="J61" s="520">
        <v>94.8</v>
      </c>
      <c r="K61" s="521">
        <v>96.9</v>
      </c>
      <c r="L61" s="520">
        <v>44.2</v>
      </c>
      <c r="M61" s="520">
        <v>40.200000000000003</v>
      </c>
      <c r="N61" s="520">
        <v>48.1</v>
      </c>
      <c r="O61" s="520">
        <v>44.1</v>
      </c>
      <c r="P61" s="520">
        <v>40.1</v>
      </c>
      <c r="Q61" s="520">
        <v>48.1</v>
      </c>
      <c r="R61" s="517">
        <v>99</v>
      </c>
    </row>
    <row r="62" spans="2:18" s="514" customFormat="1" ht="14.25">
      <c r="B62" s="515" t="s">
        <v>759</v>
      </c>
      <c r="C62" s="527">
        <v>61.1</v>
      </c>
      <c r="D62" s="511">
        <v>99.98</v>
      </c>
      <c r="E62" s="519">
        <v>99.98</v>
      </c>
      <c r="F62" s="520">
        <v>97</v>
      </c>
      <c r="G62" s="520">
        <v>96.3</v>
      </c>
      <c r="H62" s="520">
        <v>97.7</v>
      </c>
      <c r="I62" s="520">
        <v>95.9</v>
      </c>
      <c r="J62" s="520">
        <v>95</v>
      </c>
      <c r="K62" s="521">
        <v>96.8</v>
      </c>
      <c r="L62" s="520">
        <v>45.1</v>
      </c>
      <c r="M62" s="520">
        <v>42.6</v>
      </c>
      <c r="N62" s="520">
        <v>47.6</v>
      </c>
      <c r="O62" s="520">
        <v>45.1</v>
      </c>
      <c r="P62" s="520">
        <v>42.6</v>
      </c>
      <c r="Q62" s="520">
        <v>47.6</v>
      </c>
      <c r="R62" s="528">
        <v>2000</v>
      </c>
    </row>
    <row r="63" spans="2:18" s="532" customFormat="1" ht="14.25">
      <c r="B63" s="529" t="s">
        <v>762</v>
      </c>
      <c r="C63" s="530">
        <v>60.6</v>
      </c>
      <c r="D63" s="522">
        <v>99.98</v>
      </c>
      <c r="E63" s="523">
        <v>99.98</v>
      </c>
      <c r="F63" s="524">
        <v>96.9</v>
      </c>
      <c r="G63" s="524">
        <v>96.3</v>
      </c>
      <c r="H63" s="524">
        <v>97.6</v>
      </c>
      <c r="I63" s="524">
        <v>95.8</v>
      </c>
      <c r="J63" s="524">
        <v>95</v>
      </c>
      <c r="K63" s="525">
        <v>96.7</v>
      </c>
      <c r="L63" s="524">
        <v>45.1</v>
      </c>
      <c r="M63" s="524">
        <v>43.1</v>
      </c>
      <c r="N63" s="524">
        <v>47.1</v>
      </c>
      <c r="O63" s="524">
        <v>45.1</v>
      </c>
      <c r="P63" s="524">
        <v>43.1</v>
      </c>
      <c r="Q63" s="524">
        <v>47.1</v>
      </c>
      <c r="R63" s="531" t="s">
        <v>373</v>
      </c>
    </row>
    <row r="64" spans="2:18" s="514" customFormat="1" ht="14.25">
      <c r="B64" s="515" t="s">
        <v>764</v>
      </c>
      <c r="C64" s="527">
        <v>59.9</v>
      </c>
      <c r="D64" s="511">
        <v>99.98</v>
      </c>
      <c r="E64" s="519">
        <v>99.98</v>
      </c>
      <c r="F64" s="520">
        <v>97</v>
      </c>
      <c r="G64" s="520">
        <v>96.5</v>
      </c>
      <c r="H64" s="520">
        <v>97.5</v>
      </c>
      <c r="I64" s="520">
        <v>95.8</v>
      </c>
      <c r="J64" s="520">
        <v>95.2</v>
      </c>
      <c r="K64" s="521">
        <v>96.5</v>
      </c>
      <c r="L64" s="533">
        <v>44.9</v>
      </c>
      <c r="M64" s="520">
        <v>42.8</v>
      </c>
      <c r="N64" s="520">
        <v>46.9</v>
      </c>
      <c r="O64" s="520">
        <v>44.8</v>
      </c>
      <c r="P64" s="520">
        <v>42.7</v>
      </c>
      <c r="Q64" s="520">
        <v>46.9</v>
      </c>
      <c r="R64" s="528" t="s">
        <v>376</v>
      </c>
    </row>
    <row r="65" spans="2:18" s="534" customFormat="1" ht="14.25">
      <c r="B65" s="515" t="s">
        <v>766</v>
      </c>
      <c r="C65" s="527">
        <v>59.3</v>
      </c>
      <c r="D65" s="511">
        <v>99.98</v>
      </c>
      <c r="E65" s="519">
        <v>99.98</v>
      </c>
      <c r="F65" s="520">
        <v>97.3</v>
      </c>
      <c r="G65" s="520">
        <v>96.9</v>
      </c>
      <c r="H65" s="520">
        <v>97.7</v>
      </c>
      <c r="I65" s="520">
        <v>96.1</v>
      </c>
      <c r="J65" s="520">
        <v>95.7</v>
      </c>
      <c r="K65" s="521">
        <v>96.6</v>
      </c>
      <c r="L65" s="520">
        <v>44.6</v>
      </c>
      <c r="M65" s="520">
        <v>42.7</v>
      </c>
      <c r="N65" s="520">
        <v>46.6</v>
      </c>
      <c r="O65" s="520">
        <v>44.6</v>
      </c>
      <c r="P65" s="533">
        <v>42.7</v>
      </c>
      <c r="Q65" s="520">
        <v>46.5</v>
      </c>
      <c r="R65" s="528" t="s">
        <v>767</v>
      </c>
    </row>
    <row r="66" spans="2:18" s="534" customFormat="1" ht="14.25">
      <c r="B66" s="515" t="s">
        <v>769</v>
      </c>
      <c r="C66" s="527">
        <v>58.9</v>
      </c>
      <c r="D66" s="511">
        <v>99.97</v>
      </c>
      <c r="E66" s="519">
        <v>99.98</v>
      </c>
      <c r="F66" s="520">
        <v>97.5</v>
      </c>
      <c r="G66" s="520">
        <v>97.2</v>
      </c>
      <c r="H66" s="520">
        <v>97.8</v>
      </c>
      <c r="I66" s="520">
        <v>96.3</v>
      </c>
      <c r="J66" s="520">
        <v>96</v>
      </c>
      <c r="K66" s="521">
        <v>96.7</v>
      </c>
      <c r="L66" s="520">
        <v>45.3</v>
      </c>
      <c r="M66" s="520">
        <v>43.6</v>
      </c>
      <c r="N66" s="520">
        <v>47.1</v>
      </c>
      <c r="O66" s="520">
        <v>45.3</v>
      </c>
      <c r="P66" s="520">
        <v>43.5</v>
      </c>
      <c r="Q66" s="520">
        <v>47</v>
      </c>
      <c r="R66" s="528" t="s">
        <v>380</v>
      </c>
    </row>
    <row r="67" spans="2:18" s="534" customFormat="1" ht="14.25">
      <c r="B67" s="535" t="s">
        <v>771</v>
      </c>
      <c r="C67" s="536">
        <v>58.4</v>
      </c>
      <c r="D67" s="537">
        <v>99.97</v>
      </c>
      <c r="E67" s="538">
        <v>99.98</v>
      </c>
      <c r="F67" s="539">
        <v>97.6</v>
      </c>
      <c r="G67" s="539">
        <v>97.3</v>
      </c>
      <c r="H67" s="539">
        <v>97.9</v>
      </c>
      <c r="I67" s="539">
        <v>96.5</v>
      </c>
      <c r="J67" s="539">
        <v>96.1</v>
      </c>
      <c r="K67" s="540">
        <v>96.8</v>
      </c>
      <c r="L67" s="539">
        <v>47.3</v>
      </c>
      <c r="M67" s="540">
        <v>45.9</v>
      </c>
      <c r="N67" s="539">
        <v>48.7</v>
      </c>
      <c r="O67" s="539">
        <v>47.2</v>
      </c>
      <c r="P67" s="539">
        <v>45.9</v>
      </c>
      <c r="Q67" s="539">
        <v>48.6</v>
      </c>
      <c r="R67" s="541" t="s">
        <v>382</v>
      </c>
    </row>
    <row r="68" spans="2:18" s="534" customFormat="1" ht="14.25">
      <c r="B68" s="515" t="s">
        <v>772</v>
      </c>
      <c r="C68" s="527">
        <v>57.7</v>
      </c>
      <c r="D68" s="511">
        <v>99.97</v>
      </c>
      <c r="E68" s="519">
        <v>99.98</v>
      </c>
      <c r="F68" s="520">
        <v>97.69146201357691</v>
      </c>
      <c r="G68" s="520">
        <v>97.398518145291519</v>
      </c>
      <c r="H68" s="520">
        <v>97.997218827693729</v>
      </c>
      <c r="I68" s="520">
        <v>96.464904300952</v>
      </c>
      <c r="J68" s="520">
        <v>96.181672544991798</v>
      </c>
      <c r="K68" s="521">
        <v>96.760524208840764</v>
      </c>
      <c r="L68" s="520">
        <v>49.358537378198037</v>
      </c>
      <c r="M68" s="520">
        <v>48.130708266672052</v>
      </c>
      <c r="N68" s="520">
        <v>50.621987868380238</v>
      </c>
      <c r="O68" s="520">
        <v>49.308797043222903</v>
      </c>
      <c r="P68" s="520">
        <v>48.095379889405351</v>
      </c>
      <c r="Q68" s="520">
        <v>50.557417460669171</v>
      </c>
      <c r="R68" s="528" t="s">
        <v>384</v>
      </c>
    </row>
    <row r="69" spans="2:18" s="542" customFormat="1" ht="14.25">
      <c r="B69" s="515" t="s">
        <v>773</v>
      </c>
      <c r="C69" s="527" t="s">
        <v>774</v>
      </c>
      <c r="D69" s="511">
        <v>99.97</v>
      </c>
      <c r="E69" s="519">
        <v>99.98</v>
      </c>
      <c r="F69" s="520">
        <v>97.7</v>
      </c>
      <c r="G69" s="520">
        <v>97.4</v>
      </c>
      <c r="H69" s="520">
        <v>98</v>
      </c>
      <c r="I69" s="520">
        <v>96.4</v>
      </c>
      <c r="J69" s="520">
        <v>96.1</v>
      </c>
      <c r="K69" s="521">
        <v>96.6</v>
      </c>
      <c r="L69" s="520">
        <v>51.2</v>
      </c>
      <c r="M69" s="520">
        <v>50</v>
      </c>
      <c r="N69" s="520">
        <v>52.5</v>
      </c>
      <c r="O69" s="520">
        <v>51.2</v>
      </c>
      <c r="P69" s="520">
        <v>49.9</v>
      </c>
      <c r="Q69" s="520">
        <v>52.4</v>
      </c>
      <c r="R69" s="528" t="s">
        <v>386</v>
      </c>
    </row>
    <row r="70" spans="2:18" s="534" customFormat="1" ht="14.25">
      <c r="B70" s="515" t="s">
        <v>777</v>
      </c>
      <c r="C70" s="527" t="s">
        <v>778</v>
      </c>
      <c r="D70" s="511">
        <v>99.96</v>
      </c>
      <c r="E70" s="519">
        <v>99.97</v>
      </c>
      <c r="F70" s="520">
        <v>97.8</v>
      </c>
      <c r="G70" s="520">
        <v>97.6</v>
      </c>
      <c r="H70" s="520">
        <v>98.1</v>
      </c>
      <c r="I70" s="520">
        <v>96.4</v>
      </c>
      <c r="J70" s="520">
        <v>96.2</v>
      </c>
      <c r="K70" s="521">
        <v>96.6</v>
      </c>
      <c r="L70" s="520">
        <v>52.9</v>
      </c>
      <c r="M70" s="520">
        <v>51.4</v>
      </c>
      <c r="N70" s="520">
        <v>54.4</v>
      </c>
      <c r="O70" s="520">
        <v>52.8</v>
      </c>
      <c r="P70" s="520">
        <v>51.4</v>
      </c>
      <c r="Q70" s="520">
        <v>54.3</v>
      </c>
      <c r="R70" s="528" t="s">
        <v>388</v>
      </c>
    </row>
    <row r="71" spans="2:18" s="534" customFormat="1" ht="14.25">
      <c r="B71" s="515" t="s">
        <v>779</v>
      </c>
      <c r="C71" s="527">
        <v>56.4</v>
      </c>
      <c r="D71" s="511">
        <v>99.96</v>
      </c>
      <c r="E71" s="519">
        <v>99.97</v>
      </c>
      <c r="F71" s="520">
        <v>97.9</v>
      </c>
      <c r="G71" s="521">
        <v>97.7</v>
      </c>
      <c r="H71" s="520">
        <v>98.2</v>
      </c>
      <c r="I71" s="520">
        <v>96.3</v>
      </c>
      <c r="J71" s="521">
        <v>96.2</v>
      </c>
      <c r="K71" s="521">
        <v>96.5</v>
      </c>
      <c r="L71" s="520">
        <v>53.9</v>
      </c>
      <c r="M71" s="520">
        <v>52.3</v>
      </c>
      <c r="N71" s="520">
        <v>55.6</v>
      </c>
      <c r="O71" s="520">
        <v>53.9</v>
      </c>
      <c r="P71" s="520">
        <v>52.3</v>
      </c>
      <c r="Q71" s="521">
        <v>55.5</v>
      </c>
      <c r="R71" s="528" t="s">
        <v>390</v>
      </c>
    </row>
    <row r="72" spans="2:18" s="534" customFormat="1" ht="14.25">
      <c r="B72" s="535" t="s">
        <v>780</v>
      </c>
      <c r="C72" s="536">
        <v>56.244369735619273</v>
      </c>
      <c r="D72" s="537">
        <v>99.96</v>
      </c>
      <c r="E72" s="538">
        <v>99.97</v>
      </c>
      <c r="F72" s="539">
        <v>98</v>
      </c>
      <c r="G72" s="540">
        <v>97.8</v>
      </c>
      <c r="H72" s="539">
        <v>98.3</v>
      </c>
      <c r="I72" s="539">
        <v>96.3</v>
      </c>
      <c r="J72" s="540">
        <v>96.1</v>
      </c>
      <c r="K72" s="540">
        <v>96.5</v>
      </c>
      <c r="L72" s="539">
        <v>54.3</v>
      </c>
      <c r="M72" s="539">
        <v>52.8</v>
      </c>
      <c r="N72" s="539">
        <v>56</v>
      </c>
      <c r="O72" s="539">
        <v>54.3</v>
      </c>
      <c r="P72" s="539">
        <v>52.7</v>
      </c>
      <c r="Q72" s="540">
        <v>55.9</v>
      </c>
      <c r="R72" s="541" t="s">
        <v>392</v>
      </c>
    </row>
    <row r="73" spans="2:18" s="542" customFormat="1" ht="14.25">
      <c r="B73" s="515" t="s">
        <v>783</v>
      </c>
      <c r="C73" s="527">
        <v>55.693100000000001</v>
      </c>
      <c r="D73" s="511">
        <v>99.95</v>
      </c>
      <c r="E73" s="519">
        <v>99.96</v>
      </c>
      <c r="F73" s="520">
        <v>98.2</v>
      </c>
      <c r="G73" s="520">
        <v>98</v>
      </c>
      <c r="H73" s="520">
        <v>98.5</v>
      </c>
      <c r="I73" s="520">
        <v>96.4</v>
      </c>
      <c r="J73" s="520">
        <v>96.2</v>
      </c>
      <c r="K73" s="521">
        <v>96.7</v>
      </c>
      <c r="L73" s="520">
        <v>53.9</v>
      </c>
      <c r="M73" s="520">
        <v>51.9</v>
      </c>
      <c r="N73" s="520">
        <v>55.9</v>
      </c>
      <c r="O73" s="520">
        <v>53.9</v>
      </c>
      <c r="P73" s="520">
        <v>51.9</v>
      </c>
      <c r="Q73" s="520">
        <v>55.9</v>
      </c>
      <c r="R73" s="528" t="s">
        <v>479</v>
      </c>
    </row>
    <row r="74" spans="2:18" s="514" customFormat="1" ht="14.25" customHeight="1">
      <c r="B74" s="515" t="s">
        <v>784</v>
      </c>
      <c r="C74" s="527">
        <v>55.0672</v>
      </c>
      <c r="D74" s="511">
        <v>99.95</v>
      </c>
      <c r="E74" s="519">
        <v>99.96</v>
      </c>
      <c r="F74" s="520">
        <v>98.275700000000001</v>
      </c>
      <c r="G74" s="520">
        <v>98.002499999999998</v>
      </c>
      <c r="H74" s="520">
        <v>98.561400000000006</v>
      </c>
      <c r="I74" s="520">
        <v>96.461699999999993</v>
      </c>
      <c r="J74" s="520">
        <v>96.186700000000002</v>
      </c>
      <c r="K74" s="521">
        <v>96.777206912657633</v>
      </c>
      <c r="L74" s="520">
        <v>53.6</v>
      </c>
      <c r="M74" s="520">
        <v>51.6</v>
      </c>
      <c r="N74" s="520">
        <v>55.6</v>
      </c>
      <c r="O74" s="520">
        <v>53.459699999999998</v>
      </c>
      <c r="P74" s="520">
        <v>51.6</v>
      </c>
      <c r="Q74" s="520">
        <v>55.451000000000001</v>
      </c>
      <c r="R74" s="528" t="s">
        <v>480</v>
      </c>
    </row>
    <row r="75" spans="2:18" s="514" customFormat="1" ht="14.25" customHeight="1">
      <c r="B75" s="515" t="s">
        <v>785</v>
      </c>
      <c r="C75" s="521">
        <v>54.8</v>
      </c>
      <c r="D75" s="516">
        <v>99.96</v>
      </c>
      <c r="E75" s="987">
        <v>99.96</v>
      </c>
      <c r="F75" s="521">
        <v>98.4</v>
      </c>
      <c r="G75" s="521">
        <v>98.1</v>
      </c>
      <c r="H75" s="521">
        <v>98.7</v>
      </c>
      <c r="I75" s="521">
        <v>96.6</v>
      </c>
      <c r="J75" s="521">
        <v>96.2</v>
      </c>
      <c r="K75" s="521">
        <v>96.9</v>
      </c>
      <c r="L75" s="521">
        <v>53.2</v>
      </c>
      <c r="M75" s="521">
        <v>50.9</v>
      </c>
      <c r="N75" s="521">
        <v>55.6</v>
      </c>
      <c r="O75" s="521">
        <v>53.2</v>
      </c>
      <c r="P75" s="521">
        <v>50.9</v>
      </c>
      <c r="Q75" s="521">
        <v>55.5</v>
      </c>
      <c r="R75" s="528" t="s">
        <v>534</v>
      </c>
    </row>
    <row r="76" spans="2:18" s="922" customFormat="1" ht="14.25" customHeight="1" thickBot="1">
      <c r="B76" s="981" t="s">
        <v>786</v>
      </c>
      <c r="C76" s="983">
        <v>54.2</v>
      </c>
      <c r="D76" s="984">
        <v>99.96</v>
      </c>
      <c r="E76" s="985">
        <v>99.96</v>
      </c>
      <c r="F76" s="986">
        <v>98.4</v>
      </c>
      <c r="G76" s="986">
        <v>98.1</v>
      </c>
      <c r="H76" s="986">
        <v>98.7</v>
      </c>
      <c r="I76" s="986">
        <v>96.5</v>
      </c>
      <c r="J76" s="986">
        <v>96.1</v>
      </c>
      <c r="K76" s="986">
        <v>96.9</v>
      </c>
      <c r="L76" s="986">
        <v>53.9</v>
      </c>
      <c r="M76" s="986">
        <v>51.6</v>
      </c>
      <c r="N76" s="986">
        <v>56.2</v>
      </c>
      <c r="O76" s="986">
        <v>53.8</v>
      </c>
      <c r="P76" s="986">
        <v>51.5</v>
      </c>
      <c r="Q76" s="982">
        <v>56.1</v>
      </c>
      <c r="R76" s="921" t="s">
        <v>482</v>
      </c>
    </row>
    <row r="77" spans="2:18" ht="6" customHeight="1">
      <c r="B77" s="543"/>
      <c r="Q77" s="543"/>
      <c r="R77" s="543"/>
    </row>
    <row r="78" spans="2:18" s="546" customFormat="1" ht="13.5" customHeight="1">
      <c r="B78" s="545" t="s">
        <v>1085</v>
      </c>
      <c r="K78" s="547" t="s">
        <v>1086</v>
      </c>
    </row>
    <row r="79" spans="2:18" s="546" customFormat="1" ht="13.5" customHeight="1">
      <c r="B79" s="545" t="s">
        <v>1087</v>
      </c>
      <c r="K79" s="547" t="s">
        <v>803</v>
      </c>
    </row>
    <row r="80" spans="2:18" s="546" customFormat="1" ht="13.5" customHeight="1">
      <c r="B80" s="548" t="s">
        <v>1088</v>
      </c>
      <c r="K80" s="549" t="s">
        <v>807</v>
      </c>
    </row>
    <row r="81" spans="2:11" s="546" customFormat="1" ht="13.5" customHeight="1">
      <c r="B81" s="545" t="s">
        <v>1089</v>
      </c>
      <c r="K81" s="547" t="s">
        <v>811</v>
      </c>
    </row>
    <row r="82" spans="2:11" s="546" customFormat="1" ht="13.5" customHeight="1">
      <c r="B82" s="548" t="s">
        <v>1090</v>
      </c>
      <c r="K82" s="549" t="s">
        <v>815</v>
      </c>
    </row>
    <row r="83" spans="2:11" ht="13.5" customHeight="1">
      <c r="B83" s="545" t="s">
        <v>1091</v>
      </c>
      <c r="K83" s="547" t="s">
        <v>819</v>
      </c>
    </row>
    <row r="84" spans="2:11">
      <c r="B84" s="550" t="s">
        <v>1092</v>
      </c>
      <c r="K84" s="546"/>
    </row>
    <row r="85" spans="2:11">
      <c r="B85" s="546" t="s">
        <v>824</v>
      </c>
    </row>
    <row r="86" spans="2:11">
      <c r="B86" s="551" t="s">
        <v>1093</v>
      </c>
    </row>
  </sheetData>
  <mergeCells count="13">
    <mergeCell ref="R5:R9"/>
    <mergeCell ref="I6:J6"/>
    <mergeCell ref="O6:Q6"/>
    <mergeCell ref="D7:E7"/>
    <mergeCell ref="F7:H7"/>
    <mergeCell ref="I7:J7"/>
    <mergeCell ref="L7:N7"/>
    <mergeCell ref="O7:Q7"/>
    <mergeCell ref="B5:B9"/>
    <mergeCell ref="C5:C8"/>
    <mergeCell ref="D5:E6"/>
    <mergeCell ref="F5:H6"/>
    <mergeCell ref="L5:N6"/>
  </mergeCells>
  <phoneticPr fontId="15"/>
  <printOptions horizontalCentered="1" gridLinesSet="0"/>
  <pageMargins left="0" right="0" top="0" bottom="0" header="0" footer="0"/>
  <pageSetup paperSize="9" scale="73" orientation="portrait" blackAndWhite="1" r:id="rId1"/>
  <headerFooter alignWithMargins="0"/>
  <colBreaks count="1" manualBreakCount="1">
    <brk id="10" max="81" man="1"/>
  </colBreaks>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5"/>
  <dimension ref="B1:BH86"/>
  <sheetViews>
    <sheetView view="pageBreakPreview" zoomScaleNormal="100" zoomScaleSheetLayoutView="100" workbookViewId="0">
      <selection activeCell="L74" sqref="L74"/>
    </sheetView>
  </sheetViews>
  <sheetFormatPr defaultColWidth="10.625" defaultRowHeight="13.5"/>
  <cols>
    <col min="1" max="1" width="3.625" style="636" customWidth="1"/>
    <col min="2" max="7" width="10.5" style="636" customWidth="1"/>
    <col min="8" max="8" width="11" style="636" customWidth="1"/>
    <col min="9" max="17" width="10.5" style="636" customWidth="1"/>
    <col min="18" max="18" width="9.875" style="636" customWidth="1"/>
    <col min="19" max="19" width="6.625" style="636" customWidth="1"/>
    <col min="20" max="22" width="8.625" style="636" customWidth="1"/>
    <col min="23" max="25" width="8.125" style="636" customWidth="1"/>
    <col min="26" max="28" width="5.625" style="636" customWidth="1"/>
    <col min="29" max="29" width="10.625" style="636"/>
    <col min="30" max="32" width="9.875" style="636" customWidth="1"/>
    <col min="33" max="33" width="10.125" style="636" customWidth="1"/>
    <col min="34" max="35" width="8.375" style="636" customWidth="1"/>
    <col min="36" max="38" width="8.5" style="636" customWidth="1"/>
    <col min="39" max="39" width="11.5" style="636" customWidth="1"/>
    <col min="40" max="40" width="10.625" style="636" customWidth="1"/>
    <col min="41" max="51" width="8.5" style="636" customWidth="1"/>
    <col min="52" max="54" width="7.875" style="636" customWidth="1"/>
    <col min="55" max="57" width="8.625" style="636" customWidth="1"/>
    <col min="58" max="16384" width="10.625" style="636"/>
  </cols>
  <sheetData>
    <row r="1" spans="2:18" s="554" customFormat="1" ht="14.25" customHeight="1">
      <c r="B1" s="552" t="s">
        <v>526</v>
      </c>
      <c r="C1" s="553"/>
      <c r="D1" s="553"/>
      <c r="E1" s="553"/>
      <c r="R1" s="555" t="s">
        <v>527</v>
      </c>
    </row>
    <row r="2" spans="2:18" s="554" customFormat="1" ht="16.5" customHeight="1">
      <c r="B2" s="556" t="s">
        <v>1094</v>
      </c>
      <c r="C2" s="556"/>
      <c r="D2" s="556"/>
      <c r="E2" s="556"/>
      <c r="F2" s="557"/>
      <c r="G2" s="557"/>
      <c r="H2" s="557"/>
      <c r="I2" s="557"/>
      <c r="J2" s="557"/>
      <c r="K2" s="557"/>
      <c r="L2" s="557"/>
      <c r="M2" s="557"/>
      <c r="N2" s="557"/>
      <c r="O2" s="557"/>
      <c r="P2" s="557"/>
      <c r="Q2" s="557"/>
      <c r="R2" s="557"/>
    </row>
    <row r="3" spans="2:18" s="554" customFormat="1" ht="16.5" customHeight="1">
      <c r="C3" s="556"/>
      <c r="D3" s="556"/>
      <c r="E3" s="556"/>
      <c r="F3" s="557"/>
      <c r="G3" s="557"/>
      <c r="H3" s="554" t="s">
        <v>615</v>
      </c>
      <c r="I3" s="557"/>
      <c r="J3" s="557"/>
      <c r="K3" s="554" t="s">
        <v>1095</v>
      </c>
      <c r="L3" s="557"/>
      <c r="M3" s="557"/>
      <c r="N3" s="557"/>
      <c r="O3" s="557"/>
      <c r="P3" s="557"/>
      <c r="Q3" s="557"/>
      <c r="R3" s="557"/>
    </row>
    <row r="4" spans="2:18" s="554" customFormat="1" ht="15" thickBot="1">
      <c r="B4" s="557"/>
      <c r="C4" s="557"/>
      <c r="D4" s="557"/>
      <c r="E4" s="557"/>
      <c r="F4" s="558"/>
      <c r="G4" s="558"/>
      <c r="H4" s="558"/>
      <c r="I4" s="558"/>
      <c r="J4" s="558"/>
      <c r="K4" s="558"/>
      <c r="L4" s="558"/>
      <c r="M4" s="558"/>
      <c r="N4" s="558"/>
      <c r="O4" s="558"/>
      <c r="P4" s="558"/>
      <c r="Q4" s="559"/>
      <c r="R4" s="560" t="s">
        <v>616</v>
      </c>
    </row>
    <row r="5" spans="2:18" s="554" customFormat="1" ht="22.5" customHeight="1">
      <c r="B5" s="2275" t="s">
        <v>133</v>
      </c>
      <c r="C5" s="2301" t="s">
        <v>623</v>
      </c>
      <c r="D5" s="2302"/>
      <c r="E5" s="2303"/>
      <c r="F5" s="2306" t="s">
        <v>624</v>
      </c>
      <c r="G5" s="2404"/>
      <c r="H5" s="2405"/>
      <c r="I5" s="2312" t="s">
        <v>1096</v>
      </c>
      <c r="J5" s="2313"/>
      <c r="K5" s="561" t="s">
        <v>1097</v>
      </c>
      <c r="L5" s="2312" t="s">
        <v>626</v>
      </c>
      <c r="M5" s="2409"/>
      <c r="N5" s="2410"/>
      <c r="O5" s="2323" t="s">
        <v>627</v>
      </c>
      <c r="P5" s="2324"/>
      <c r="Q5" s="2325"/>
      <c r="R5" s="2278" t="s">
        <v>133</v>
      </c>
    </row>
    <row r="6" spans="2:18" s="554" customFormat="1" ht="22.5" customHeight="1">
      <c r="B6" s="2276"/>
      <c r="C6" s="2304"/>
      <c r="D6" s="2253"/>
      <c r="E6" s="2305"/>
      <c r="F6" s="2406"/>
      <c r="G6" s="2407"/>
      <c r="H6" s="2408"/>
      <c r="I6" s="562" t="s">
        <v>1098</v>
      </c>
      <c r="J6" s="563"/>
      <c r="K6" s="564" t="s">
        <v>1099</v>
      </c>
      <c r="L6" s="2411"/>
      <c r="M6" s="2412"/>
      <c r="N6" s="2413"/>
      <c r="O6" s="2326"/>
      <c r="P6" s="2327"/>
      <c r="Q6" s="2328"/>
      <c r="R6" s="2279"/>
    </row>
    <row r="7" spans="2:18" s="554" customFormat="1" ht="22.5" customHeight="1">
      <c r="B7" s="2276"/>
      <c r="C7" s="2295" t="s">
        <v>636</v>
      </c>
      <c r="D7" s="2296"/>
      <c r="E7" s="2297"/>
      <c r="F7" s="2414" t="s">
        <v>637</v>
      </c>
      <c r="G7" s="2415"/>
      <c r="H7" s="2416"/>
      <c r="I7" s="2329" t="s">
        <v>638</v>
      </c>
      <c r="J7" s="2330"/>
      <c r="K7" s="565" t="s">
        <v>639</v>
      </c>
      <c r="L7" s="2417" t="s">
        <v>640</v>
      </c>
      <c r="M7" s="2418"/>
      <c r="N7" s="2419"/>
      <c r="O7" s="2331" t="s">
        <v>641</v>
      </c>
      <c r="P7" s="2332"/>
      <c r="Q7" s="2333"/>
      <c r="R7" s="2279"/>
    </row>
    <row r="8" spans="2:18" s="554" customFormat="1" ht="18" customHeight="1">
      <c r="B8" s="2276"/>
      <c r="C8" s="1270" t="s">
        <v>644</v>
      </c>
      <c r="D8" s="566" t="s">
        <v>645</v>
      </c>
      <c r="E8" s="567" t="s">
        <v>646</v>
      </c>
      <c r="F8" s="568" t="s">
        <v>15</v>
      </c>
      <c r="G8" s="568" t="s">
        <v>26</v>
      </c>
      <c r="H8" s="568" t="s">
        <v>17</v>
      </c>
      <c r="I8" s="568" t="s">
        <v>15</v>
      </c>
      <c r="J8" s="568" t="s">
        <v>26</v>
      </c>
      <c r="K8" s="569" t="s">
        <v>17</v>
      </c>
      <c r="L8" s="568" t="s">
        <v>15</v>
      </c>
      <c r="M8" s="568" t="s">
        <v>26</v>
      </c>
      <c r="N8" s="568" t="s">
        <v>17</v>
      </c>
      <c r="O8" s="568" t="s">
        <v>15</v>
      </c>
      <c r="P8" s="568" t="s">
        <v>26</v>
      </c>
      <c r="Q8" s="568" t="s">
        <v>17</v>
      </c>
      <c r="R8" s="2279"/>
    </row>
    <row r="9" spans="2:18" s="554" customFormat="1" ht="18" customHeight="1">
      <c r="B9" s="2277"/>
      <c r="C9" s="570" t="s">
        <v>31</v>
      </c>
      <c r="D9" s="571" t="s">
        <v>32</v>
      </c>
      <c r="E9" s="572" t="s">
        <v>33</v>
      </c>
      <c r="F9" s="571" t="s">
        <v>31</v>
      </c>
      <c r="G9" s="571" t="s">
        <v>32</v>
      </c>
      <c r="H9" s="573" t="s">
        <v>33</v>
      </c>
      <c r="I9" s="573" t="s">
        <v>31</v>
      </c>
      <c r="J9" s="571" t="s">
        <v>32</v>
      </c>
      <c r="K9" s="571" t="s">
        <v>33</v>
      </c>
      <c r="L9" s="571" t="s">
        <v>31</v>
      </c>
      <c r="M9" s="571" t="s">
        <v>32</v>
      </c>
      <c r="N9" s="573" t="s">
        <v>33</v>
      </c>
      <c r="O9" s="573" t="s">
        <v>31</v>
      </c>
      <c r="P9" s="571" t="s">
        <v>32</v>
      </c>
      <c r="Q9" s="572" t="s">
        <v>33</v>
      </c>
      <c r="R9" s="2280"/>
    </row>
    <row r="10" spans="2:18" s="554" customFormat="1" ht="16.5" customHeight="1">
      <c r="B10" s="574" t="s">
        <v>304</v>
      </c>
      <c r="C10" s="560" t="s">
        <v>305</v>
      </c>
      <c r="D10" s="575" t="s">
        <v>305</v>
      </c>
      <c r="E10" s="575" t="s">
        <v>305</v>
      </c>
      <c r="F10" s="576" t="s">
        <v>305</v>
      </c>
      <c r="G10" s="576" t="s">
        <v>305</v>
      </c>
      <c r="H10" s="576" t="s">
        <v>305</v>
      </c>
      <c r="I10" s="576" t="s">
        <v>305</v>
      </c>
      <c r="J10" s="576" t="s">
        <v>305</v>
      </c>
      <c r="K10" s="575" t="s">
        <v>305</v>
      </c>
      <c r="L10" s="576" t="s">
        <v>305</v>
      </c>
      <c r="M10" s="576" t="s">
        <v>305</v>
      </c>
      <c r="N10" s="576" t="s">
        <v>305</v>
      </c>
      <c r="O10" s="576" t="s">
        <v>305</v>
      </c>
      <c r="P10" s="576" t="s">
        <v>305</v>
      </c>
      <c r="Q10" s="576" t="s">
        <v>305</v>
      </c>
      <c r="R10" s="577">
        <v>1948</v>
      </c>
    </row>
    <row r="11" spans="2:18" s="554" customFormat="1" ht="14.45" customHeight="1">
      <c r="B11" s="578" t="s">
        <v>652</v>
      </c>
      <c r="C11" s="579" t="s">
        <v>305</v>
      </c>
      <c r="D11" s="580" t="s">
        <v>305</v>
      </c>
      <c r="E11" s="580" t="s">
        <v>305</v>
      </c>
      <c r="F11" s="576" t="s">
        <v>305</v>
      </c>
      <c r="G11" s="576" t="s">
        <v>305</v>
      </c>
      <c r="H11" s="576" t="s">
        <v>305</v>
      </c>
      <c r="I11" s="576" t="s">
        <v>305</v>
      </c>
      <c r="J11" s="576" t="s">
        <v>305</v>
      </c>
      <c r="K11" s="575" t="s">
        <v>305</v>
      </c>
      <c r="L11" s="576" t="s">
        <v>305</v>
      </c>
      <c r="M11" s="576" t="s">
        <v>305</v>
      </c>
      <c r="N11" s="576" t="s">
        <v>305</v>
      </c>
      <c r="O11" s="576" t="s">
        <v>305</v>
      </c>
      <c r="P11" s="576" t="s">
        <v>305</v>
      </c>
      <c r="Q11" s="576" t="s">
        <v>305</v>
      </c>
      <c r="R11" s="577">
        <v>49</v>
      </c>
    </row>
    <row r="12" spans="2:18" s="554" customFormat="1" ht="14.45" customHeight="1">
      <c r="B12" s="581" t="s">
        <v>654</v>
      </c>
      <c r="C12" s="579" t="s">
        <v>305</v>
      </c>
      <c r="D12" s="580" t="s">
        <v>305</v>
      </c>
      <c r="E12" s="580" t="s">
        <v>305</v>
      </c>
      <c r="F12" s="576" t="s">
        <v>305</v>
      </c>
      <c r="G12" s="576" t="s">
        <v>305</v>
      </c>
      <c r="H12" s="576" t="s">
        <v>305</v>
      </c>
      <c r="I12" s="576" t="s">
        <v>305</v>
      </c>
      <c r="J12" s="576" t="s">
        <v>305</v>
      </c>
      <c r="K12" s="575" t="s">
        <v>305</v>
      </c>
      <c r="L12" s="576" t="s">
        <v>305</v>
      </c>
      <c r="M12" s="576" t="s">
        <v>305</v>
      </c>
      <c r="N12" s="576" t="s">
        <v>305</v>
      </c>
      <c r="O12" s="576" t="s">
        <v>305</v>
      </c>
      <c r="P12" s="576" t="s">
        <v>305</v>
      </c>
      <c r="Q12" s="576" t="s">
        <v>305</v>
      </c>
      <c r="R12" s="577">
        <v>50</v>
      </c>
    </row>
    <row r="13" spans="2:18" s="554" customFormat="1" ht="14.45" customHeight="1">
      <c r="B13" s="578" t="s">
        <v>656</v>
      </c>
      <c r="C13" s="582" t="s">
        <v>305</v>
      </c>
      <c r="D13" s="583" t="s">
        <v>305</v>
      </c>
      <c r="E13" s="583" t="s">
        <v>305</v>
      </c>
      <c r="F13" s="584" t="s">
        <v>305</v>
      </c>
      <c r="G13" s="584" t="s">
        <v>305</v>
      </c>
      <c r="H13" s="584" t="s">
        <v>305</v>
      </c>
      <c r="I13" s="584" t="s">
        <v>305</v>
      </c>
      <c r="J13" s="584" t="s">
        <v>305</v>
      </c>
      <c r="K13" s="585" t="s">
        <v>305</v>
      </c>
      <c r="L13" s="584" t="s">
        <v>305</v>
      </c>
      <c r="M13" s="584" t="s">
        <v>305</v>
      </c>
      <c r="N13" s="584" t="s">
        <v>305</v>
      </c>
      <c r="O13" s="584" t="s">
        <v>305</v>
      </c>
      <c r="P13" s="584" t="s">
        <v>305</v>
      </c>
      <c r="Q13" s="584" t="s">
        <v>305</v>
      </c>
      <c r="R13" s="586">
        <v>51</v>
      </c>
    </row>
    <row r="14" spans="2:18" s="554" customFormat="1" ht="14.45" customHeight="1">
      <c r="B14" s="578" t="s">
        <v>658</v>
      </c>
      <c r="C14" s="587" t="s">
        <v>305</v>
      </c>
      <c r="D14" s="580" t="s">
        <v>305</v>
      </c>
      <c r="E14" s="580" t="s">
        <v>305</v>
      </c>
      <c r="F14" s="576" t="s">
        <v>305</v>
      </c>
      <c r="G14" s="576" t="s">
        <v>305</v>
      </c>
      <c r="H14" s="576" t="s">
        <v>305</v>
      </c>
      <c r="I14" s="576" t="s">
        <v>305</v>
      </c>
      <c r="J14" s="576" t="s">
        <v>305</v>
      </c>
      <c r="K14" s="575" t="s">
        <v>305</v>
      </c>
      <c r="L14" s="576" t="s">
        <v>305</v>
      </c>
      <c r="M14" s="576" t="s">
        <v>305</v>
      </c>
      <c r="N14" s="576" t="s">
        <v>305</v>
      </c>
      <c r="O14" s="576" t="s">
        <v>305</v>
      </c>
      <c r="P14" s="576" t="s">
        <v>305</v>
      </c>
      <c r="Q14" s="576" t="s">
        <v>305</v>
      </c>
      <c r="R14" s="577">
        <v>52</v>
      </c>
    </row>
    <row r="15" spans="2:18" s="554" customFormat="1" ht="14.45" customHeight="1">
      <c r="B15" s="578" t="s">
        <v>660</v>
      </c>
      <c r="C15" s="587" t="s">
        <v>305</v>
      </c>
      <c r="D15" s="580" t="s">
        <v>305</v>
      </c>
      <c r="E15" s="580" t="s">
        <v>305</v>
      </c>
      <c r="F15" s="576" t="s">
        <v>305</v>
      </c>
      <c r="G15" s="576" t="s">
        <v>305</v>
      </c>
      <c r="H15" s="576" t="s">
        <v>305</v>
      </c>
      <c r="I15" s="576" t="s">
        <v>305</v>
      </c>
      <c r="J15" s="576" t="s">
        <v>305</v>
      </c>
      <c r="K15" s="575" t="s">
        <v>305</v>
      </c>
      <c r="L15" s="576" t="s">
        <v>305</v>
      </c>
      <c r="M15" s="576" t="s">
        <v>305</v>
      </c>
      <c r="N15" s="576" t="s">
        <v>305</v>
      </c>
      <c r="O15" s="576" t="s">
        <v>305</v>
      </c>
      <c r="P15" s="576" t="s">
        <v>305</v>
      </c>
      <c r="Q15" s="576" t="s">
        <v>305</v>
      </c>
      <c r="R15" s="577">
        <v>53</v>
      </c>
    </row>
    <row r="16" spans="2:18" s="554" customFormat="1" ht="14.45" customHeight="1">
      <c r="B16" s="578" t="s">
        <v>662</v>
      </c>
      <c r="C16" s="588" t="s">
        <v>305</v>
      </c>
      <c r="D16" s="589" t="s">
        <v>305</v>
      </c>
      <c r="E16" s="589" t="s">
        <v>305</v>
      </c>
      <c r="F16" s="590">
        <v>10.1</v>
      </c>
      <c r="G16" s="590">
        <v>15.3</v>
      </c>
      <c r="H16" s="590">
        <v>4.5999999999999996</v>
      </c>
      <c r="I16" s="590">
        <v>7.9</v>
      </c>
      <c r="J16" s="590">
        <v>13.3</v>
      </c>
      <c r="K16" s="589">
        <v>2.4</v>
      </c>
      <c r="L16" s="590">
        <v>2.1</v>
      </c>
      <c r="M16" s="590">
        <v>2</v>
      </c>
      <c r="N16" s="590">
        <v>2.2000000000000002</v>
      </c>
      <c r="O16" s="590" t="s">
        <v>305</v>
      </c>
      <c r="P16" s="590" t="s">
        <v>305</v>
      </c>
      <c r="Q16" s="590" t="s">
        <v>305</v>
      </c>
      <c r="R16" s="577">
        <v>54</v>
      </c>
    </row>
    <row r="17" spans="2:18" s="554" customFormat="1" ht="14.45" customHeight="1">
      <c r="B17" s="581" t="s">
        <v>664</v>
      </c>
      <c r="C17" s="591">
        <v>10.1</v>
      </c>
      <c r="D17" s="592">
        <v>15</v>
      </c>
      <c r="E17" s="592">
        <v>5</v>
      </c>
      <c r="F17" s="590">
        <v>10.1</v>
      </c>
      <c r="G17" s="590">
        <v>15</v>
      </c>
      <c r="H17" s="590">
        <v>5</v>
      </c>
      <c r="I17" s="590">
        <v>7.9</v>
      </c>
      <c r="J17" s="590">
        <v>13.1</v>
      </c>
      <c r="K17" s="589">
        <v>2.4</v>
      </c>
      <c r="L17" s="590">
        <v>2.2000000000000002</v>
      </c>
      <c r="M17" s="590">
        <v>1.9</v>
      </c>
      <c r="N17" s="590">
        <v>2.6</v>
      </c>
      <c r="O17" s="590" t="s">
        <v>305</v>
      </c>
      <c r="P17" s="590" t="s">
        <v>305</v>
      </c>
      <c r="Q17" s="590" t="s">
        <v>305</v>
      </c>
      <c r="R17" s="577">
        <v>55</v>
      </c>
    </row>
    <row r="18" spans="2:18" s="554" customFormat="1" ht="14.45" customHeight="1">
      <c r="B18" s="578" t="s">
        <v>666</v>
      </c>
      <c r="C18" s="593">
        <v>9.8000000000000007</v>
      </c>
      <c r="D18" s="589">
        <v>14.7</v>
      </c>
      <c r="E18" s="589">
        <v>4.9000000000000004</v>
      </c>
      <c r="F18" s="594">
        <v>9.8000000000000007</v>
      </c>
      <c r="G18" s="594">
        <v>14.7</v>
      </c>
      <c r="H18" s="594">
        <v>4.9000000000000004</v>
      </c>
      <c r="I18" s="594">
        <v>7.8</v>
      </c>
      <c r="J18" s="594">
        <v>13.1</v>
      </c>
      <c r="K18" s="595">
        <v>2.2999999999999998</v>
      </c>
      <c r="L18" s="594">
        <v>2.1</v>
      </c>
      <c r="M18" s="594">
        <v>1.6</v>
      </c>
      <c r="N18" s="594">
        <v>2.6</v>
      </c>
      <c r="O18" s="594" t="s">
        <v>305</v>
      </c>
      <c r="P18" s="594" t="s">
        <v>305</v>
      </c>
      <c r="Q18" s="594" t="s">
        <v>305</v>
      </c>
      <c r="R18" s="586">
        <v>56</v>
      </c>
    </row>
    <row r="19" spans="2:18" s="554" customFormat="1" ht="14.45" customHeight="1">
      <c r="B19" s="578" t="s">
        <v>668</v>
      </c>
      <c r="C19" s="593">
        <v>11.2</v>
      </c>
      <c r="D19" s="589">
        <v>16.8</v>
      </c>
      <c r="E19" s="589">
        <v>5.4</v>
      </c>
      <c r="F19" s="590">
        <v>11.2</v>
      </c>
      <c r="G19" s="590">
        <v>16.8</v>
      </c>
      <c r="H19" s="590">
        <v>5.4</v>
      </c>
      <c r="I19" s="590">
        <v>9</v>
      </c>
      <c r="J19" s="590">
        <v>15.2</v>
      </c>
      <c r="K19" s="589">
        <v>2.5</v>
      </c>
      <c r="L19" s="590">
        <v>2.2000000000000002</v>
      </c>
      <c r="M19" s="590">
        <v>1.6</v>
      </c>
      <c r="N19" s="590">
        <v>2.9</v>
      </c>
      <c r="O19" s="590" t="s">
        <v>305</v>
      </c>
      <c r="P19" s="590" t="s">
        <v>305</v>
      </c>
      <c r="Q19" s="590" t="s">
        <v>305</v>
      </c>
      <c r="R19" s="577">
        <v>57</v>
      </c>
    </row>
    <row r="20" spans="2:18" s="554" customFormat="1" ht="14.45" customHeight="1">
      <c r="B20" s="578" t="s">
        <v>670</v>
      </c>
      <c r="C20" s="593">
        <v>10.7</v>
      </c>
      <c r="D20" s="589">
        <v>16</v>
      </c>
      <c r="E20" s="589">
        <v>5.2</v>
      </c>
      <c r="F20" s="590">
        <v>10.7</v>
      </c>
      <c r="G20" s="590">
        <v>16</v>
      </c>
      <c r="H20" s="590">
        <v>5.2</v>
      </c>
      <c r="I20" s="590">
        <v>8.6</v>
      </c>
      <c r="J20" s="590">
        <v>14.5</v>
      </c>
      <c r="K20" s="589">
        <v>2.4</v>
      </c>
      <c r="L20" s="590">
        <v>2.1</v>
      </c>
      <c r="M20" s="590">
        <v>1.4</v>
      </c>
      <c r="N20" s="590">
        <v>2.8</v>
      </c>
      <c r="O20" s="590" t="s">
        <v>305</v>
      </c>
      <c r="P20" s="590" t="s">
        <v>305</v>
      </c>
      <c r="Q20" s="590" t="s">
        <v>305</v>
      </c>
      <c r="R20" s="577">
        <v>58</v>
      </c>
    </row>
    <row r="21" spans="2:18" s="554" customFormat="1" ht="14.45" customHeight="1">
      <c r="B21" s="578" t="s">
        <v>672</v>
      </c>
      <c r="C21" s="593">
        <v>10.1</v>
      </c>
      <c r="D21" s="589">
        <v>15</v>
      </c>
      <c r="E21" s="589">
        <v>5.0999999999999996</v>
      </c>
      <c r="F21" s="590">
        <v>10.1</v>
      </c>
      <c r="G21" s="590">
        <v>15</v>
      </c>
      <c r="H21" s="590">
        <v>5.0999999999999996</v>
      </c>
      <c r="I21" s="590">
        <v>8.1</v>
      </c>
      <c r="J21" s="590">
        <v>13.7</v>
      </c>
      <c r="K21" s="589">
        <v>2.2999999999999998</v>
      </c>
      <c r="L21" s="590">
        <v>2</v>
      </c>
      <c r="M21" s="590">
        <v>1.3</v>
      </c>
      <c r="N21" s="590">
        <v>2.8</v>
      </c>
      <c r="O21" s="590" t="s">
        <v>305</v>
      </c>
      <c r="P21" s="590" t="s">
        <v>305</v>
      </c>
      <c r="Q21" s="590" t="s">
        <v>305</v>
      </c>
      <c r="R21" s="577">
        <v>59</v>
      </c>
    </row>
    <row r="22" spans="2:18" s="554" customFormat="1" ht="14.45" customHeight="1">
      <c r="B22" s="581" t="s">
        <v>674</v>
      </c>
      <c r="C22" s="593">
        <v>10.3</v>
      </c>
      <c r="D22" s="589">
        <v>14.9</v>
      </c>
      <c r="E22" s="589">
        <v>5.5</v>
      </c>
      <c r="F22" s="590">
        <v>10.3</v>
      </c>
      <c r="G22" s="590">
        <v>14.9</v>
      </c>
      <c r="H22" s="590">
        <v>5.5</v>
      </c>
      <c r="I22" s="590">
        <v>8.1999999999999993</v>
      </c>
      <c r="J22" s="590">
        <v>13.7</v>
      </c>
      <c r="K22" s="589">
        <v>2.5</v>
      </c>
      <c r="L22" s="590">
        <v>2.1</v>
      </c>
      <c r="M22" s="590">
        <v>1.2</v>
      </c>
      <c r="N22" s="590">
        <v>3</v>
      </c>
      <c r="O22" s="590" t="s">
        <v>305</v>
      </c>
      <c r="P22" s="590" t="s">
        <v>305</v>
      </c>
      <c r="Q22" s="590" t="s">
        <v>305</v>
      </c>
      <c r="R22" s="577">
        <v>60</v>
      </c>
    </row>
    <row r="23" spans="2:18" s="554" customFormat="1" ht="14.45" customHeight="1">
      <c r="B23" s="578" t="s">
        <v>676</v>
      </c>
      <c r="C23" s="596">
        <v>11.8</v>
      </c>
      <c r="D23" s="597">
        <v>17</v>
      </c>
      <c r="E23" s="597">
        <v>6.5</v>
      </c>
      <c r="F23" s="594">
        <v>11.8</v>
      </c>
      <c r="G23" s="594">
        <v>16.899999999999999</v>
      </c>
      <c r="H23" s="594">
        <v>6.5</v>
      </c>
      <c r="I23" s="594">
        <v>9.3000000000000007</v>
      </c>
      <c r="J23" s="594">
        <v>15.4</v>
      </c>
      <c r="K23" s="595">
        <v>3</v>
      </c>
      <c r="L23" s="594">
        <v>2.5</v>
      </c>
      <c r="M23" s="594">
        <v>1.5</v>
      </c>
      <c r="N23" s="594">
        <v>3.5</v>
      </c>
      <c r="O23" s="594" t="s">
        <v>305</v>
      </c>
      <c r="P23" s="594" t="s">
        <v>305</v>
      </c>
      <c r="Q23" s="594" t="s">
        <v>305</v>
      </c>
      <c r="R23" s="586">
        <v>61</v>
      </c>
    </row>
    <row r="24" spans="2:18" s="554" customFormat="1" ht="14.45" customHeight="1">
      <c r="B24" s="578" t="s">
        <v>678</v>
      </c>
      <c r="C24" s="588">
        <v>12.9</v>
      </c>
      <c r="D24" s="589">
        <v>18.2</v>
      </c>
      <c r="E24" s="589">
        <v>7.4</v>
      </c>
      <c r="F24" s="590">
        <v>12.8</v>
      </c>
      <c r="G24" s="590">
        <v>18.100000000000001</v>
      </c>
      <c r="H24" s="590">
        <v>7.4</v>
      </c>
      <c r="I24" s="590">
        <v>10</v>
      </c>
      <c r="J24" s="590">
        <v>16.5</v>
      </c>
      <c r="K24" s="589">
        <v>3.3</v>
      </c>
      <c r="L24" s="590">
        <v>2.8</v>
      </c>
      <c r="M24" s="590">
        <v>1.6</v>
      </c>
      <c r="N24" s="590">
        <v>4.0999999999999996</v>
      </c>
      <c r="O24" s="590" t="s">
        <v>305</v>
      </c>
      <c r="P24" s="590" t="s">
        <v>305</v>
      </c>
      <c r="Q24" s="590" t="s">
        <v>305</v>
      </c>
      <c r="R24" s="577">
        <v>62</v>
      </c>
    </row>
    <row r="25" spans="2:18" s="554" customFormat="1" ht="14.45" customHeight="1">
      <c r="B25" s="578" t="s">
        <v>680</v>
      </c>
      <c r="C25" s="588">
        <v>15.5</v>
      </c>
      <c r="D25" s="589">
        <v>21.8</v>
      </c>
      <c r="E25" s="589">
        <v>9</v>
      </c>
      <c r="F25" s="590">
        <v>15.4</v>
      </c>
      <c r="G25" s="590">
        <v>21.7</v>
      </c>
      <c r="H25" s="590">
        <v>9</v>
      </c>
      <c r="I25" s="590">
        <v>12</v>
      </c>
      <c r="J25" s="590">
        <v>19.8</v>
      </c>
      <c r="K25" s="589">
        <v>3.9</v>
      </c>
      <c r="L25" s="590">
        <v>3.5</v>
      </c>
      <c r="M25" s="590">
        <v>1.9</v>
      </c>
      <c r="N25" s="590">
        <v>5.0999999999999996</v>
      </c>
      <c r="O25" s="590" t="s">
        <v>305</v>
      </c>
      <c r="P25" s="590" t="s">
        <v>305</v>
      </c>
      <c r="Q25" s="590" t="s">
        <v>305</v>
      </c>
      <c r="R25" s="577">
        <v>63</v>
      </c>
    </row>
    <row r="26" spans="2:18" s="554" customFormat="1" ht="14.45" customHeight="1">
      <c r="B26" s="578" t="s">
        <v>682</v>
      </c>
      <c r="C26" s="588">
        <v>20</v>
      </c>
      <c r="D26" s="589">
        <v>28</v>
      </c>
      <c r="E26" s="589">
        <v>11.6</v>
      </c>
      <c r="F26" s="590">
        <v>19.899999999999999</v>
      </c>
      <c r="G26" s="590">
        <v>27.9</v>
      </c>
      <c r="H26" s="590">
        <v>11.6</v>
      </c>
      <c r="I26" s="590">
        <v>15.5</v>
      </c>
      <c r="J26" s="590">
        <v>25.6</v>
      </c>
      <c r="K26" s="589">
        <v>5.0999999999999996</v>
      </c>
      <c r="L26" s="590">
        <v>4.4000000000000004</v>
      </c>
      <c r="M26" s="590">
        <v>2.2999999999999998</v>
      </c>
      <c r="N26" s="590">
        <v>6.5</v>
      </c>
      <c r="O26" s="590" t="s">
        <v>305</v>
      </c>
      <c r="P26" s="590" t="s">
        <v>305</v>
      </c>
      <c r="Q26" s="590" t="s">
        <v>305</v>
      </c>
      <c r="R26" s="577">
        <v>64</v>
      </c>
    </row>
    <row r="27" spans="2:18" s="554" customFormat="1" ht="14.45" customHeight="1">
      <c r="B27" s="581" t="s">
        <v>684</v>
      </c>
      <c r="C27" s="591">
        <v>17.100000000000001</v>
      </c>
      <c r="D27" s="592">
        <v>22.7</v>
      </c>
      <c r="E27" s="592">
        <v>11.4</v>
      </c>
      <c r="F27" s="590">
        <v>17</v>
      </c>
      <c r="G27" s="590">
        <v>22.4</v>
      </c>
      <c r="H27" s="590">
        <v>11.3</v>
      </c>
      <c r="I27" s="590">
        <v>12.8</v>
      </c>
      <c r="J27" s="590">
        <v>20.7</v>
      </c>
      <c r="K27" s="589">
        <v>4.5999999999999996</v>
      </c>
      <c r="L27" s="590">
        <v>4.0999999999999996</v>
      </c>
      <c r="M27" s="590">
        <v>1.7</v>
      </c>
      <c r="N27" s="590">
        <v>6.7</v>
      </c>
      <c r="O27" s="590">
        <v>4.2</v>
      </c>
      <c r="P27" s="590">
        <v>4.7</v>
      </c>
      <c r="Q27" s="590">
        <v>1.9</v>
      </c>
      <c r="R27" s="577">
        <v>65</v>
      </c>
    </row>
    <row r="28" spans="2:18" s="554" customFormat="1" ht="14.45" customHeight="1">
      <c r="B28" s="578" t="s">
        <v>686</v>
      </c>
      <c r="C28" s="593">
        <v>16.3</v>
      </c>
      <c r="D28" s="589">
        <v>20.6</v>
      </c>
      <c r="E28" s="589">
        <v>11.8</v>
      </c>
      <c r="F28" s="594">
        <v>16.100000000000001</v>
      </c>
      <c r="G28" s="594">
        <v>20.2</v>
      </c>
      <c r="H28" s="594">
        <v>11.8</v>
      </c>
      <c r="I28" s="594">
        <v>11.8</v>
      </c>
      <c r="J28" s="594">
        <v>18.7</v>
      </c>
      <c r="K28" s="595">
        <v>4.5</v>
      </c>
      <c r="L28" s="594">
        <v>4.3</v>
      </c>
      <c r="M28" s="594">
        <v>1.5</v>
      </c>
      <c r="N28" s="594">
        <v>7.3</v>
      </c>
      <c r="O28" s="594">
        <v>5.2</v>
      </c>
      <c r="P28" s="594">
        <v>5.7</v>
      </c>
      <c r="Q28" s="594">
        <v>2.2999999999999998</v>
      </c>
      <c r="R28" s="586">
        <v>66</v>
      </c>
    </row>
    <row r="29" spans="2:18" s="554" customFormat="1" ht="14.45" customHeight="1">
      <c r="B29" s="578" t="s">
        <v>688</v>
      </c>
      <c r="C29" s="593">
        <v>18.100000000000001</v>
      </c>
      <c r="D29" s="589">
        <v>22.7</v>
      </c>
      <c r="E29" s="589">
        <v>13.4</v>
      </c>
      <c r="F29" s="590">
        <v>17.899999999999999</v>
      </c>
      <c r="G29" s="590">
        <v>22.2</v>
      </c>
      <c r="H29" s="590">
        <v>13.4</v>
      </c>
      <c r="I29" s="590">
        <v>12.9</v>
      </c>
      <c r="J29" s="590">
        <v>20.5</v>
      </c>
      <c r="K29" s="589">
        <v>4.9000000000000004</v>
      </c>
      <c r="L29" s="590">
        <v>5</v>
      </c>
      <c r="M29" s="590">
        <v>1.6</v>
      </c>
      <c r="N29" s="590">
        <v>8.5</v>
      </c>
      <c r="O29" s="590">
        <v>5</v>
      </c>
      <c r="P29" s="590">
        <v>5.5</v>
      </c>
      <c r="Q29" s="590">
        <v>2.4</v>
      </c>
      <c r="R29" s="577">
        <v>67</v>
      </c>
    </row>
    <row r="30" spans="2:18" s="554" customFormat="1" ht="14.45" customHeight="1">
      <c r="B30" s="578" t="s">
        <v>690</v>
      </c>
      <c r="C30" s="593">
        <v>19.5</v>
      </c>
      <c r="D30" s="589">
        <v>24.3</v>
      </c>
      <c r="E30" s="589">
        <v>14.5</v>
      </c>
      <c r="F30" s="590">
        <v>19.2</v>
      </c>
      <c r="G30" s="590">
        <v>23.8</v>
      </c>
      <c r="H30" s="590">
        <v>14.4</v>
      </c>
      <c r="I30" s="590">
        <v>13.8</v>
      </c>
      <c r="J30" s="590">
        <v>22</v>
      </c>
      <c r="K30" s="589">
        <v>5.2</v>
      </c>
      <c r="L30" s="590">
        <v>5.4</v>
      </c>
      <c r="M30" s="590">
        <v>1.7</v>
      </c>
      <c r="N30" s="590">
        <v>9.1999999999999993</v>
      </c>
      <c r="O30" s="590">
        <v>4.8</v>
      </c>
      <c r="P30" s="590">
        <v>5.3</v>
      </c>
      <c r="Q30" s="590">
        <v>2.4</v>
      </c>
      <c r="R30" s="577">
        <v>68</v>
      </c>
    </row>
    <row r="31" spans="2:18" s="554" customFormat="1" ht="14.45" customHeight="1">
      <c r="B31" s="578" t="s">
        <v>692</v>
      </c>
      <c r="C31" s="593">
        <v>21.8</v>
      </c>
      <c r="D31" s="589">
        <v>27.2</v>
      </c>
      <c r="E31" s="589">
        <v>16.100000000000001</v>
      </c>
      <c r="F31" s="590">
        <v>21.4</v>
      </c>
      <c r="G31" s="590">
        <v>26.6</v>
      </c>
      <c r="H31" s="590">
        <v>16.100000000000001</v>
      </c>
      <c r="I31" s="590">
        <v>15.4</v>
      </c>
      <c r="J31" s="590">
        <v>24.7</v>
      </c>
      <c r="K31" s="589">
        <v>5.8</v>
      </c>
      <c r="L31" s="590">
        <v>6</v>
      </c>
      <c r="M31" s="590">
        <v>1.9</v>
      </c>
      <c r="N31" s="590">
        <v>10.3</v>
      </c>
      <c r="O31" s="590">
        <v>4.9000000000000004</v>
      </c>
      <c r="P31" s="590">
        <v>5.5</v>
      </c>
      <c r="Q31" s="590">
        <v>2.2999999999999998</v>
      </c>
      <c r="R31" s="577">
        <v>69</v>
      </c>
    </row>
    <row r="32" spans="2:18" s="554" customFormat="1" ht="14.45" customHeight="1">
      <c r="B32" s="581" t="s">
        <v>694</v>
      </c>
      <c r="C32" s="593">
        <v>24</v>
      </c>
      <c r="D32" s="589">
        <v>30</v>
      </c>
      <c r="E32" s="589">
        <v>17.8</v>
      </c>
      <c r="F32" s="590">
        <v>23.6</v>
      </c>
      <c r="G32" s="590">
        <v>29.2</v>
      </c>
      <c r="H32" s="590">
        <v>17.7</v>
      </c>
      <c r="I32" s="590">
        <v>17.100000000000001</v>
      </c>
      <c r="J32" s="590">
        <v>27.3</v>
      </c>
      <c r="K32" s="589">
        <v>6.5</v>
      </c>
      <c r="L32" s="590">
        <v>6.5</v>
      </c>
      <c r="M32" s="590">
        <v>2</v>
      </c>
      <c r="N32" s="590">
        <v>11.2</v>
      </c>
      <c r="O32" s="590">
        <v>4.4000000000000004</v>
      </c>
      <c r="P32" s="590">
        <v>5.0999999999999996</v>
      </c>
      <c r="Q32" s="590">
        <v>1.5</v>
      </c>
      <c r="R32" s="577">
        <v>70</v>
      </c>
    </row>
    <row r="33" spans="2:18" s="554" customFormat="1" ht="14.45" customHeight="1">
      <c r="B33" s="578" t="s">
        <v>696</v>
      </c>
      <c r="C33" s="596">
        <v>27.2</v>
      </c>
      <c r="D33" s="597">
        <v>33.4</v>
      </c>
      <c r="E33" s="597">
        <v>20.8</v>
      </c>
      <c r="F33" s="594">
        <v>26.8</v>
      </c>
      <c r="G33" s="594">
        <v>32.5</v>
      </c>
      <c r="H33" s="594">
        <v>20.8</v>
      </c>
      <c r="I33" s="594">
        <v>19.399999999999999</v>
      </c>
      <c r="J33" s="594">
        <v>30.3</v>
      </c>
      <c r="K33" s="595">
        <v>8</v>
      </c>
      <c r="L33" s="594">
        <v>7.4</v>
      </c>
      <c r="M33" s="594">
        <v>2.2000000000000002</v>
      </c>
      <c r="N33" s="594">
        <v>12.8</v>
      </c>
      <c r="O33" s="594">
        <v>3.8</v>
      </c>
      <c r="P33" s="594">
        <v>4.4000000000000004</v>
      </c>
      <c r="Q33" s="594">
        <v>1.5</v>
      </c>
      <c r="R33" s="586">
        <v>71</v>
      </c>
    </row>
    <row r="34" spans="2:18" s="554" customFormat="1" ht="14.45" customHeight="1">
      <c r="B34" s="578" t="s">
        <v>698</v>
      </c>
      <c r="C34" s="588">
        <v>30.3</v>
      </c>
      <c r="D34" s="589">
        <v>36.700000000000003</v>
      </c>
      <c r="E34" s="589">
        <v>23.7</v>
      </c>
      <c r="F34" s="590">
        <v>29.8</v>
      </c>
      <c r="G34" s="590">
        <v>35.700000000000003</v>
      </c>
      <c r="H34" s="590">
        <v>23.7</v>
      </c>
      <c r="I34" s="590">
        <v>21.6</v>
      </c>
      <c r="J34" s="590">
        <v>33.5</v>
      </c>
      <c r="K34" s="589">
        <v>9.3000000000000007</v>
      </c>
      <c r="L34" s="590">
        <v>8.1999999999999993</v>
      </c>
      <c r="M34" s="590">
        <v>2.2000000000000002</v>
      </c>
      <c r="N34" s="590">
        <v>14.4</v>
      </c>
      <c r="O34" s="590">
        <v>4</v>
      </c>
      <c r="P34" s="590">
        <v>4.5999999999999996</v>
      </c>
      <c r="Q34" s="590">
        <v>1.7</v>
      </c>
      <c r="R34" s="577">
        <v>72</v>
      </c>
    </row>
    <row r="35" spans="2:18" s="554" customFormat="1" ht="14.45" customHeight="1">
      <c r="B35" s="578" t="s">
        <v>700</v>
      </c>
      <c r="C35" s="588">
        <v>33.200000000000003</v>
      </c>
      <c r="D35" s="589">
        <v>38.5</v>
      </c>
      <c r="E35" s="589">
        <v>26.7</v>
      </c>
      <c r="F35" s="590">
        <v>32.700000000000003</v>
      </c>
      <c r="G35" s="590">
        <v>38</v>
      </c>
      <c r="H35" s="590">
        <v>27</v>
      </c>
      <c r="I35" s="590">
        <v>23.4</v>
      </c>
      <c r="J35" s="590">
        <v>35.6</v>
      </c>
      <c r="K35" s="589">
        <v>10.6</v>
      </c>
      <c r="L35" s="590">
        <v>9.3000000000000007</v>
      </c>
      <c r="M35" s="590">
        <v>2.4</v>
      </c>
      <c r="N35" s="590">
        <v>16.399999999999999</v>
      </c>
      <c r="O35" s="590">
        <v>4.2</v>
      </c>
      <c r="P35" s="590">
        <v>4.7</v>
      </c>
      <c r="Q35" s="590">
        <v>1.7</v>
      </c>
      <c r="R35" s="577">
        <v>73</v>
      </c>
    </row>
    <row r="36" spans="2:18" s="554" customFormat="1" ht="14.45" customHeight="1">
      <c r="B36" s="578" t="s">
        <v>702</v>
      </c>
      <c r="C36" s="588">
        <v>35.799999999999997</v>
      </c>
      <c r="D36" s="589">
        <v>41</v>
      </c>
      <c r="E36" s="589">
        <v>29.4</v>
      </c>
      <c r="F36" s="590">
        <v>35.200000000000003</v>
      </c>
      <c r="G36" s="590">
        <v>40.5</v>
      </c>
      <c r="H36" s="590">
        <v>29.8</v>
      </c>
      <c r="I36" s="590">
        <v>25.1</v>
      </c>
      <c r="J36" s="590">
        <v>38.1</v>
      </c>
      <c r="K36" s="589">
        <v>11.6</v>
      </c>
      <c r="L36" s="590">
        <v>10.1</v>
      </c>
      <c r="M36" s="590">
        <v>2.4</v>
      </c>
      <c r="N36" s="590">
        <v>18.2</v>
      </c>
      <c r="O36" s="590">
        <v>4</v>
      </c>
      <c r="P36" s="590">
        <v>4.5999999999999996</v>
      </c>
      <c r="Q36" s="590">
        <v>1.6</v>
      </c>
      <c r="R36" s="577">
        <v>74</v>
      </c>
    </row>
    <row r="37" spans="2:18" s="554" customFormat="1" ht="14.45" customHeight="1">
      <c r="B37" s="581" t="s">
        <v>704</v>
      </c>
      <c r="C37" s="591">
        <v>39</v>
      </c>
      <c r="D37" s="592">
        <v>44.1</v>
      </c>
      <c r="E37" s="592">
        <v>32.4</v>
      </c>
      <c r="F37" s="590">
        <v>38.4</v>
      </c>
      <c r="G37" s="590">
        <v>43.6</v>
      </c>
      <c r="H37" s="590">
        <v>32.9</v>
      </c>
      <c r="I37" s="590">
        <v>27.2</v>
      </c>
      <c r="J37" s="590">
        <v>41</v>
      </c>
      <c r="K37" s="589">
        <v>12.7</v>
      </c>
      <c r="L37" s="590">
        <v>11.2</v>
      </c>
      <c r="M37" s="590">
        <v>2.6</v>
      </c>
      <c r="N37" s="590">
        <v>20.2</v>
      </c>
      <c r="O37" s="590">
        <v>4.3</v>
      </c>
      <c r="P37" s="590">
        <v>5.0999999999999996</v>
      </c>
      <c r="Q37" s="590">
        <v>1.7</v>
      </c>
      <c r="R37" s="577">
        <v>75</v>
      </c>
    </row>
    <row r="38" spans="2:18" s="554" customFormat="1" ht="14.45" customHeight="1">
      <c r="B38" s="578" t="s">
        <v>706</v>
      </c>
      <c r="C38" s="593">
        <v>42.7</v>
      </c>
      <c r="D38" s="589">
        <v>46.2</v>
      </c>
      <c r="E38" s="589">
        <v>39</v>
      </c>
      <c r="F38" s="594">
        <v>38.6</v>
      </c>
      <c r="G38" s="594">
        <v>43.3</v>
      </c>
      <c r="H38" s="594">
        <v>33.6</v>
      </c>
      <c r="I38" s="594">
        <v>27.3</v>
      </c>
      <c r="J38" s="594">
        <v>40.9</v>
      </c>
      <c r="K38" s="595">
        <v>13</v>
      </c>
      <c r="L38" s="594">
        <v>11.3</v>
      </c>
      <c r="M38" s="594">
        <v>2.4</v>
      </c>
      <c r="N38" s="594">
        <v>20.6</v>
      </c>
      <c r="O38" s="594">
        <v>4.4000000000000004</v>
      </c>
      <c r="P38" s="594">
        <v>5.2</v>
      </c>
      <c r="Q38" s="594">
        <v>1.6</v>
      </c>
      <c r="R38" s="586">
        <v>76</v>
      </c>
    </row>
    <row r="39" spans="2:18" s="554" customFormat="1" ht="14.45" customHeight="1">
      <c r="B39" s="578" t="s">
        <v>708</v>
      </c>
      <c r="C39" s="593">
        <v>47.8</v>
      </c>
      <c r="D39" s="589">
        <v>48.9</v>
      </c>
      <c r="E39" s="589">
        <v>46.6</v>
      </c>
      <c r="F39" s="590">
        <v>37.700000000000003</v>
      </c>
      <c r="G39" s="590">
        <v>41.9</v>
      </c>
      <c r="H39" s="590">
        <v>33.299999999999997</v>
      </c>
      <c r="I39" s="590">
        <v>26.4</v>
      </c>
      <c r="J39" s="590">
        <v>39.6</v>
      </c>
      <c r="K39" s="589">
        <v>12.6</v>
      </c>
      <c r="L39" s="590">
        <v>11.3</v>
      </c>
      <c r="M39" s="590">
        <v>2.2999999999999998</v>
      </c>
      <c r="N39" s="590">
        <v>20.7</v>
      </c>
      <c r="O39" s="590">
        <v>4.2</v>
      </c>
      <c r="P39" s="590">
        <v>5</v>
      </c>
      <c r="Q39" s="590">
        <v>1.6</v>
      </c>
      <c r="R39" s="577">
        <v>77</v>
      </c>
    </row>
    <row r="40" spans="2:18" s="554" customFormat="1" ht="14.45" customHeight="1">
      <c r="B40" s="578" t="s">
        <v>710</v>
      </c>
      <c r="C40" s="593">
        <v>50</v>
      </c>
      <c r="D40" s="589">
        <v>51.6</v>
      </c>
      <c r="E40" s="589">
        <v>48.4</v>
      </c>
      <c r="F40" s="590">
        <v>38.4</v>
      </c>
      <c r="G40" s="590">
        <v>43.1</v>
      </c>
      <c r="H40" s="590">
        <v>33.5</v>
      </c>
      <c r="I40" s="590">
        <v>26.9</v>
      </c>
      <c r="J40" s="590">
        <v>40.799999999999997</v>
      </c>
      <c r="K40" s="589">
        <v>12.5</v>
      </c>
      <c r="L40" s="590">
        <v>11.5</v>
      </c>
      <c r="M40" s="590">
        <v>2.2999999999999998</v>
      </c>
      <c r="N40" s="590">
        <v>21</v>
      </c>
      <c r="O40" s="590">
        <v>4</v>
      </c>
      <c r="P40" s="590">
        <v>4.7</v>
      </c>
      <c r="Q40" s="590">
        <v>1.6</v>
      </c>
      <c r="R40" s="577">
        <v>78</v>
      </c>
    </row>
    <row r="41" spans="2:18" s="554" customFormat="1" ht="14.45" customHeight="1">
      <c r="B41" s="578" t="s">
        <v>712</v>
      </c>
      <c r="C41" s="593">
        <v>49.6</v>
      </c>
      <c r="D41" s="589">
        <v>50.5</v>
      </c>
      <c r="E41" s="589">
        <v>48.6</v>
      </c>
      <c r="F41" s="590">
        <v>37.4</v>
      </c>
      <c r="G41" s="590">
        <v>41.5</v>
      </c>
      <c r="H41" s="590">
        <v>33.1</v>
      </c>
      <c r="I41" s="590">
        <v>26.1</v>
      </c>
      <c r="J41" s="590">
        <v>39.299999999999997</v>
      </c>
      <c r="K41" s="589">
        <v>12.2</v>
      </c>
      <c r="L41" s="590">
        <v>11.3</v>
      </c>
      <c r="M41" s="590">
        <v>2.1</v>
      </c>
      <c r="N41" s="590">
        <v>20.9</v>
      </c>
      <c r="O41" s="590">
        <v>3.8</v>
      </c>
      <c r="P41" s="590">
        <v>4.5</v>
      </c>
      <c r="Q41" s="590">
        <v>1.6</v>
      </c>
      <c r="R41" s="577">
        <v>79</v>
      </c>
    </row>
    <row r="42" spans="2:18" s="554" customFormat="1" ht="14.45" customHeight="1">
      <c r="B42" s="581" t="s">
        <v>714</v>
      </c>
      <c r="C42" s="593">
        <v>50</v>
      </c>
      <c r="D42" s="589">
        <v>51</v>
      </c>
      <c r="E42" s="589">
        <v>49</v>
      </c>
      <c r="F42" s="590">
        <v>37.4</v>
      </c>
      <c r="G42" s="590">
        <v>41.3</v>
      </c>
      <c r="H42" s="590">
        <v>33.299999999999997</v>
      </c>
      <c r="I42" s="590">
        <v>26.1</v>
      </c>
      <c r="J42" s="590">
        <v>39.299999999999997</v>
      </c>
      <c r="K42" s="589">
        <v>12.3</v>
      </c>
      <c r="L42" s="590">
        <v>11.3</v>
      </c>
      <c r="M42" s="590">
        <v>2</v>
      </c>
      <c r="N42" s="590">
        <v>21</v>
      </c>
      <c r="O42" s="590">
        <v>3.9</v>
      </c>
      <c r="P42" s="590">
        <v>4.7</v>
      </c>
      <c r="Q42" s="590">
        <v>1.6</v>
      </c>
      <c r="R42" s="577">
        <v>80</v>
      </c>
    </row>
    <row r="43" spans="2:18" s="554" customFormat="1" ht="14.45" customHeight="1">
      <c r="B43" s="578" t="s">
        <v>716</v>
      </c>
      <c r="C43" s="596">
        <v>49.8</v>
      </c>
      <c r="D43" s="597">
        <v>50.8</v>
      </c>
      <c r="E43" s="597">
        <v>48.7</v>
      </c>
      <c r="F43" s="594">
        <v>36.9</v>
      </c>
      <c r="G43" s="594">
        <v>40.5</v>
      </c>
      <c r="H43" s="594">
        <v>33</v>
      </c>
      <c r="I43" s="594">
        <v>25.7</v>
      </c>
      <c r="J43" s="594">
        <v>38.6</v>
      </c>
      <c r="K43" s="595">
        <v>12.2</v>
      </c>
      <c r="L43" s="594">
        <v>11.1</v>
      </c>
      <c r="M43" s="594">
        <v>1.9</v>
      </c>
      <c r="N43" s="594">
        <v>20.8</v>
      </c>
      <c r="O43" s="594">
        <v>4.0999999999999996</v>
      </c>
      <c r="P43" s="594">
        <v>4.9000000000000004</v>
      </c>
      <c r="Q43" s="594">
        <v>1.7</v>
      </c>
      <c r="R43" s="586">
        <v>81</v>
      </c>
    </row>
    <row r="44" spans="2:18" s="554" customFormat="1" ht="14.45" customHeight="1">
      <c r="B44" s="578" t="s">
        <v>718</v>
      </c>
      <c r="C44" s="588">
        <v>49.2</v>
      </c>
      <c r="D44" s="589">
        <v>50.3</v>
      </c>
      <c r="E44" s="589">
        <v>48</v>
      </c>
      <c r="F44" s="590">
        <v>36.299999999999997</v>
      </c>
      <c r="G44" s="590">
        <v>39.799999999999997</v>
      </c>
      <c r="H44" s="590">
        <v>32.700000000000003</v>
      </c>
      <c r="I44" s="590">
        <v>25.3</v>
      </c>
      <c r="J44" s="590">
        <v>37.9</v>
      </c>
      <c r="K44" s="589">
        <v>12.2</v>
      </c>
      <c r="L44" s="590">
        <v>11</v>
      </c>
      <c r="M44" s="590">
        <v>1.9</v>
      </c>
      <c r="N44" s="590">
        <v>20.5</v>
      </c>
      <c r="O44" s="590">
        <v>4.5</v>
      </c>
      <c r="P44" s="590">
        <v>5.3</v>
      </c>
      <c r="Q44" s="590">
        <v>2.1</v>
      </c>
      <c r="R44" s="577">
        <v>82</v>
      </c>
    </row>
    <row r="45" spans="2:18" s="554" customFormat="1" ht="14.45" customHeight="1">
      <c r="B45" s="578" t="s">
        <v>720</v>
      </c>
      <c r="C45" s="588">
        <v>48.3</v>
      </c>
      <c r="D45" s="589">
        <v>49</v>
      </c>
      <c r="E45" s="589">
        <v>47.5</v>
      </c>
      <c r="F45" s="590">
        <v>35.1</v>
      </c>
      <c r="G45" s="590">
        <v>37.9</v>
      </c>
      <c r="H45" s="590">
        <v>32.200000000000003</v>
      </c>
      <c r="I45" s="590">
        <v>24.4</v>
      </c>
      <c r="J45" s="590">
        <v>36.1</v>
      </c>
      <c r="K45" s="589">
        <v>12.2</v>
      </c>
      <c r="L45" s="590">
        <v>10.7</v>
      </c>
      <c r="M45" s="590">
        <v>1.8</v>
      </c>
      <c r="N45" s="590">
        <v>19.899999999999999</v>
      </c>
      <c r="O45" s="590">
        <v>4.9000000000000004</v>
      </c>
      <c r="P45" s="590">
        <v>5.8</v>
      </c>
      <c r="Q45" s="590">
        <v>2.1</v>
      </c>
      <c r="R45" s="577">
        <v>83</v>
      </c>
    </row>
    <row r="46" spans="2:18" s="554" customFormat="1" ht="14.45" customHeight="1">
      <c r="B46" s="578" t="s">
        <v>722</v>
      </c>
      <c r="C46" s="588">
        <v>49.5</v>
      </c>
      <c r="D46" s="589">
        <v>50.3</v>
      </c>
      <c r="E46" s="589">
        <v>48.6</v>
      </c>
      <c r="F46" s="590">
        <v>35.6</v>
      </c>
      <c r="G46" s="590">
        <v>38.299999999999997</v>
      </c>
      <c r="H46" s="590">
        <v>32.799999999999997</v>
      </c>
      <c r="I46" s="590">
        <v>24.8</v>
      </c>
      <c r="J46" s="590">
        <v>36.4</v>
      </c>
      <c r="K46" s="589">
        <v>12.7</v>
      </c>
      <c r="L46" s="590">
        <v>10.8</v>
      </c>
      <c r="M46" s="590">
        <v>1.9</v>
      </c>
      <c r="N46" s="590">
        <v>20.100000000000001</v>
      </c>
      <c r="O46" s="590">
        <v>5.2</v>
      </c>
      <c r="P46" s="590">
        <v>6.2</v>
      </c>
      <c r="Q46" s="590">
        <v>2.2999999999999998</v>
      </c>
      <c r="R46" s="577">
        <v>84</v>
      </c>
    </row>
    <row r="47" spans="2:18" s="554" customFormat="1" ht="14.45" customHeight="1">
      <c r="B47" s="581" t="s">
        <v>724</v>
      </c>
      <c r="C47" s="591">
        <v>51.7</v>
      </c>
      <c r="D47" s="592">
        <v>52.9</v>
      </c>
      <c r="E47" s="592">
        <v>50.4</v>
      </c>
      <c r="F47" s="590">
        <v>37.6</v>
      </c>
      <c r="G47" s="590">
        <v>40.6</v>
      </c>
      <c r="H47" s="590">
        <v>34.5</v>
      </c>
      <c r="I47" s="590">
        <v>26.5</v>
      </c>
      <c r="J47" s="590">
        <v>38.6</v>
      </c>
      <c r="K47" s="589">
        <v>13.7</v>
      </c>
      <c r="L47" s="590">
        <v>11.1</v>
      </c>
      <c r="M47" s="590">
        <v>2</v>
      </c>
      <c r="N47" s="590">
        <v>20.8</v>
      </c>
      <c r="O47" s="590">
        <v>5.5</v>
      </c>
      <c r="P47" s="590">
        <v>6.5</v>
      </c>
      <c r="Q47" s="590">
        <v>2.5</v>
      </c>
      <c r="R47" s="577">
        <v>85</v>
      </c>
    </row>
    <row r="48" spans="2:18" s="554" customFormat="1" ht="14.45" customHeight="1">
      <c r="B48" s="578" t="s">
        <v>726</v>
      </c>
      <c r="C48" s="593">
        <v>48.7</v>
      </c>
      <c r="D48" s="589">
        <v>48.4</v>
      </c>
      <c r="E48" s="589">
        <v>48.9</v>
      </c>
      <c r="F48" s="594">
        <v>34.700000000000003</v>
      </c>
      <c r="G48" s="594">
        <v>35.9</v>
      </c>
      <c r="H48" s="594">
        <v>33.5</v>
      </c>
      <c r="I48" s="594">
        <v>23.6</v>
      </c>
      <c r="J48" s="594">
        <v>34.200000000000003</v>
      </c>
      <c r="K48" s="595">
        <v>12.5</v>
      </c>
      <c r="L48" s="594">
        <v>11.1</v>
      </c>
      <c r="M48" s="594">
        <v>1.8</v>
      </c>
      <c r="N48" s="594">
        <v>21</v>
      </c>
      <c r="O48" s="594">
        <v>5.7</v>
      </c>
      <c r="P48" s="594">
        <v>6.7</v>
      </c>
      <c r="Q48" s="594">
        <v>2.8</v>
      </c>
      <c r="R48" s="586">
        <v>86</v>
      </c>
    </row>
    <row r="49" spans="2:60" s="554" customFormat="1" ht="14.45" customHeight="1">
      <c r="B49" s="578" t="s">
        <v>728</v>
      </c>
      <c r="C49" s="593">
        <v>51</v>
      </c>
      <c r="D49" s="589">
        <v>50.8</v>
      </c>
      <c r="E49" s="589">
        <v>51.2</v>
      </c>
      <c r="F49" s="590">
        <v>36.1</v>
      </c>
      <c r="G49" s="590">
        <v>37.1</v>
      </c>
      <c r="H49" s="590">
        <v>35.1</v>
      </c>
      <c r="I49" s="590">
        <v>24.7</v>
      </c>
      <c r="J49" s="590">
        <v>35.299999999999997</v>
      </c>
      <c r="K49" s="589">
        <v>13.6</v>
      </c>
      <c r="L49" s="590">
        <v>11.4</v>
      </c>
      <c r="M49" s="590">
        <v>1.8</v>
      </c>
      <c r="N49" s="590">
        <v>21.5</v>
      </c>
      <c r="O49" s="590">
        <v>6</v>
      </c>
      <c r="P49" s="590">
        <v>7.1</v>
      </c>
      <c r="Q49" s="590">
        <v>2.9</v>
      </c>
      <c r="R49" s="577">
        <v>87</v>
      </c>
    </row>
    <row r="50" spans="2:60" s="554" customFormat="1" ht="14.45" customHeight="1">
      <c r="B50" s="578" t="s">
        <v>730</v>
      </c>
      <c r="C50" s="593">
        <v>52.5</v>
      </c>
      <c r="D50" s="589">
        <v>52.2</v>
      </c>
      <c r="E50" s="589">
        <v>52.9</v>
      </c>
      <c r="F50" s="590">
        <v>36.700000000000003</v>
      </c>
      <c r="G50" s="590">
        <v>37.200000000000003</v>
      </c>
      <c r="H50" s="590">
        <v>36.200000000000003</v>
      </c>
      <c r="I50" s="590">
        <v>25.1</v>
      </c>
      <c r="J50" s="590">
        <v>35.299999999999997</v>
      </c>
      <c r="K50" s="589">
        <v>14.4</v>
      </c>
      <c r="L50" s="590">
        <v>11.6</v>
      </c>
      <c r="M50" s="590">
        <v>1.8</v>
      </c>
      <c r="N50" s="590">
        <v>21.8</v>
      </c>
      <c r="O50" s="590">
        <v>6</v>
      </c>
      <c r="P50" s="590">
        <v>7.3</v>
      </c>
      <c r="Q50" s="590">
        <v>2.7</v>
      </c>
      <c r="R50" s="577">
        <v>88</v>
      </c>
    </row>
    <row r="51" spans="2:60" s="554" customFormat="1" ht="14.45" customHeight="1">
      <c r="B51" s="578" t="s">
        <v>738</v>
      </c>
      <c r="C51" s="593">
        <v>52.8</v>
      </c>
      <c r="D51" s="589">
        <v>51.7</v>
      </c>
      <c r="E51" s="589">
        <v>54</v>
      </c>
      <c r="F51" s="590">
        <v>36.299999999999997</v>
      </c>
      <c r="G51" s="590">
        <v>35.799999999999997</v>
      </c>
      <c r="H51" s="590">
        <v>36.799999999999997</v>
      </c>
      <c r="I51" s="590">
        <v>24.7</v>
      </c>
      <c r="J51" s="590">
        <v>34.1</v>
      </c>
      <c r="K51" s="589">
        <v>14.7</v>
      </c>
      <c r="L51" s="590">
        <v>11.7</v>
      </c>
      <c r="M51" s="590">
        <v>1.7</v>
      </c>
      <c r="N51" s="590">
        <v>22.1</v>
      </c>
      <c r="O51" s="590">
        <v>6.3</v>
      </c>
      <c r="P51" s="590">
        <v>7.6</v>
      </c>
      <c r="Q51" s="590">
        <v>3</v>
      </c>
      <c r="R51" s="577">
        <v>89</v>
      </c>
    </row>
    <row r="52" spans="2:60" s="554" customFormat="1" ht="14.45" customHeight="1">
      <c r="B52" s="581" t="s">
        <v>740</v>
      </c>
      <c r="C52" s="593">
        <v>53.7</v>
      </c>
      <c r="D52" s="589">
        <v>52.3</v>
      </c>
      <c r="E52" s="589">
        <v>55.2</v>
      </c>
      <c r="F52" s="590">
        <v>36.299999999999997</v>
      </c>
      <c r="G52" s="590">
        <v>35.200000000000003</v>
      </c>
      <c r="H52" s="590">
        <v>37.4</v>
      </c>
      <c r="I52" s="590">
        <v>24.6</v>
      </c>
      <c r="J52" s="590">
        <v>33.4</v>
      </c>
      <c r="K52" s="589">
        <v>15.2</v>
      </c>
      <c r="L52" s="590">
        <v>11.7</v>
      </c>
      <c r="M52" s="590">
        <v>1.7</v>
      </c>
      <c r="N52" s="590">
        <v>22.2</v>
      </c>
      <c r="O52" s="590">
        <v>6.4</v>
      </c>
      <c r="P52" s="590">
        <v>7.7</v>
      </c>
      <c r="Q52" s="590">
        <v>3.1</v>
      </c>
      <c r="R52" s="577">
        <v>90</v>
      </c>
    </row>
    <row r="53" spans="2:60" s="554" customFormat="1" ht="14.45" customHeight="1">
      <c r="B53" s="578" t="s">
        <v>742</v>
      </c>
      <c r="C53" s="596">
        <v>55.6</v>
      </c>
      <c r="D53" s="597">
        <v>54</v>
      </c>
      <c r="E53" s="597">
        <v>57.2</v>
      </c>
      <c r="F53" s="594">
        <v>37.700000000000003</v>
      </c>
      <c r="G53" s="594">
        <v>36.299999999999997</v>
      </c>
      <c r="H53" s="594">
        <v>39.200000000000003</v>
      </c>
      <c r="I53" s="594">
        <v>25.5</v>
      </c>
      <c r="J53" s="594">
        <v>34.5</v>
      </c>
      <c r="K53" s="595">
        <v>16.100000000000001</v>
      </c>
      <c r="L53" s="594">
        <v>12.2</v>
      </c>
      <c r="M53" s="594">
        <v>1.8</v>
      </c>
      <c r="N53" s="594">
        <v>23.1</v>
      </c>
      <c r="O53" s="594">
        <v>6.7</v>
      </c>
      <c r="P53" s="594">
        <v>8.1</v>
      </c>
      <c r="Q53" s="594">
        <v>3.3</v>
      </c>
      <c r="R53" s="586">
        <v>91</v>
      </c>
    </row>
    <row r="54" spans="2:60" s="554" customFormat="1" ht="14.45" customHeight="1">
      <c r="B54" s="578" t="s">
        <v>744</v>
      </c>
      <c r="C54" s="588">
        <v>57.2</v>
      </c>
      <c r="D54" s="589">
        <v>55</v>
      </c>
      <c r="E54" s="589">
        <v>59.4</v>
      </c>
      <c r="F54" s="590">
        <v>38.9</v>
      </c>
      <c r="G54" s="590">
        <v>37</v>
      </c>
      <c r="H54" s="590">
        <v>40.799999999999997</v>
      </c>
      <c r="I54" s="590">
        <v>26.4</v>
      </c>
      <c r="J54" s="590">
        <v>35.200000000000003</v>
      </c>
      <c r="K54" s="589">
        <v>17.3</v>
      </c>
      <c r="L54" s="590">
        <v>12.4</v>
      </c>
      <c r="M54" s="590">
        <v>1.8</v>
      </c>
      <c r="N54" s="590">
        <v>23.5</v>
      </c>
      <c r="O54" s="590">
        <v>7.4</v>
      </c>
      <c r="P54" s="590">
        <v>8.8000000000000007</v>
      </c>
      <c r="Q54" s="590">
        <v>3.7</v>
      </c>
      <c r="R54" s="577">
        <v>92</v>
      </c>
      <c r="T54" s="558" t="s">
        <v>1100</v>
      </c>
      <c r="U54" s="558"/>
      <c r="V54" s="558"/>
      <c r="W54" s="558"/>
      <c r="X54" s="558"/>
      <c r="Y54" s="558"/>
      <c r="Z54" s="558"/>
      <c r="AA54" s="558"/>
      <c r="AB54" s="558"/>
    </row>
    <row r="55" spans="2:60" s="554" customFormat="1" ht="14.45" customHeight="1">
      <c r="B55" s="578" t="s">
        <v>746</v>
      </c>
      <c r="C55" s="588">
        <v>59.6</v>
      </c>
      <c r="D55" s="589">
        <v>56.8</v>
      </c>
      <c r="E55" s="589">
        <v>62.5</v>
      </c>
      <c r="F55" s="590">
        <v>40.9</v>
      </c>
      <c r="G55" s="590">
        <v>38.5</v>
      </c>
      <c r="H55" s="590">
        <v>43.4</v>
      </c>
      <c r="I55" s="590">
        <v>28</v>
      </c>
      <c r="J55" s="590">
        <v>36.6</v>
      </c>
      <c r="K55" s="589">
        <v>19</v>
      </c>
      <c r="L55" s="590">
        <v>12.9</v>
      </c>
      <c r="M55" s="590">
        <v>1.9</v>
      </c>
      <c r="N55" s="590">
        <v>24.4</v>
      </c>
      <c r="O55" s="590">
        <v>8.1999999999999993</v>
      </c>
      <c r="P55" s="590">
        <v>9.8000000000000007</v>
      </c>
      <c r="Q55" s="590">
        <v>4.4000000000000004</v>
      </c>
      <c r="R55" s="577">
        <v>93</v>
      </c>
      <c r="T55" s="558" t="s">
        <v>1101</v>
      </c>
      <c r="U55" s="558"/>
      <c r="V55" s="558"/>
      <c r="W55" s="558" t="s">
        <v>1102</v>
      </c>
      <c r="X55" s="558"/>
      <c r="Y55" s="558"/>
      <c r="Z55" s="558" t="s">
        <v>1103</v>
      </c>
      <c r="AA55" s="558"/>
      <c r="AB55" s="558"/>
    </row>
    <row r="56" spans="2:60" s="554" customFormat="1" ht="14.45" customHeight="1">
      <c r="B56" s="578" t="s">
        <v>748</v>
      </c>
      <c r="C56" s="588">
        <v>62.4</v>
      </c>
      <c r="D56" s="589">
        <v>59.3</v>
      </c>
      <c r="E56" s="589">
        <v>65.5</v>
      </c>
      <c r="F56" s="590">
        <v>43.3</v>
      </c>
      <c r="G56" s="590">
        <v>40.9</v>
      </c>
      <c r="H56" s="590">
        <v>45.9</v>
      </c>
      <c r="I56" s="590">
        <v>30.1</v>
      </c>
      <c r="J56" s="590">
        <v>38.9</v>
      </c>
      <c r="K56" s="589">
        <v>21</v>
      </c>
      <c r="L56" s="590">
        <v>13.2</v>
      </c>
      <c r="M56" s="590">
        <v>2</v>
      </c>
      <c r="N56" s="590">
        <v>24.9</v>
      </c>
      <c r="O56" s="590">
        <v>9.1</v>
      </c>
      <c r="P56" s="590">
        <v>10.9</v>
      </c>
      <c r="Q56" s="590">
        <v>5.0999999999999996</v>
      </c>
      <c r="R56" s="577">
        <v>94</v>
      </c>
      <c r="T56" s="598" t="s">
        <v>15</v>
      </c>
      <c r="U56" s="598" t="s">
        <v>26</v>
      </c>
      <c r="V56" s="598" t="s">
        <v>17</v>
      </c>
      <c r="W56" s="598" t="s">
        <v>15</v>
      </c>
      <c r="X56" s="598" t="s">
        <v>26</v>
      </c>
      <c r="Y56" s="598" t="s">
        <v>17</v>
      </c>
      <c r="Z56" s="598" t="s">
        <v>15</v>
      </c>
      <c r="AA56" s="598" t="s">
        <v>26</v>
      </c>
      <c r="AB56" s="598" t="s">
        <v>17</v>
      </c>
    </row>
    <row r="57" spans="2:60" s="554" customFormat="1" ht="14.45" customHeight="1">
      <c r="B57" s="581" t="s">
        <v>750</v>
      </c>
      <c r="C57" s="591">
        <v>64.7</v>
      </c>
      <c r="D57" s="592">
        <v>61.8</v>
      </c>
      <c r="E57" s="592">
        <v>67.8</v>
      </c>
      <c r="F57" s="590">
        <v>45.2</v>
      </c>
      <c r="G57" s="590">
        <v>42.9</v>
      </c>
      <c r="H57" s="590">
        <v>47.6</v>
      </c>
      <c r="I57" s="590">
        <v>32.1</v>
      </c>
      <c r="J57" s="590">
        <v>40.700000000000003</v>
      </c>
      <c r="K57" s="589">
        <v>22.9</v>
      </c>
      <c r="L57" s="590">
        <v>13.1</v>
      </c>
      <c r="M57" s="590">
        <v>2.1</v>
      </c>
      <c r="N57" s="590">
        <v>24.6</v>
      </c>
      <c r="O57" s="590">
        <v>9</v>
      </c>
      <c r="P57" s="590">
        <v>10.7</v>
      </c>
      <c r="Q57" s="590">
        <v>5.5</v>
      </c>
      <c r="R57" s="577">
        <v>95</v>
      </c>
      <c r="T57" s="599">
        <v>493277</v>
      </c>
      <c r="U57" s="600">
        <v>334227</v>
      </c>
      <c r="V57" s="600">
        <v>159050</v>
      </c>
      <c r="W57" s="600">
        <v>44327</v>
      </c>
      <c r="X57" s="600">
        <v>35633</v>
      </c>
      <c r="Y57" s="600">
        <v>8694</v>
      </c>
      <c r="Z57" s="601">
        <v>8.986228832886999</v>
      </c>
      <c r="AA57" s="601">
        <v>10.661317009098607</v>
      </c>
      <c r="AB57" s="601">
        <v>5.466205595724615</v>
      </c>
    </row>
    <row r="58" spans="2:60" s="554" customFormat="1" ht="14.45" customHeight="1">
      <c r="B58" s="578" t="s">
        <v>752</v>
      </c>
      <c r="C58" s="593">
        <v>66.2</v>
      </c>
      <c r="D58" s="589">
        <v>63.4</v>
      </c>
      <c r="E58" s="589">
        <v>69.099999999999994</v>
      </c>
      <c r="F58" s="594">
        <v>46.2</v>
      </c>
      <c r="G58" s="594">
        <v>44.2</v>
      </c>
      <c r="H58" s="594">
        <v>48.3</v>
      </c>
      <c r="I58" s="594">
        <v>33.4</v>
      </c>
      <c r="J58" s="594">
        <v>41.9</v>
      </c>
      <c r="K58" s="595">
        <v>24.6</v>
      </c>
      <c r="L58" s="594">
        <v>12.7</v>
      </c>
      <c r="M58" s="594">
        <v>2.2999999999999998</v>
      </c>
      <c r="N58" s="594">
        <v>23.7</v>
      </c>
      <c r="O58" s="594">
        <v>9</v>
      </c>
      <c r="P58" s="594">
        <v>10.7</v>
      </c>
      <c r="Q58" s="594">
        <v>5.4</v>
      </c>
      <c r="R58" s="586">
        <v>96</v>
      </c>
      <c r="T58" s="599">
        <v>512814</v>
      </c>
      <c r="U58" s="600">
        <v>341116</v>
      </c>
      <c r="V58" s="600">
        <v>171698</v>
      </c>
      <c r="W58" s="600">
        <v>45970</v>
      </c>
      <c r="X58" s="600">
        <v>36654</v>
      </c>
      <c r="Y58" s="600">
        <v>9316</v>
      </c>
      <c r="Z58" s="601">
        <v>8.9642638461508461</v>
      </c>
      <c r="AA58" s="601">
        <v>10.745318308141512</v>
      </c>
      <c r="AB58" s="601">
        <v>5.4258057752565554</v>
      </c>
    </row>
    <row r="59" spans="2:60" s="554" customFormat="1" ht="14.45" customHeight="1">
      <c r="B59" s="578" t="s">
        <v>754</v>
      </c>
      <c r="C59" s="593">
        <v>67.400000000000006</v>
      </c>
      <c r="D59" s="589">
        <v>65</v>
      </c>
      <c r="E59" s="589">
        <v>70</v>
      </c>
      <c r="F59" s="590">
        <v>47.3</v>
      </c>
      <c r="G59" s="590">
        <v>45.8</v>
      </c>
      <c r="H59" s="590">
        <v>48.9</v>
      </c>
      <c r="I59" s="590">
        <v>34.9</v>
      </c>
      <c r="J59" s="590">
        <v>43.4</v>
      </c>
      <c r="K59" s="589">
        <v>26</v>
      </c>
      <c r="L59" s="590">
        <v>12.4</v>
      </c>
      <c r="M59" s="590">
        <v>2.2999999999999998</v>
      </c>
      <c r="N59" s="590">
        <v>22.9</v>
      </c>
      <c r="O59" s="590">
        <v>8.8000000000000007</v>
      </c>
      <c r="P59" s="590">
        <v>10.6</v>
      </c>
      <c r="Q59" s="590">
        <v>5.3</v>
      </c>
      <c r="R59" s="577">
        <v>97</v>
      </c>
      <c r="T59" s="599">
        <v>524512</v>
      </c>
      <c r="U59" s="600">
        <v>342703</v>
      </c>
      <c r="V59" s="600">
        <v>181809</v>
      </c>
      <c r="W59" s="600">
        <v>45942</v>
      </c>
      <c r="X59" s="600">
        <v>36293</v>
      </c>
      <c r="Y59" s="600">
        <v>9649</v>
      </c>
      <c r="Z59" s="601">
        <v>8.7589988408272834</v>
      </c>
      <c r="AA59" s="601">
        <v>10.590219519525654</v>
      </c>
      <c r="AB59" s="601">
        <v>5.3072180145097327</v>
      </c>
    </row>
    <row r="60" spans="2:60" s="554" customFormat="1" ht="14.45" customHeight="1">
      <c r="B60" s="578" t="s">
        <v>756</v>
      </c>
      <c r="C60" s="593">
        <v>68.3</v>
      </c>
      <c r="D60" s="589">
        <v>66</v>
      </c>
      <c r="E60" s="589">
        <v>70.7</v>
      </c>
      <c r="F60" s="590">
        <v>48.2</v>
      </c>
      <c r="G60" s="590">
        <v>47.1</v>
      </c>
      <c r="H60" s="590">
        <v>49.4</v>
      </c>
      <c r="I60" s="590">
        <v>36.4</v>
      </c>
      <c r="J60" s="590">
        <v>44.9</v>
      </c>
      <c r="K60" s="589">
        <v>27.5</v>
      </c>
      <c r="L60" s="590">
        <v>11.8</v>
      </c>
      <c r="M60" s="590">
        <v>2.2000000000000002</v>
      </c>
      <c r="N60" s="590">
        <v>21.9</v>
      </c>
      <c r="O60" s="590">
        <v>9</v>
      </c>
      <c r="P60" s="590">
        <v>11</v>
      </c>
      <c r="Q60" s="590">
        <v>5.6</v>
      </c>
      <c r="R60" s="577">
        <v>98</v>
      </c>
      <c r="T60" s="599">
        <v>529606</v>
      </c>
      <c r="U60" s="600">
        <v>340069</v>
      </c>
      <c r="V60" s="602">
        <f t="shared" ref="V60:V65" si="0">T60-U60</f>
        <v>189537</v>
      </c>
      <c r="W60" s="599">
        <v>47817</v>
      </c>
      <c r="X60" s="600">
        <v>37256</v>
      </c>
      <c r="Y60" s="602">
        <f t="shared" ref="Y60:Y65" si="1">W60-X60</f>
        <v>10561</v>
      </c>
      <c r="Z60" s="603">
        <f t="shared" ref="Z60:AB66" si="2">W60/T60*100</f>
        <v>9.0287874382087807</v>
      </c>
      <c r="AA60" s="603">
        <f t="shared" si="2"/>
        <v>10.955423752238516</v>
      </c>
      <c r="AB60" s="603">
        <f t="shared" si="2"/>
        <v>5.5719991347335878</v>
      </c>
    </row>
    <row r="61" spans="2:60" s="554" customFormat="1" ht="14.45" customHeight="1">
      <c r="B61" s="578" t="s">
        <v>758</v>
      </c>
      <c r="C61" s="593">
        <v>69.8</v>
      </c>
      <c r="D61" s="589">
        <v>67.8</v>
      </c>
      <c r="E61" s="589">
        <v>71.8</v>
      </c>
      <c r="F61" s="590">
        <v>49.1</v>
      </c>
      <c r="G61" s="590">
        <v>48.6</v>
      </c>
      <c r="H61" s="590">
        <v>49.6</v>
      </c>
      <c r="I61" s="590">
        <v>38.200000000000003</v>
      </c>
      <c r="J61" s="590">
        <v>46.5</v>
      </c>
      <c r="K61" s="589">
        <v>29.4</v>
      </c>
      <c r="L61" s="590">
        <v>10.9</v>
      </c>
      <c r="M61" s="590">
        <v>2.1</v>
      </c>
      <c r="N61" s="590">
        <v>20.2</v>
      </c>
      <c r="O61" s="590">
        <v>9.8000000000000007</v>
      </c>
      <c r="P61" s="590">
        <v>12</v>
      </c>
      <c r="Q61" s="590">
        <v>6</v>
      </c>
      <c r="R61" s="577">
        <v>99</v>
      </c>
      <c r="T61" s="599">
        <v>532436</v>
      </c>
      <c r="U61" s="600">
        <v>335815</v>
      </c>
      <c r="V61" s="602">
        <f t="shared" si="0"/>
        <v>196621</v>
      </c>
      <c r="W61" s="599">
        <v>52097</v>
      </c>
      <c r="X61" s="600">
        <v>40378</v>
      </c>
      <c r="Y61" s="602">
        <f t="shared" si="1"/>
        <v>11719</v>
      </c>
      <c r="Z61" s="603">
        <f>W61/T61*100</f>
        <v>9.7846501739176173</v>
      </c>
      <c r="AA61" s="603">
        <f>X61/U61*100</f>
        <v>12.023882197043015</v>
      </c>
      <c r="AB61" s="603">
        <f>Y61/V61*100</f>
        <v>5.9601975373942757</v>
      </c>
    </row>
    <row r="62" spans="2:60" s="554" customFormat="1" ht="14.45" customHeight="1">
      <c r="B62" s="604" t="s">
        <v>760</v>
      </c>
      <c r="C62" s="605">
        <v>70.5</v>
      </c>
      <c r="D62" s="606">
        <v>69</v>
      </c>
      <c r="E62" s="606">
        <v>72.099999999999994</v>
      </c>
      <c r="F62" s="607">
        <v>49.1</v>
      </c>
      <c r="G62" s="607">
        <v>49.4</v>
      </c>
      <c r="H62" s="607">
        <v>48.7</v>
      </c>
      <c r="I62" s="607">
        <v>39.700000000000003</v>
      </c>
      <c r="J62" s="607">
        <v>47.5</v>
      </c>
      <c r="K62" s="606">
        <v>31.5</v>
      </c>
      <c r="L62" s="607">
        <v>9.4</v>
      </c>
      <c r="M62" s="607">
        <v>1.9</v>
      </c>
      <c r="N62" s="607">
        <v>17.2</v>
      </c>
      <c r="O62" s="607">
        <v>10.3</v>
      </c>
      <c r="P62" s="607">
        <v>12.8</v>
      </c>
      <c r="Q62" s="607">
        <v>6.3</v>
      </c>
      <c r="R62" s="608" t="s">
        <v>761</v>
      </c>
      <c r="T62" s="599">
        <v>538683</v>
      </c>
      <c r="U62" s="600">
        <v>333753</v>
      </c>
      <c r="V62" s="602">
        <f t="shared" si="0"/>
        <v>204930</v>
      </c>
      <c r="W62" s="599">
        <v>55596</v>
      </c>
      <c r="X62" s="600">
        <v>42756</v>
      </c>
      <c r="Y62" s="602">
        <f t="shared" si="1"/>
        <v>12840</v>
      </c>
      <c r="Z62" s="603">
        <f t="shared" si="2"/>
        <v>10.320726661134657</v>
      </c>
      <c r="AA62" s="603">
        <f t="shared" si="2"/>
        <v>12.810671364751776</v>
      </c>
      <c r="AB62" s="603">
        <f t="shared" si="2"/>
        <v>6.2655540916410484</v>
      </c>
      <c r="AD62" s="554" t="s">
        <v>1104</v>
      </c>
    </row>
    <row r="63" spans="2:60" s="554" customFormat="1" ht="14.45" customHeight="1">
      <c r="B63" s="578" t="s">
        <v>763</v>
      </c>
      <c r="C63" s="593">
        <v>70.099999999999994</v>
      </c>
      <c r="D63" s="589">
        <v>68.099999999999994</v>
      </c>
      <c r="E63" s="589">
        <v>72.2</v>
      </c>
      <c r="F63" s="590">
        <v>48.6</v>
      </c>
      <c r="G63" s="590">
        <v>48.7</v>
      </c>
      <c r="H63" s="590">
        <v>48.5</v>
      </c>
      <c r="I63" s="590">
        <v>39.9</v>
      </c>
      <c r="J63" s="590">
        <v>46.9</v>
      </c>
      <c r="K63" s="589">
        <v>32.700000000000003</v>
      </c>
      <c r="L63" s="590">
        <v>8.6</v>
      </c>
      <c r="M63" s="590">
        <v>1.8</v>
      </c>
      <c r="N63" s="590">
        <v>15.8</v>
      </c>
      <c r="O63" s="601">
        <v>10.3</v>
      </c>
      <c r="P63" s="609">
        <v>12.8</v>
      </c>
      <c r="Q63" s="601">
        <v>6.3</v>
      </c>
      <c r="R63" s="610" t="s">
        <v>373</v>
      </c>
      <c r="T63" s="599">
        <v>545512</v>
      </c>
      <c r="U63" s="600">
        <v>335850</v>
      </c>
      <c r="V63" s="602">
        <f t="shared" si="0"/>
        <v>209662</v>
      </c>
      <c r="W63" s="599">
        <v>56394</v>
      </c>
      <c r="X63" s="600">
        <v>43115</v>
      </c>
      <c r="Y63" s="602">
        <f t="shared" si="1"/>
        <v>13279</v>
      </c>
      <c r="Z63" s="603">
        <f t="shared" si="2"/>
        <v>10.337811083899162</v>
      </c>
      <c r="AA63" s="603">
        <f t="shared" si="2"/>
        <v>12.837576298942979</v>
      </c>
      <c r="AB63" s="603">
        <f t="shared" si="2"/>
        <v>6.3335272963150206</v>
      </c>
      <c r="AC63" s="554" t="s">
        <v>1105</v>
      </c>
      <c r="AD63" s="554" t="s">
        <v>1106</v>
      </c>
      <c r="AG63" s="554" t="s">
        <v>1107</v>
      </c>
      <c r="AJ63" s="554" t="s">
        <v>1108</v>
      </c>
      <c r="AM63" s="554" t="s">
        <v>1109</v>
      </c>
      <c r="AN63" s="554" t="s">
        <v>1110</v>
      </c>
      <c r="AQ63" s="611" t="s">
        <v>1111</v>
      </c>
      <c r="AT63" s="611" t="s">
        <v>1112</v>
      </c>
      <c r="AW63" s="554" t="s">
        <v>1113</v>
      </c>
      <c r="AZ63" s="612" t="s">
        <v>1114</v>
      </c>
      <c r="BA63" s="612"/>
      <c r="BB63" s="612"/>
      <c r="BC63" s="612" t="s">
        <v>1115</v>
      </c>
      <c r="BF63" s="554" t="s">
        <v>1116</v>
      </c>
    </row>
    <row r="64" spans="2:60" s="554" customFormat="1" ht="14.45" customHeight="1">
      <c r="B64" s="578" t="s">
        <v>765</v>
      </c>
      <c r="C64" s="593">
        <v>71.099999999999994</v>
      </c>
      <c r="D64" s="589">
        <v>69.2</v>
      </c>
      <c r="E64" s="589">
        <v>73.099999999999994</v>
      </c>
      <c r="F64" s="590">
        <v>48.6</v>
      </c>
      <c r="G64" s="590">
        <v>48.8</v>
      </c>
      <c r="H64" s="590">
        <v>48.5</v>
      </c>
      <c r="I64" s="590">
        <v>40.5</v>
      </c>
      <c r="J64" s="590">
        <v>47</v>
      </c>
      <c r="K64" s="589">
        <v>33.799999999999997</v>
      </c>
      <c r="L64" s="590">
        <v>8.1</v>
      </c>
      <c r="M64" s="590">
        <v>1.8</v>
      </c>
      <c r="N64" s="590">
        <v>14.7</v>
      </c>
      <c r="O64" s="609">
        <v>10.6</v>
      </c>
      <c r="P64" s="613">
        <v>13.2</v>
      </c>
      <c r="Q64" s="601">
        <v>6.4</v>
      </c>
      <c r="R64" s="610" t="s">
        <v>376</v>
      </c>
      <c r="T64" s="599">
        <v>547711</v>
      </c>
      <c r="U64" s="600">
        <v>333407</v>
      </c>
      <c r="V64" s="602">
        <f t="shared" si="0"/>
        <v>214304</v>
      </c>
      <c r="W64" s="599">
        <v>57818</v>
      </c>
      <c r="X64" s="600">
        <v>44053</v>
      </c>
      <c r="Y64" s="602">
        <f t="shared" si="1"/>
        <v>13765</v>
      </c>
      <c r="Z64" s="603">
        <f t="shared" si="2"/>
        <v>10.55629702525602</v>
      </c>
      <c r="AA64" s="603">
        <f t="shared" si="2"/>
        <v>13.212979931435154</v>
      </c>
      <c r="AB64" s="603">
        <f t="shared" si="2"/>
        <v>6.4231185605494998</v>
      </c>
      <c r="AC64" s="554" t="s">
        <v>1117</v>
      </c>
      <c r="AD64" s="554" t="s">
        <v>644</v>
      </c>
      <c r="AE64" s="554" t="s">
        <v>645</v>
      </c>
      <c r="AF64" s="554" t="s">
        <v>646</v>
      </c>
      <c r="AG64" s="554" t="s">
        <v>1118</v>
      </c>
      <c r="AH64" s="554" t="s">
        <v>645</v>
      </c>
      <c r="AI64" s="554" t="s">
        <v>646</v>
      </c>
      <c r="AJ64" s="554" t="s">
        <v>1119</v>
      </c>
      <c r="AK64" s="554" t="s">
        <v>645</v>
      </c>
      <c r="AL64" s="554" t="s">
        <v>646</v>
      </c>
      <c r="AN64" s="554" t="s">
        <v>644</v>
      </c>
      <c r="AO64" s="554" t="s">
        <v>645</v>
      </c>
      <c r="AP64" s="554" t="s">
        <v>646</v>
      </c>
      <c r="AQ64" s="554" t="s">
        <v>1119</v>
      </c>
      <c r="AR64" s="554" t="s">
        <v>645</v>
      </c>
      <c r="AS64" s="554" t="s">
        <v>646</v>
      </c>
      <c r="AT64" s="554" t="s">
        <v>1119</v>
      </c>
      <c r="AU64" s="554" t="s">
        <v>645</v>
      </c>
      <c r="AV64" s="554" t="s">
        <v>646</v>
      </c>
      <c r="AW64" s="554" t="s">
        <v>1119</v>
      </c>
      <c r="AX64" s="554" t="s">
        <v>645</v>
      </c>
      <c r="AY64" s="554" t="s">
        <v>646</v>
      </c>
      <c r="AZ64" s="554" t="s">
        <v>1119</v>
      </c>
      <c r="BA64" s="554" t="s">
        <v>645</v>
      </c>
      <c r="BB64" s="554" t="s">
        <v>646</v>
      </c>
      <c r="BC64" s="554" t="s">
        <v>644</v>
      </c>
      <c r="BD64" s="554" t="s">
        <v>645</v>
      </c>
      <c r="BE64" s="554" t="s">
        <v>646</v>
      </c>
      <c r="BF64" s="554" t="s">
        <v>644</v>
      </c>
      <c r="BG64" s="554" t="s">
        <v>645</v>
      </c>
      <c r="BH64" s="554" t="s">
        <v>646</v>
      </c>
    </row>
    <row r="65" spans="2:60" s="554" customFormat="1" ht="14.45" customHeight="1">
      <c r="B65" s="578" t="s">
        <v>768</v>
      </c>
      <c r="C65" s="614">
        <f>BC65</f>
        <v>72.852334789732382</v>
      </c>
      <c r="D65" s="593">
        <f t="shared" ref="D65:E67" si="3">BD65</f>
        <v>71.5523024742009</v>
      </c>
      <c r="E65" s="589">
        <f t="shared" si="3"/>
        <v>74.209998911402081</v>
      </c>
      <c r="F65" s="590">
        <v>49</v>
      </c>
      <c r="G65" s="590">
        <v>49.6</v>
      </c>
      <c r="H65" s="590">
        <v>48.3</v>
      </c>
      <c r="I65" s="590">
        <v>41.3</v>
      </c>
      <c r="J65" s="590">
        <v>47.8</v>
      </c>
      <c r="K65" s="589">
        <v>34.4</v>
      </c>
      <c r="L65" s="590">
        <v>7.7</v>
      </c>
      <c r="M65" s="590">
        <v>1.8</v>
      </c>
      <c r="N65" s="590">
        <v>13.9</v>
      </c>
      <c r="O65" s="609">
        <v>11</v>
      </c>
      <c r="P65" s="613">
        <v>13.8</v>
      </c>
      <c r="Q65" s="601">
        <v>6.8</v>
      </c>
      <c r="R65" s="610" t="s">
        <v>767</v>
      </c>
      <c r="T65" s="599">
        <v>544894</v>
      </c>
      <c r="U65" s="600">
        <v>327450</v>
      </c>
      <c r="V65" s="602">
        <f t="shared" si="0"/>
        <v>217444</v>
      </c>
      <c r="W65" s="599">
        <v>60021</v>
      </c>
      <c r="X65" s="600">
        <v>45340</v>
      </c>
      <c r="Y65" s="602">
        <f t="shared" si="1"/>
        <v>14681</v>
      </c>
      <c r="Z65" s="603">
        <f t="shared" si="2"/>
        <v>11.015169922957492</v>
      </c>
      <c r="AA65" s="603">
        <f t="shared" si="2"/>
        <v>13.846388761643</v>
      </c>
      <c r="AB65" s="603">
        <f t="shared" si="2"/>
        <v>6.7516234064862681</v>
      </c>
      <c r="AC65" s="554" t="s">
        <v>1120</v>
      </c>
      <c r="AD65" s="615">
        <f>AE65+AF65</f>
        <v>1464800</v>
      </c>
      <c r="AE65" s="615">
        <f t="shared" ref="AE65:AF67" si="4">AH65+AK65</f>
        <v>748282</v>
      </c>
      <c r="AF65" s="615">
        <f t="shared" si="4"/>
        <v>716518</v>
      </c>
      <c r="AG65" s="616">
        <f>SUM(AH65:AI65)</f>
        <v>1464760</v>
      </c>
      <c r="AH65" s="617">
        <v>748259</v>
      </c>
      <c r="AI65" s="617">
        <v>716501</v>
      </c>
      <c r="AJ65" s="616">
        <f>SUM(AK65:AL65)</f>
        <v>40</v>
      </c>
      <c r="AK65" s="617">
        <v>23</v>
      </c>
      <c r="AL65" s="617">
        <v>17</v>
      </c>
      <c r="AM65" s="617" t="s">
        <v>1121</v>
      </c>
      <c r="AN65" s="615">
        <f>SUM(AO65:AP65)</f>
        <v>1067141</v>
      </c>
      <c r="AO65" s="615">
        <f t="shared" ref="AO65:AP67" si="5">AR65+AU65+AX65+BA65</f>
        <v>535413</v>
      </c>
      <c r="AP65" s="615">
        <f t="shared" si="5"/>
        <v>531728</v>
      </c>
      <c r="AQ65" s="616">
        <f>SUM(AR65:AS65)</f>
        <v>604785</v>
      </c>
      <c r="AR65" s="617">
        <v>357985</v>
      </c>
      <c r="AS65" s="617">
        <v>246800</v>
      </c>
      <c r="AT65" s="616">
        <f>SUM(AU65:AV65)</f>
        <v>113029</v>
      </c>
      <c r="AU65" s="617">
        <v>13443</v>
      </c>
      <c r="AV65" s="617">
        <v>99586</v>
      </c>
      <c r="AW65" s="616">
        <f>SUM(AX65:AY65)</f>
        <v>11063</v>
      </c>
      <c r="AX65" s="617">
        <v>9039</v>
      </c>
      <c r="AY65" s="617">
        <v>2024</v>
      </c>
      <c r="AZ65" s="616">
        <f>SUM(BA65:BB65)</f>
        <v>338264</v>
      </c>
      <c r="BA65" s="617">
        <v>154946</v>
      </c>
      <c r="BB65" s="617">
        <v>183318</v>
      </c>
      <c r="BC65" s="618">
        <f t="shared" ref="BC65:BE67" si="6">AN65/AD65*100</f>
        <v>72.852334789732382</v>
      </c>
      <c r="BD65" s="618">
        <f t="shared" si="6"/>
        <v>71.5523024742009</v>
      </c>
      <c r="BE65" s="618">
        <f t="shared" si="6"/>
        <v>74.209998911402081</v>
      </c>
      <c r="BF65" s="619">
        <f t="shared" ref="BF65:BH67" si="7">AN65/AG65*100</f>
        <v>72.854324257898909</v>
      </c>
      <c r="BG65" s="619">
        <f t="shared" si="7"/>
        <v>71.554501850295154</v>
      </c>
      <c r="BH65" s="619">
        <f t="shared" si="7"/>
        <v>74.211759648625758</v>
      </c>
    </row>
    <row r="66" spans="2:60" s="620" customFormat="1" ht="14.45" customHeight="1">
      <c r="B66" s="578" t="s">
        <v>770</v>
      </c>
      <c r="C66" s="614">
        <f>BC66</f>
        <v>74.517944904545956</v>
      </c>
      <c r="D66" s="593">
        <f t="shared" si="3"/>
        <v>73.973993523312473</v>
      </c>
      <c r="E66" s="589">
        <f t="shared" si="3"/>
        <v>75.088172729978737</v>
      </c>
      <c r="F66" s="590">
        <v>49.9</v>
      </c>
      <c r="G66" s="590">
        <v>51.1</v>
      </c>
      <c r="H66" s="590">
        <v>48.7</v>
      </c>
      <c r="I66" s="590">
        <v>42.4</v>
      </c>
      <c r="J66" s="590">
        <v>49.3</v>
      </c>
      <c r="K66" s="589">
        <v>35.200000000000003</v>
      </c>
      <c r="L66" s="590">
        <v>7.5</v>
      </c>
      <c r="M66" s="590">
        <v>1.8</v>
      </c>
      <c r="N66" s="590">
        <v>13.5</v>
      </c>
      <c r="O66" s="613">
        <v>11.4</v>
      </c>
      <c r="P66" s="613">
        <v>14.4</v>
      </c>
      <c r="Q66" s="601">
        <v>7.1</v>
      </c>
      <c r="R66" s="610" t="s">
        <v>380</v>
      </c>
      <c r="T66" s="621">
        <v>548897</v>
      </c>
      <c r="U66" s="622">
        <v>323025</v>
      </c>
      <c r="V66" s="623">
        <f>T66-U66</f>
        <v>225872</v>
      </c>
      <c r="W66" s="621">
        <v>62618</v>
      </c>
      <c r="X66" s="622">
        <v>46579</v>
      </c>
      <c r="Y66" s="623">
        <f>W66-X66</f>
        <v>16039</v>
      </c>
      <c r="Z66" s="624">
        <f t="shared" si="2"/>
        <v>11.407969072521801</v>
      </c>
      <c r="AA66" s="624">
        <f t="shared" si="2"/>
        <v>14.419626963857288</v>
      </c>
      <c r="AB66" s="624">
        <f t="shared" si="2"/>
        <v>7.1009244173691295</v>
      </c>
      <c r="AC66" s="620" t="s">
        <v>1122</v>
      </c>
      <c r="AD66" s="615">
        <f>AE66+AF66</f>
        <v>1410679</v>
      </c>
      <c r="AE66" s="615">
        <f t="shared" si="4"/>
        <v>721974</v>
      </c>
      <c r="AF66" s="615">
        <f t="shared" si="4"/>
        <v>688705</v>
      </c>
      <c r="AG66" s="616">
        <f>SUM(AH66:AI66)</f>
        <v>1410403</v>
      </c>
      <c r="AH66" s="625">
        <v>721834</v>
      </c>
      <c r="AI66" s="625">
        <v>688569</v>
      </c>
      <c r="AJ66" s="616">
        <f>SUM(AK66:AL66)</f>
        <v>276</v>
      </c>
      <c r="AK66" s="625">
        <v>140</v>
      </c>
      <c r="AL66" s="625">
        <v>136</v>
      </c>
      <c r="AM66" s="625" t="s">
        <v>1123</v>
      </c>
      <c r="AN66" s="615">
        <f>SUM(AO66:AP66)</f>
        <v>1051209</v>
      </c>
      <c r="AO66" s="615">
        <f t="shared" si="5"/>
        <v>534073</v>
      </c>
      <c r="AP66" s="615">
        <f t="shared" si="5"/>
        <v>517136</v>
      </c>
      <c r="AQ66" s="616">
        <f>SUM(AR66:AS66)</f>
        <v>598331</v>
      </c>
      <c r="AR66" s="625">
        <v>355817</v>
      </c>
      <c r="AS66" s="625">
        <v>242514</v>
      </c>
      <c r="AT66" s="616">
        <f>SUM(AU66:AV66)</f>
        <v>106204</v>
      </c>
      <c r="AU66" s="625">
        <v>13221</v>
      </c>
      <c r="AV66" s="625">
        <v>92983</v>
      </c>
      <c r="AW66" s="616">
        <f>SUM(AX66:AY66)</f>
        <v>11572</v>
      </c>
      <c r="AX66" s="625">
        <v>9617</v>
      </c>
      <c r="AY66" s="625">
        <v>1955</v>
      </c>
      <c r="AZ66" s="616">
        <f>SUM(BA66:BB66)</f>
        <v>335102</v>
      </c>
      <c r="BA66" s="625">
        <v>155418</v>
      </c>
      <c r="BB66" s="625">
        <v>179684</v>
      </c>
      <c r="BC66" s="618">
        <f t="shared" si="6"/>
        <v>74.517944904545956</v>
      </c>
      <c r="BD66" s="618">
        <f t="shared" si="6"/>
        <v>73.973993523312473</v>
      </c>
      <c r="BE66" s="618">
        <f t="shared" si="6"/>
        <v>75.088172729978737</v>
      </c>
      <c r="BF66" s="619">
        <f t="shared" si="7"/>
        <v>74.532527228033402</v>
      </c>
      <c r="BG66" s="619">
        <f t="shared" si="7"/>
        <v>73.988340809659832</v>
      </c>
      <c r="BH66" s="619">
        <f t="shared" si="7"/>
        <v>75.103003475323462</v>
      </c>
    </row>
    <row r="67" spans="2:60" s="620" customFormat="1" ht="14.45" customHeight="1">
      <c r="B67" s="604" t="s">
        <v>771</v>
      </c>
      <c r="C67" s="614">
        <f>BC67</f>
        <v>76.217231755068809</v>
      </c>
      <c r="D67" s="626">
        <f t="shared" si="3"/>
        <v>75.944438718838398</v>
      </c>
      <c r="E67" s="606">
        <f t="shared" si="3"/>
        <v>76.502874751943978</v>
      </c>
      <c r="F67" s="606">
        <v>51.5</v>
      </c>
      <c r="G67" s="607">
        <v>53.1</v>
      </c>
      <c r="H67" s="607">
        <v>49.8</v>
      </c>
      <c r="I67" s="607">
        <v>44.2</v>
      </c>
      <c r="J67" s="607">
        <v>51.3</v>
      </c>
      <c r="K67" s="606">
        <v>36.799999999999997</v>
      </c>
      <c r="L67" s="607">
        <v>7.3</v>
      </c>
      <c r="M67" s="607">
        <v>1.8</v>
      </c>
      <c r="N67" s="606">
        <v>13</v>
      </c>
      <c r="O67" s="627">
        <v>11.595126094342088</v>
      </c>
      <c r="P67" s="627">
        <v>14.840460107961452</v>
      </c>
      <c r="Q67" s="628">
        <v>7.1514260284044724</v>
      </c>
      <c r="R67" s="608" t="s">
        <v>382</v>
      </c>
      <c r="T67" s="621">
        <v>551016</v>
      </c>
      <c r="U67" s="622">
        <v>318447</v>
      </c>
      <c r="V67" s="623">
        <v>232569</v>
      </c>
      <c r="W67" s="621">
        <v>63891</v>
      </c>
      <c r="X67" s="622">
        <v>47259</v>
      </c>
      <c r="Y67" s="623">
        <v>16632</v>
      </c>
      <c r="Z67" s="624">
        <v>11.595126094342088</v>
      </c>
      <c r="AA67" s="624">
        <v>14.840460107961452</v>
      </c>
      <c r="AB67" s="624">
        <v>7.1514260284044724</v>
      </c>
      <c r="AC67" s="620" t="s">
        <v>1124</v>
      </c>
      <c r="AD67" s="615">
        <f>AE67+AF67</f>
        <v>1365804</v>
      </c>
      <c r="AE67" s="615">
        <f t="shared" si="4"/>
        <v>698616</v>
      </c>
      <c r="AF67" s="615">
        <f t="shared" si="4"/>
        <v>667188</v>
      </c>
      <c r="AG67" s="616">
        <f>SUM(AH67:AI67)</f>
        <v>1365471</v>
      </c>
      <c r="AH67" s="625">
        <v>698440</v>
      </c>
      <c r="AI67" s="625">
        <v>667031</v>
      </c>
      <c r="AJ67" s="616">
        <f>SUM(AK67:AL67)</f>
        <v>333</v>
      </c>
      <c r="AK67" s="625">
        <v>176</v>
      </c>
      <c r="AL67" s="625">
        <v>157</v>
      </c>
      <c r="AM67" s="625" t="s">
        <v>1125</v>
      </c>
      <c r="AN67" s="615">
        <f>SUM(AO67:AP67)</f>
        <v>1040978</v>
      </c>
      <c r="AO67" s="615">
        <f t="shared" si="5"/>
        <v>530560</v>
      </c>
      <c r="AP67" s="615">
        <f t="shared" si="5"/>
        <v>510418</v>
      </c>
      <c r="AQ67" s="616">
        <f>SUM(AR67:AS67)</f>
        <v>603760</v>
      </c>
      <c r="AR67" s="625">
        <v>358235</v>
      </c>
      <c r="AS67" s="625">
        <v>245525</v>
      </c>
      <c r="AT67" s="616">
        <f>SUM(AU67:AV67)</f>
        <v>99431</v>
      </c>
      <c r="AU67" s="625">
        <v>12474</v>
      </c>
      <c r="AV67" s="625">
        <v>86957</v>
      </c>
      <c r="AW67" s="616">
        <f>SUM(AX67:AY67)</f>
        <v>11194</v>
      </c>
      <c r="AX67" s="625">
        <v>9317</v>
      </c>
      <c r="AY67" s="625">
        <v>1877</v>
      </c>
      <c r="AZ67" s="616">
        <f>SUM(BA67:BB67)</f>
        <v>326593</v>
      </c>
      <c r="BA67" s="625">
        <v>150534</v>
      </c>
      <c r="BB67" s="625">
        <v>176059</v>
      </c>
      <c r="BC67" s="618">
        <f t="shared" si="6"/>
        <v>76.217231755068809</v>
      </c>
      <c r="BD67" s="618">
        <f t="shared" si="6"/>
        <v>75.944438718838398</v>
      </c>
      <c r="BE67" s="618">
        <f t="shared" si="6"/>
        <v>76.502874751943978</v>
      </c>
      <c r="BF67" s="619">
        <f t="shared" si="7"/>
        <v>76.235818995789728</v>
      </c>
      <c r="BG67" s="619">
        <f t="shared" si="7"/>
        <v>75.963575969303022</v>
      </c>
      <c r="BH67" s="619">
        <f t="shared" si="7"/>
        <v>76.520881338348588</v>
      </c>
    </row>
    <row r="68" spans="2:60" s="620" customFormat="1" ht="14.45" customHeight="1">
      <c r="B68" s="578" t="s">
        <v>772</v>
      </c>
      <c r="C68" s="629">
        <v>75.869827912639295</v>
      </c>
      <c r="D68" s="593">
        <v>75.230182098306273</v>
      </c>
      <c r="E68" s="589">
        <v>76.541234348016317</v>
      </c>
      <c r="F68" s="590">
        <v>52.3</v>
      </c>
      <c r="G68" s="590">
        <v>53.7</v>
      </c>
      <c r="H68" s="590">
        <v>51</v>
      </c>
      <c r="I68" s="590">
        <v>45.5</v>
      </c>
      <c r="J68" s="590">
        <v>52.1</v>
      </c>
      <c r="K68" s="589">
        <v>38.5</v>
      </c>
      <c r="L68" s="590">
        <v>6.8</v>
      </c>
      <c r="M68" s="590">
        <v>1.5</v>
      </c>
      <c r="N68" s="590">
        <v>12.4</v>
      </c>
      <c r="O68" s="613">
        <v>11.661029337996073</v>
      </c>
      <c r="P68" s="613">
        <v>15.055267681266701</v>
      </c>
      <c r="Q68" s="601">
        <v>7.1403505840282069</v>
      </c>
      <c r="R68" s="610" t="s">
        <v>384</v>
      </c>
      <c r="T68" s="621">
        <v>558184</v>
      </c>
      <c r="U68" s="622">
        <v>318812</v>
      </c>
      <c r="V68" s="623">
        <v>239372</v>
      </c>
      <c r="W68" s="621">
        <v>65090</v>
      </c>
      <c r="X68" s="622">
        <v>47998</v>
      </c>
      <c r="Y68" s="623">
        <v>17092</v>
      </c>
      <c r="Z68" s="624">
        <v>11.661029337996073</v>
      </c>
      <c r="AA68" s="624">
        <v>15.055267681266701</v>
      </c>
      <c r="AB68" s="624">
        <v>7.1403505840282069</v>
      </c>
      <c r="AC68" s="620" t="s">
        <v>1121</v>
      </c>
      <c r="AD68" s="615">
        <v>1325722</v>
      </c>
      <c r="AE68" s="615">
        <v>678919</v>
      </c>
      <c r="AF68" s="615">
        <v>646803</v>
      </c>
      <c r="AG68" s="616">
        <v>1325208</v>
      </c>
      <c r="AH68" s="625">
        <v>678629</v>
      </c>
      <c r="AI68" s="625">
        <v>646579</v>
      </c>
      <c r="AJ68" s="616">
        <v>514</v>
      </c>
      <c r="AK68" s="625">
        <v>290</v>
      </c>
      <c r="AL68" s="625">
        <v>224</v>
      </c>
      <c r="AM68" s="625" t="s">
        <v>1126</v>
      </c>
      <c r="AN68" s="615">
        <v>1005823</v>
      </c>
      <c r="AO68" s="615">
        <v>510752</v>
      </c>
      <c r="AP68" s="615">
        <v>495071</v>
      </c>
      <c r="AQ68" s="616">
        <v>603054</v>
      </c>
      <c r="AR68" s="625">
        <v>353755</v>
      </c>
      <c r="AS68" s="625">
        <v>249299</v>
      </c>
      <c r="AT68" s="616">
        <v>90740</v>
      </c>
      <c r="AU68" s="625">
        <v>10486</v>
      </c>
      <c r="AV68" s="625">
        <v>80254</v>
      </c>
      <c r="AW68" s="616">
        <v>11195</v>
      </c>
      <c r="AX68" s="625">
        <v>9395</v>
      </c>
      <c r="AY68" s="625">
        <v>1800</v>
      </c>
      <c r="AZ68" s="616">
        <v>300834</v>
      </c>
      <c r="BA68" s="625">
        <v>137116</v>
      </c>
      <c r="BB68" s="625">
        <v>163718</v>
      </c>
      <c r="BC68" s="618">
        <v>75.869827912639295</v>
      </c>
      <c r="BD68" s="618">
        <v>75.230182098306273</v>
      </c>
      <c r="BE68" s="618">
        <v>76.541234348016317</v>
      </c>
      <c r="BF68" s="619">
        <v>75.899255060337694</v>
      </c>
      <c r="BG68" s="619">
        <v>75.262330374917667</v>
      </c>
      <c r="BH68" s="619">
        <v>76.567751195136253</v>
      </c>
    </row>
    <row r="69" spans="2:60" s="620" customFormat="1" ht="14.45" customHeight="1">
      <c r="B69" s="578" t="s">
        <v>775</v>
      </c>
      <c r="C69" s="614">
        <v>76.30702747291221</v>
      </c>
      <c r="D69" s="593">
        <v>75.285010894819848</v>
      </c>
      <c r="E69" s="589">
        <v>77.376522553874977</v>
      </c>
      <c r="F69" s="590">
        <v>53.7</v>
      </c>
      <c r="G69" s="590">
        <v>54.9</v>
      </c>
      <c r="H69" s="590">
        <v>52.5</v>
      </c>
      <c r="I69" s="590">
        <v>47.2</v>
      </c>
      <c r="J69" s="590">
        <v>53.5</v>
      </c>
      <c r="K69" s="589">
        <v>40.6</v>
      </c>
      <c r="L69" s="590">
        <v>6.5</v>
      </c>
      <c r="M69" s="590">
        <v>1.4</v>
      </c>
      <c r="N69" s="590">
        <v>11.9</v>
      </c>
      <c r="O69" s="613">
        <v>11.606181473465812</v>
      </c>
      <c r="P69" s="613">
        <v>15.049628062896581</v>
      </c>
      <c r="Q69" s="613">
        <v>6.9947156801626722</v>
      </c>
      <c r="R69" s="610" t="s">
        <v>776</v>
      </c>
      <c r="T69" s="621">
        <v>559090</v>
      </c>
      <c r="U69" s="622">
        <v>320081</v>
      </c>
      <c r="V69" s="623">
        <v>239009</v>
      </c>
      <c r="W69" s="621">
        <v>64889</v>
      </c>
      <c r="X69" s="622">
        <v>48171</v>
      </c>
      <c r="Y69" s="623">
        <v>16718</v>
      </c>
      <c r="Z69" s="624">
        <v>11.606181473465812</v>
      </c>
      <c r="AA69" s="624">
        <v>15.049628062896581</v>
      </c>
      <c r="AB69" s="624">
        <v>6.9947156801626722</v>
      </c>
      <c r="AC69" s="620" t="s">
        <v>1123</v>
      </c>
      <c r="AD69" s="615">
        <v>1299571</v>
      </c>
      <c r="AE69" s="615">
        <v>664536</v>
      </c>
      <c r="AF69" s="615">
        <v>635035</v>
      </c>
      <c r="AG69" s="616">
        <v>1298718</v>
      </c>
      <c r="AH69" s="625">
        <v>664015</v>
      </c>
      <c r="AI69" s="625">
        <v>634703</v>
      </c>
      <c r="AJ69" s="616">
        <v>853</v>
      </c>
      <c r="AK69" s="625">
        <v>521</v>
      </c>
      <c r="AL69" s="625">
        <v>332</v>
      </c>
      <c r="AM69" s="625" t="s">
        <v>1127</v>
      </c>
      <c r="AN69" s="615">
        <v>991664</v>
      </c>
      <c r="AO69" s="615">
        <v>500296</v>
      </c>
      <c r="AP69" s="615">
        <v>491368</v>
      </c>
      <c r="AQ69" s="616">
        <v>613613</v>
      </c>
      <c r="AR69" s="625">
        <v>355847</v>
      </c>
      <c r="AS69" s="625">
        <v>257766</v>
      </c>
      <c r="AT69" s="616">
        <v>84596</v>
      </c>
      <c r="AU69" s="625">
        <v>9154</v>
      </c>
      <c r="AV69" s="625">
        <v>75442</v>
      </c>
      <c r="AW69" s="616">
        <v>11436</v>
      </c>
      <c r="AX69" s="625">
        <v>9590</v>
      </c>
      <c r="AY69" s="625">
        <v>1846</v>
      </c>
      <c r="AZ69" s="616">
        <v>282019</v>
      </c>
      <c r="BA69" s="625">
        <v>125705</v>
      </c>
      <c r="BB69" s="625">
        <v>156314</v>
      </c>
      <c r="BC69" s="618">
        <v>76.30702747291221</v>
      </c>
      <c r="BD69" s="618">
        <v>75.285010894819848</v>
      </c>
      <c r="BE69" s="618">
        <v>77.376522553874977</v>
      </c>
      <c r="BF69" s="619">
        <v>76.357146047101836</v>
      </c>
      <c r="BG69" s="619">
        <v>75.344081082505667</v>
      </c>
      <c r="BH69" s="619">
        <v>77.416996611013346</v>
      </c>
    </row>
    <row r="70" spans="2:60" s="554" customFormat="1" ht="14.45" customHeight="1">
      <c r="B70" s="578" t="s">
        <v>777</v>
      </c>
      <c r="C70" s="614">
        <f t="shared" ref="C70:E73" si="8">BC70</f>
        <v>76.798804487858192</v>
      </c>
      <c r="D70" s="593">
        <f t="shared" si="8"/>
        <v>75.640093908878058</v>
      </c>
      <c r="E70" s="589">
        <f t="shared" si="8"/>
        <v>78.012377138696763</v>
      </c>
      <c r="F70" s="590">
        <v>55.3</v>
      </c>
      <c r="G70" s="590">
        <v>56.5</v>
      </c>
      <c r="H70" s="590">
        <v>54.1</v>
      </c>
      <c r="I70" s="590">
        <v>49.1</v>
      </c>
      <c r="J70" s="590">
        <v>55.2</v>
      </c>
      <c r="K70" s="589">
        <v>42.6</v>
      </c>
      <c r="L70" s="590">
        <v>6.3</v>
      </c>
      <c r="M70" s="590">
        <v>1.3</v>
      </c>
      <c r="N70" s="590">
        <v>11.5</v>
      </c>
      <c r="O70" s="613">
        <f t="shared" ref="O70:Q74" si="9">Z70</f>
        <v>11.754035523403337</v>
      </c>
      <c r="P70" s="613">
        <f t="shared" si="9"/>
        <v>15.208657943644521</v>
      </c>
      <c r="Q70" s="613">
        <f t="shared" si="9"/>
        <v>7.0769582676765115</v>
      </c>
      <c r="R70" s="610" t="s">
        <v>388</v>
      </c>
      <c r="T70" s="599">
        <v>555690</v>
      </c>
      <c r="U70" s="600">
        <v>319614</v>
      </c>
      <c r="V70" s="602">
        <f t="shared" ref="V70:V76" si="10">T70-U70</f>
        <v>236076</v>
      </c>
      <c r="W70" s="599">
        <v>65316</v>
      </c>
      <c r="X70" s="600">
        <v>48609</v>
      </c>
      <c r="Y70" s="602">
        <f t="shared" ref="Y70:Y76" si="11">W70-X70</f>
        <v>16707</v>
      </c>
      <c r="Z70" s="603">
        <f t="shared" ref="Z70:AB73" si="12">W70/T70*100</f>
        <v>11.754035523403337</v>
      </c>
      <c r="AA70" s="603">
        <f t="shared" si="12"/>
        <v>15.208657943644521</v>
      </c>
      <c r="AB70" s="603">
        <f t="shared" si="12"/>
        <v>7.0769582676765115</v>
      </c>
      <c r="AC70" s="554" t="s">
        <v>1125</v>
      </c>
      <c r="AD70" s="615">
        <f t="shared" ref="AD70:AD75" si="13">AE70+AF70</f>
        <v>1237294</v>
      </c>
      <c r="AE70" s="615">
        <f t="shared" ref="AE70:AF72" si="14">AH70+AK70</f>
        <v>632954</v>
      </c>
      <c r="AF70" s="615">
        <f t="shared" si="14"/>
        <v>604340</v>
      </c>
      <c r="AG70" s="616">
        <f t="shared" ref="AG70:AG76" si="15">SUM(AH70:AI70)</f>
        <v>1236363</v>
      </c>
      <c r="AH70" s="617">
        <v>632395</v>
      </c>
      <c r="AI70" s="617">
        <v>603968</v>
      </c>
      <c r="AJ70" s="616">
        <f t="shared" ref="AJ70:AJ76" si="16">SUM(AK70:AL70)</f>
        <v>931</v>
      </c>
      <c r="AK70" s="617">
        <v>559</v>
      </c>
      <c r="AL70" s="617">
        <v>372</v>
      </c>
      <c r="AM70" s="617" t="s">
        <v>1128</v>
      </c>
      <c r="AN70" s="615">
        <f t="shared" ref="AN70:AN76" si="17">SUM(AO70:AP70)</f>
        <v>950227</v>
      </c>
      <c r="AO70" s="615">
        <f t="shared" ref="AO70:AP72" si="18">AR70+AU70+AX70+BA70</f>
        <v>478767</v>
      </c>
      <c r="AP70" s="615">
        <f t="shared" si="18"/>
        <v>471460</v>
      </c>
      <c r="AQ70" s="616">
        <f t="shared" ref="AQ70:AQ76" si="19">SUM(AR70:AS70)</f>
        <v>607159</v>
      </c>
      <c r="AR70" s="617">
        <v>349608</v>
      </c>
      <c r="AS70" s="617">
        <v>257551</v>
      </c>
      <c r="AT70" s="616">
        <f t="shared" ref="AT70:AT76" si="20">SUM(AU70:AV70)</f>
        <v>77340</v>
      </c>
      <c r="AU70" s="617">
        <v>8021</v>
      </c>
      <c r="AV70" s="617">
        <v>69319</v>
      </c>
      <c r="AW70" s="616">
        <f t="shared" ref="AW70:AW76" si="21">SUM(AX70:AY70)</f>
        <v>10979</v>
      </c>
      <c r="AX70" s="617">
        <v>9257</v>
      </c>
      <c r="AY70" s="617">
        <v>1722</v>
      </c>
      <c r="AZ70" s="616">
        <f t="shared" ref="AZ70:AZ76" si="22">SUM(BA70:BB70)</f>
        <v>254749</v>
      </c>
      <c r="BA70" s="617">
        <v>111881</v>
      </c>
      <c r="BB70" s="617">
        <v>142868</v>
      </c>
      <c r="BC70" s="618">
        <f t="shared" ref="BC70:BE72" si="23">AN70/AD70*100</f>
        <v>76.798804487858192</v>
      </c>
      <c r="BD70" s="618">
        <f t="shared" si="23"/>
        <v>75.640093908878058</v>
      </c>
      <c r="BE70" s="618">
        <f t="shared" si="23"/>
        <v>78.012377138696763</v>
      </c>
      <c r="BF70" s="619">
        <f t="shared" ref="BF70:BH72" si="24">AN70/AG70*100</f>
        <v>76.856635146797501</v>
      </c>
      <c r="BG70" s="619">
        <f t="shared" si="24"/>
        <v>75.706955304833215</v>
      </c>
      <c r="BH70" s="619">
        <f t="shared" si="24"/>
        <v>78.060427042492321</v>
      </c>
    </row>
    <row r="71" spans="2:60" s="554" customFormat="1" ht="14.45" customHeight="1">
      <c r="B71" s="578" t="s">
        <v>779</v>
      </c>
      <c r="C71" s="614">
        <f t="shared" si="8"/>
        <v>77.590909353327291</v>
      </c>
      <c r="D71" s="593">
        <f t="shared" si="8"/>
        <v>76.281927057090812</v>
      </c>
      <c r="E71" s="589">
        <f t="shared" si="8"/>
        <v>78.957144663098902</v>
      </c>
      <c r="F71" s="630">
        <v>56.2</v>
      </c>
      <c r="G71" s="630">
        <v>57.2</v>
      </c>
      <c r="H71" s="630">
        <v>55.3</v>
      </c>
      <c r="I71" s="631">
        <v>50.2</v>
      </c>
      <c r="J71" s="630">
        <v>55.9</v>
      </c>
      <c r="K71" s="631">
        <v>44.2</v>
      </c>
      <c r="L71" s="631">
        <v>6</v>
      </c>
      <c r="M71" s="630">
        <v>1.2</v>
      </c>
      <c r="N71" s="630">
        <v>11.1</v>
      </c>
      <c r="O71" s="613">
        <f t="shared" si="9"/>
        <v>11.819194015073123</v>
      </c>
      <c r="P71" s="613">
        <f t="shared" si="9"/>
        <v>15.540961349227109</v>
      </c>
      <c r="Q71" s="613">
        <f t="shared" si="9"/>
        <v>6.8060082128461001</v>
      </c>
      <c r="R71" s="610" t="s">
        <v>390</v>
      </c>
      <c r="T71" s="599">
        <v>559539</v>
      </c>
      <c r="U71" s="600">
        <v>321132</v>
      </c>
      <c r="V71" s="602">
        <f t="shared" si="10"/>
        <v>238407</v>
      </c>
      <c r="W71" s="599">
        <v>66133</v>
      </c>
      <c r="X71" s="600">
        <v>49907</v>
      </c>
      <c r="Y71" s="602">
        <f t="shared" si="11"/>
        <v>16226</v>
      </c>
      <c r="Z71" s="603">
        <f t="shared" si="12"/>
        <v>11.819194015073123</v>
      </c>
      <c r="AA71" s="603">
        <f t="shared" si="12"/>
        <v>15.540961349227109</v>
      </c>
      <c r="AB71" s="603">
        <f t="shared" si="12"/>
        <v>6.8060082128461001</v>
      </c>
      <c r="AC71" s="554" t="s">
        <v>1126</v>
      </c>
      <c r="AD71" s="615">
        <f t="shared" si="13"/>
        <v>1212499</v>
      </c>
      <c r="AE71" s="615">
        <f t="shared" si="14"/>
        <v>619224</v>
      </c>
      <c r="AF71" s="615">
        <f t="shared" si="14"/>
        <v>593275</v>
      </c>
      <c r="AG71" s="616">
        <f t="shared" si="15"/>
        <v>1211242</v>
      </c>
      <c r="AH71" s="617">
        <v>618513</v>
      </c>
      <c r="AI71" s="617">
        <v>592729</v>
      </c>
      <c r="AJ71" s="616">
        <f t="shared" si="16"/>
        <v>1257</v>
      </c>
      <c r="AK71" s="617">
        <v>711</v>
      </c>
      <c r="AL71" s="617">
        <v>546</v>
      </c>
      <c r="AM71" s="617" t="s">
        <v>1129</v>
      </c>
      <c r="AN71" s="615">
        <f t="shared" si="17"/>
        <v>940789</v>
      </c>
      <c r="AO71" s="615">
        <f t="shared" si="18"/>
        <v>472356</v>
      </c>
      <c r="AP71" s="615">
        <f t="shared" si="18"/>
        <v>468433</v>
      </c>
      <c r="AQ71" s="616">
        <f t="shared" si="19"/>
        <v>608731</v>
      </c>
      <c r="AR71" s="617">
        <v>346434</v>
      </c>
      <c r="AS71" s="617">
        <v>262297</v>
      </c>
      <c r="AT71" s="616">
        <f t="shared" si="20"/>
        <v>73163</v>
      </c>
      <c r="AU71" s="617">
        <v>7588</v>
      </c>
      <c r="AV71" s="617">
        <v>65575</v>
      </c>
      <c r="AW71" s="616">
        <f t="shared" si="21"/>
        <v>11072</v>
      </c>
      <c r="AX71" s="617">
        <v>9355</v>
      </c>
      <c r="AY71" s="617">
        <v>1717</v>
      </c>
      <c r="AZ71" s="616">
        <f t="shared" si="22"/>
        <v>247823</v>
      </c>
      <c r="BA71" s="617">
        <v>108979</v>
      </c>
      <c r="BB71" s="617">
        <v>138844</v>
      </c>
      <c r="BC71" s="618">
        <f t="shared" si="23"/>
        <v>77.590909353327291</v>
      </c>
      <c r="BD71" s="618">
        <f t="shared" si="23"/>
        <v>76.281927057090812</v>
      </c>
      <c r="BE71" s="618">
        <f t="shared" si="23"/>
        <v>78.957144663098902</v>
      </c>
      <c r="BF71" s="619">
        <f t="shared" si="24"/>
        <v>77.67143147281881</v>
      </c>
      <c r="BG71" s="619">
        <f t="shared" si="24"/>
        <v>76.369615513336015</v>
      </c>
      <c r="BH71" s="619">
        <f t="shared" si="24"/>
        <v>79.029877060174215</v>
      </c>
    </row>
    <row r="72" spans="2:60" s="554" customFormat="1" ht="14.45" customHeight="1">
      <c r="B72" s="604" t="s">
        <v>781</v>
      </c>
      <c r="C72" s="632">
        <f t="shared" si="8"/>
        <v>79.721559444763841</v>
      </c>
      <c r="D72" s="605">
        <f t="shared" si="8"/>
        <v>78.371669700479899</v>
      </c>
      <c r="E72" s="606">
        <f t="shared" si="8"/>
        <v>81.137452099208986</v>
      </c>
      <c r="F72" s="633">
        <v>56.8</v>
      </c>
      <c r="G72" s="633">
        <v>57.7</v>
      </c>
      <c r="H72" s="633">
        <v>56</v>
      </c>
      <c r="I72" s="634">
        <v>50.9</v>
      </c>
      <c r="J72" s="633">
        <v>56.4</v>
      </c>
      <c r="K72" s="634">
        <v>45.2</v>
      </c>
      <c r="L72" s="634">
        <v>5.9</v>
      </c>
      <c r="M72" s="633">
        <v>1.3</v>
      </c>
      <c r="N72" s="633">
        <v>10.8</v>
      </c>
      <c r="O72" s="627">
        <f t="shared" si="9"/>
        <v>12.935053229607629</v>
      </c>
      <c r="P72" s="627">
        <f t="shared" si="9"/>
        <v>17.361378043298391</v>
      </c>
      <c r="Q72" s="627">
        <f t="shared" si="9"/>
        <v>7.1390791752331069</v>
      </c>
      <c r="R72" s="608" t="s">
        <v>782</v>
      </c>
      <c r="T72" s="599">
        <v>541428</v>
      </c>
      <c r="U72" s="600">
        <v>306986</v>
      </c>
      <c r="V72" s="602">
        <f t="shared" si="10"/>
        <v>234442</v>
      </c>
      <c r="W72" s="599">
        <v>70034</v>
      </c>
      <c r="X72" s="600">
        <v>53297</v>
      </c>
      <c r="Y72" s="602">
        <f t="shared" si="11"/>
        <v>16737</v>
      </c>
      <c r="Z72" s="603">
        <f t="shared" si="12"/>
        <v>12.935053229607629</v>
      </c>
      <c r="AA72" s="603">
        <f t="shared" si="12"/>
        <v>17.361378043298391</v>
      </c>
      <c r="AB72" s="603">
        <f t="shared" si="12"/>
        <v>7.1390791752331069</v>
      </c>
      <c r="AC72" s="554" t="s">
        <v>1127</v>
      </c>
      <c r="AD72" s="615">
        <f t="shared" si="13"/>
        <v>1215843</v>
      </c>
      <c r="AE72" s="615">
        <f t="shared" si="14"/>
        <v>622429</v>
      </c>
      <c r="AF72" s="615">
        <f t="shared" si="14"/>
        <v>593414</v>
      </c>
      <c r="AG72" s="616">
        <f t="shared" si="15"/>
        <v>1213709</v>
      </c>
      <c r="AH72" s="617">
        <v>621359</v>
      </c>
      <c r="AI72" s="617">
        <v>592350</v>
      </c>
      <c r="AJ72" s="616">
        <f t="shared" si="16"/>
        <v>2134</v>
      </c>
      <c r="AK72" s="617">
        <v>1070</v>
      </c>
      <c r="AL72" s="617">
        <v>1064</v>
      </c>
      <c r="AM72" s="617" t="s">
        <v>1130</v>
      </c>
      <c r="AN72" s="615">
        <f t="shared" si="17"/>
        <v>969289</v>
      </c>
      <c r="AO72" s="615">
        <f t="shared" si="18"/>
        <v>487808</v>
      </c>
      <c r="AP72" s="615">
        <f t="shared" si="18"/>
        <v>481481</v>
      </c>
      <c r="AQ72" s="616">
        <f t="shared" si="19"/>
        <v>619119</v>
      </c>
      <c r="AR72" s="617">
        <v>350937</v>
      </c>
      <c r="AS72" s="617">
        <v>268182</v>
      </c>
      <c r="AT72" s="616">
        <f t="shared" si="20"/>
        <v>72047</v>
      </c>
      <c r="AU72" s="617">
        <v>8123</v>
      </c>
      <c r="AV72" s="617">
        <v>63924</v>
      </c>
      <c r="AW72" s="616">
        <f t="shared" si="21"/>
        <v>11208</v>
      </c>
      <c r="AX72" s="617">
        <v>9447</v>
      </c>
      <c r="AY72" s="617">
        <v>1761</v>
      </c>
      <c r="AZ72" s="616">
        <f t="shared" si="22"/>
        <v>266915</v>
      </c>
      <c r="BA72" s="617">
        <v>119301</v>
      </c>
      <c r="BB72" s="617">
        <v>147614</v>
      </c>
      <c r="BC72" s="618">
        <f>AN72/AD72*100</f>
        <v>79.721559444763841</v>
      </c>
      <c r="BD72" s="618">
        <f t="shared" si="23"/>
        <v>78.371669700479899</v>
      </c>
      <c r="BE72" s="618">
        <f t="shared" si="23"/>
        <v>81.137452099208986</v>
      </c>
      <c r="BF72" s="619">
        <f>AN72/AG72*100</f>
        <v>79.861729623822526</v>
      </c>
      <c r="BG72" s="619">
        <f t="shared" si="24"/>
        <v>78.506628213319516</v>
      </c>
      <c r="BH72" s="619">
        <f t="shared" si="24"/>
        <v>81.283194057567314</v>
      </c>
    </row>
    <row r="73" spans="2:60" s="620" customFormat="1" ht="14.45" customHeight="1">
      <c r="B73" s="578" t="s">
        <v>783</v>
      </c>
      <c r="C73" s="614">
        <f t="shared" si="8"/>
        <v>79.548627462073625</v>
      </c>
      <c r="D73" s="593">
        <f t="shared" si="8"/>
        <v>77.797848315511018</v>
      </c>
      <c r="E73" s="589">
        <f t="shared" si="8"/>
        <v>81.383449114897232</v>
      </c>
      <c r="F73" s="630">
        <v>56.7</v>
      </c>
      <c r="G73" s="630">
        <v>57.2</v>
      </c>
      <c r="H73" s="630">
        <v>56.1</v>
      </c>
      <c r="I73" s="630">
        <v>51</v>
      </c>
      <c r="J73" s="630">
        <v>56</v>
      </c>
      <c r="K73" s="631">
        <v>45.8</v>
      </c>
      <c r="L73" s="630">
        <v>5.7</v>
      </c>
      <c r="M73" s="630">
        <v>1.2</v>
      </c>
      <c r="N73" s="630">
        <v>10.4</v>
      </c>
      <c r="O73" s="613">
        <f t="shared" si="9"/>
        <v>12.295467794437666</v>
      </c>
      <c r="P73" s="613">
        <f t="shared" si="9"/>
        <v>16.42650462962963</v>
      </c>
      <c r="Q73" s="613">
        <f t="shared" si="9"/>
        <v>6.9708848904764666</v>
      </c>
      <c r="R73" s="610" t="s">
        <v>479</v>
      </c>
      <c r="T73" s="621">
        <v>552358</v>
      </c>
      <c r="U73" s="622">
        <v>311040</v>
      </c>
      <c r="V73" s="602">
        <f t="shared" si="10"/>
        <v>241318</v>
      </c>
      <c r="W73" s="621">
        <v>67915</v>
      </c>
      <c r="X73" s="622">
        <v>51093</v>
      </c>
      <c r="Y73" s="602">
        <f t="shared" si="11"/>
        <v>16822</v>
      </c>
      <c r="Z73" s="603">
        <f t="shared" si="12"/>
        <v>12.295467794437666</v>
      </c>
      <c r="AA73" s="603">
        <f t="shared" si="12"/>
        <v>16.42650462962963</v>
      </c>
      <c r="AB73" s="603">
        <f t="shared" si="12"/>
        <v>6.9708848904764666</v>
      </c>
      <c r="AC73" s="554" t="s">
        <v>1128</v>
      </c>
      <c r="AD73" s="615">
        <f t="shared" si="13"/>
        <v>1201934</v>
      </c>
      <c r="AE73" s="615">
        <f t="shared" ref="AE73:AF75" si="25">AH73+AK73</f>
        <v>615053</v>
      </c>
      <c r="AF73" s="615">
        <f t="shared" si="25"/>
        <v>586881</v>
      </c>
      <c r="AG73" s="616">
        <f t="shared" si="15"/>
        <v>1199309</v>
      </c>
      <c r="AH73" s="625">
        <v>613744</v>
      </c>
      <c r="AI73" s="625">
        <v>585565</v>
      </c>
      <c r="AJ73" s="616">
        <f t="shared" si="16"/>
        <v>2625</v>
      </c>
      <c r="AK73" s="635">
        <v>1309</v>
      </c>
      <c r="AL73" s="635">
        <v>1316</v>
      </c>
      <c r="AM73" s="617" t="s">
        <v>1131</v>
      </c>
      <c r="AN73" s="615">
        <f t="shared" si="17"/>
        <v>956122</v>
      </c>
      <c r="AO73" s="615">
        <f t="shared" ref="AO73:AP76" si="26">AR73+AU73+AX73+BA73</f>
        <v>478498</v>
      </c>
      <c r="AP73" s="615">
        <f t="shared" si="26"/>
        <v>477624</v>
      </c>
      <c r="AQ73" s="616">
        <f t="shared" si="19"/>
        <v>612858</v>
      </c>
      <c r="AR73" s="625">
        <v>344352</v>
      </c>
      <c r="AS73" s="625">
        <v>268506</v>
      </c>
      <c r="AT73" s="616">
        <f t="shared" si="20"/>
        <v>68432</v>
      </c>
      <c r="AU73" s="625">
        <v>7608</v>
      </c>
      <c r="AV73" s="625">
        <v>60824</v>
      </c>
      <c r="AW73" s="616">
        <f t="shared" si="21"/>
        <v>11214</v>
      </c>
      <c r="AX73" s="625">
        <v>9484</v>
      </c>
      <c r="AY73" s="625">
        <v>1730</v>
      </c>
      <c r="AZ73" s="616">
        <f t="shared" si="22"/>
        <v>263618</v>
      </c>
      <c r="BA73" s="625">
        <v>117054</v>
      </c>
      <c r="BB73" s="625">
        <v>146564</v>
      </c>
      <c r="BC73" s="618">
        <f>AN73/AD73*100</f>
        <v>79.548627462073625</v>
      </c>
      <c r="BD73" s="618">
        <f t="shared" ref="BD73:BE75" si="27">AO73/AE73*100</f>
        <v>77.797848315511018</v>
      </c>
      <c r="BE73" s="618">
        <f t="shared" si="27"/>
        <v>81.383449114897232</v>
      </c>
      <c r="BF73" s="619">
        <f>AN73/AG73*100</f>
        <v>79.722740344648457</v>
      </c>
      <c r="BG73" s="619">
        <f t="shared" ref="BG73:BH76" si="28">AO73/AH73*100</f>
        <v>77.96377642795693</v>
      </c>
      <c r="BH73" s="619">
        <f t="shared" si="28"/>
        <v>81.566350447858042</v>
      </c>
    </row>
    <row r="74" spans="2:60" s="554" customFormat="1" ht="14.25" customHeight="1">
      <c r="B74" s="578" t="s">
        <v>784</v>
      </c>
      <c r="C74" s="614">
        <f t="shared" ref="C74:E75" si="29">BC74</f>
        <v>79.323964708153895</v>
      </c>
      <c r="D74" s="593">
        <f t="shared" si="29"/>
        <v>77.401112311972952</v>
      </c>
      <c r="E74" s="589">
        <f t="shared" si="29"/>
        <v>81.334093422254583</v>
      </c>
      <c r="F74" s="630">
        <v>56.2</v>
      </c>
      <c r="G74" s="630">
        <v>56.8</v>
      </c>
      <c r="H74" s="630">
        <v>55.6</v>
      </c>
      <c r="I74" s="630">
        <v>50.8</v>
      </c>
      <c r="J74" s="630">
        <v>55.6</v>
      </c>
      <c r="K74" s="631">
        <v>45.8</v>
      </c>
      <c r="L74" s="630">
        <v>5.4</v>
      </c>
      <c r="M74" s="630">
        <v>1.2</v>
      </c>
      <c r="N74" s="630">
        <v>9.8000000000000007</v>
      </c>
      <c r="O74" s="613">
        <f t="shared" si="9"/>
        <v>11.31786386774824</v>
      </c>
      <c r="P74" s="613">
        <f>AA74</f>
        <v>15.36784723649065</v>
      </c>
      <c r="Q74" s="613">
        <f>AB74</f>
        <v>6.214705263668872</v>
      </c>
      <c r="R74" s="610" t="s">
        <v>480</v>
      </c>
      <c r="T74" s="599">
        <v>558692</v>
      </c>
      <c r="U74" s="600">
        <v>311488</v>
      </c>
      <c r="V74" s="602">
        <f t="shared" si="10"/>
        <v>247204</v>
      </c>
      <c r="W74" s="599">
        <v>63232</v>
      </c>
      <c r="X74" s="600">
        <v>47869</v>
      </c>
      <c r="Y74" s="602">
        <f t="shared" si="11"/>
        <v>15363</v>
      </c>
      <c r="Z74" s="603">
        <f t="shared" ref="Z74:AB76" si="30">W74/T74*100</f>
        <v>11.31786386774824</v>
      </c>
      <c r="AA74" s="603">
        <f t="shared" si="30"/>
        <v>15.36784723649065</v>
      </c>
      <c r="AB74" s="603">
        <f t="shared" si="30"/>
        <v>6.214705263668872</v>
      </c>
      <c r="AC74" s="554" t="s">
        <v>1129</v>
      </c>
      <c r="AD74" s="615">
        <f t="shared" si="13"/>
        <v>1191210</v>
      </c>
      <c r="AE74" s="615">
        <f t="shared" si="25"/>
        <v>608822</v>
      </c>
      <c r="AF74" s="615">
        <f t="shared" si="25"/>
        <v>582388</v>
      </c>
      <c r="AG74" s="616">
        <f t="shared" si="15"/>
        <v>1188032</v>
      </c>
      <c r="AH74" s="617">
        <v>607275</v>
      </c>
      <c r="AI74" s="617">
        <v>580757</v>
      </c>
      <c r="AJ74" s="616">
        <f t="shared" si="16"/>
        <v>3178</v>
      </c>
      <c r="AK74" s="923">
        <v>1547</v>
      </c>
      <c r="AL74" s="923">
        <v>1631</v>
      </c>
      <c r="AM74" s="617" t="s">
        <v>1132</v>
      </c>
      <c r="AN74" s="615">
        <f t="shared" si="17"/>
        <v>944915</v>
      </c>
      <c r="AO74" s="615">
        <f t="shared" si="26"/>
        <v>471235</v>
      </c>
      <c r="AP74" s="615">
        <f t="shared" si="26"/>
        <v>473680</v>
      </c>
      <c r="AQ74" s="616">
        <f t="shared" si="19"/>
        <v>605390</v>
      </c>
      <c r="AR74" s="617">
        <v>338483</v>
      </c>
      <c r="AS74" s="617">
        <v>266907</v>
      </c>
      <c r="AT74" s="616">
        <f t="shared" si="20"/>
        <v>64063</v>
      </c>
      <c r="AU74" s="617">
        <v>7073</v>
      </c>
      <c r="AV74" s="617">
        <v>56990</v>
      </c>
      <c r="AW74" s="616">
        <f t="shared" si="21"/>
        <v>11390</v>
      </c>
      <c r="AX74" s="617">
        <v>9527</v>
      </c>
      <c r="AY74" s="617">
        <v>1863</v>
      </c>
      <c r="AZ74" s="616">
        <f t="shared" si="22"/>
        <v>264072</v>
      </c>
      <c r="BA74" s="617">
        <v>116152</v>
      </c>
      <c r="BB74" s="617">
        <v>147920</v>
      </c>
      <c r="BC74" s="618">
        <f>AN74/AD74*100</f>
        <v>79.323964708153895</v>
      </c>
      <c r="BD74" s="618">
        <f t="shared" si="27"/>
        <v>77.401112311972952</v>
      </c>
      <c r="BE74" s="618">
        <f t="shared" si="27"/>
        <v>81.334093422254583</v>
      </c>
      <c r="BF74" s="619">
        <f>AN74/AG74*100</f>
        <v>79.536157275224909</v>
      </c>
      <c r="BG74" s="619">
        <f t="shared" si="28"/>
        <v>77.598287431559015</v>
      </c>
      <c r="BH74" s="619">
        <f t="shared" si="28"/>
        <v>81.562512376088449</v>
      </c>
    </row>
    <row r="75" spans="2:60" s="554" customFormat="1" ht="14.25" customHeight="1">
      <c r="B75" s="578" t="s">
        <v>785</v>
      </c>
      <c r="C75" s="614">
        <f t="shared" si="29"/>
        <v>77.930773435831043</v>
      </c>
      <c r="D75" s="593">
        <f t="shared" si="29"/>
        <v>75.306814785611181</v>
      </c>
      <c r="E75" s="589">
        <f t="shared" si="29"/>
        <v>80.672277281990716</v>
      </c>
      <c r="F75" s="631">
        <v>55.1</v>
      </c>
      <c r="G75" s="631">
        <v>55.1</v>
      </c>
      <c r="H75" s="631">
        <v>55.2</v>
      </c>
      <c r="I75" s="631">
        <v>49.9</v>
      </c>
      <c r="J75" s="631">
        <v>54</v>
      </c>
      <c r="K75" s="631">
        <v>45.6</v>
      </c>
      <c r="L75" s="631">
        <v>5.3</v>
      </c>
      <c r="M75" s="631">
        <v>1.1000000000000001</v>
      </c>
      <c r="N75" s="631">
        <v>9.5</v>
      </c>
      <c r="O75" s="609">
        <f>Z75</f>
        <v>10.94044408815914</v>
      </c>
      <c r="P75" s="613">
        <f>AA75</f>
        <v>14.962259202051701</v>
      </c>
      <c r="Q75" s="994">
        <f>AB75</f>
        <v>5.9731398678590288</v>
      </c>
      <c r="R75" s="610" t="s">
        <v>534</v>
      </c>
      <c r="T75" s="599">
        <v>558853</v>
      </c>
      <c r="U75" s="600">
        <v>308817</v>
      </c>
      <c r="V75" s="602">
        <f t="shared" si="10"/>
        <v>250036</v>
      </c>
      <c r="W75" s="599">
        <v>61141</v>
      </c>
      <c r="X75" s="600">
        <v>46206</v>
      </c>
      <c r="Y75" s="602">
        <f t="shared" si="11"/>
        <v>14935</v>
      </c>
      <c r="Z75" s="603">
        <f t="shared" si="30"/>
        <v>10.94044408815914</v>
      </c>
      <c r="AA75" s="603">
        <f t="shared" si="30"/>
        <v>14.962259202051701</v>
      </c>
      <c r="AB75" s="603">
        <f t="shared" si="30"/>
        <v>5.9731398678590288</v>
      </c>
      <c r="AC75" s="554" t="s">
        <v>1130</v>
      </c>
      <c r="AD75" s="615">
        <f t="shared" si="13"/>
        <v>1231117</v>
      </c>
      <c r="AE75" s="615">
        <f t="shared" si="25"/>
        <v>629044</v>
      </c>
      <c r="AF75" s="615">
        <f t="shared" si="25"/>
        <v>602073</v>
      </c>
      <c r="AG75" s="616">
        <f t="shared" si="15"/>
        <v>1227736</v>
      </c>
      <c r="AH75" s="617">
        <v>627405</v>
      </c>
      <c r="AI75" s="617">
        <v>600331</v>
      </c>
      <c r="AJ75" s="616">
        <f t="shared" si="16"/>
        <v>3381</v>
      </c>
      <c r="AK75" s="923">
        <v>1639</v>
      </c>
      <c r="AL75" s="923">
        <v>1742</v>
      </c>
      <c r="AM75" s="617" t="s">
        <v>1133</v>
      </c>
      <c r="AN75" s="615">
        <f t="shared" si="17"/>
        <v>959419</v>
      </c>
      <c r="AO75" s="615">
        <f t="shared" si="26"/>
        <v>473713</v>
      </c>
      <c r="AP75" s="615">
        <f t="shared" si="26"/>
        <v>485706</v>
      </c>
      <c r="AQ75" s="616">
        <f t="shared" si="19"/>
        <v>614183</v>
      </c>
      <c r="AR75" s="617">
        <v>339501</v>
      </c>
      <c r="AS75" s="617">
        <v>274682</v>
      </c>
      <c r="AT75" s="616">
        <f t="shared" si="20"/>
        <v>64653</v>
      </c>
      <c r="AU75" s="617">
        <v>7165</v>
      </c>
      <c r="AV75" s="617">
        <v>57488</v>
      </c>
      <c r="AW75" s="616">
        <f t="shared" si="21"/>
        <v>10785</v>
      </c>
      <c r="AX75" s="617">
        <v>9024</v>
      </c>
      <c r="AY75" s="617">
        <v>1761</v>
      </c>
      <c r="AZ75" s="616">
        <f t="shared" si="22"/>
        <v>269798</v>
      </c>
      <c r="BA75" s="617">
        <v>118023</v>
      </c>
      <c r="BB75" s="617">
        <v>151775</v>
      </c>
      <c r="BC75" s="618">
        <f>AN75/AD75*100</f>
        <v>77.930773435831043</v>
      </c>
      <c r="BD75" s="618">
        <f t="shared" si="27"/>
        <v>75.306814785611181</v>
      </c>
      <c r="BE75" s="618">
        <f t="shared" si="27"/>
        <v>80.672277281990716</v>
      </c>
      <c r="BF75" s="619">
        <f>AN75/AG75*100</f>
        <v>78.145383046518148</v>
      </c>
      <c r="BG75" s="619">
        <f t="shared" si="28"/>
        <v>75.503542368964233</v>
      </c>
      <c r="BH75" s="619">
        <f t="shared" si="28"/>
        <v>80.906366654395654</v>
      </c>
    </row>
    <row r="76" spans="2:60" s="620" customFormat="1" ht="14.25" customHeight="1" thickBot="1">
      <c r="B76" s="989" t="s">
        <v>786</v>
      </c>
      <c r="C76" s="924">
        <f>BC76</f>
        <v>80.021645644872535</v>
      </c>
      <c r="D76" s="925">
        <f>BD76</f>
        <v>77.612264526399571</v>
      </c>
      <c r="E76" s="926">
        <f>BE76</f>
        <v>82.536284306972334</v>
      </c>
      <c r="F76" s="992">
        <v>56.7</v>
      </c>
      <c r="G76" s="992">
        <v>57</v>
      </c>
      <c r="H76" s="992">
        <v>56.5</v>
      </c>
      <c r="I76" s="992">
        <v>51.5</v>
      </c>
      <c r="J76" s="992">
        <v>55.9</v>
      </c>
      <c r="K76" s="992">
        <v>47</v>
      </c>
      <c r="L76" s="992">
        <v>5.2</v>
      </c>
      <c r="M76" s="992">
        <v>1.1000000000000001</v>
      </c>
      <c r="N76" s="992">
        <v>9.5</v>
      </c>
      <c r="O76" s="993">
        <v>10.8</v>
      </c>
      <c r="P76" s="993">
        <v>14.8</v>
      </c>
      <c r="Q76" s="990">
        <v>5.9</v>
      </c>
      <c r="R76" s="991" t="s">
        <v>482</v>
      </c>
      <c r="T76" s="621">
        <v>565573</v>
      </c>
      <c r="U76" s="622">
        <v>310606</v>
      </c>
      <c r="V76" s="623">
        <f t="shared" si="10"/>
        <v>254967</v>
      </c>
      <c r="W76" s="621">
        <v>60965</v>
      </c>
      <c r="X76" s="622">
        <v>46025</v>
      </c>
      <c r="Y76" s="623">
        <f t="shared" si="11"/>
        <v>14940</v>
      </c>
      <c r="Z76" s="624">
        <f t="shared" si="30"/>
        <v>10.779333525468861</v>
      </c>
      <c r="AA76" s="624">
        <f t="shared" si="30"/>
        <v>14.817807769328345</v>
      </c>
      <c r="AB76" s="624">
        <f t="shared" si="30"/>
        <v>5.8595818282365952</v>
      </c>
      <c r="AC76" s="620" t="s">
        <v>1131</v>
      </c>
      <c r="AD76" s="927">
        <f>AE76+AF76</f>
        <v>1180838</v>
      </c>
      <c r="AE76" s="927">
        <f>AH76+AK76</f>
        <v>603040</v>
      </c>
      <c r="AF76" s="927">
        <f>AI76+AL76</f>
        <v>577798</v>
      </c>
      <c r="AG76" s="928">
        <f t="shared" si="15"/>
        <v>1176923</v>
      </c>
      <c r="AH76" s="625">
        <v>601117</v>
      </c>
      <c r="AI76" s="625">
        <v>575806</v>
      </c>
      <c r="AJ76" s="928">
        <f t="shared" si="16"/>
        <v>3915</v>
      </c>
      <c r="AK76" s="929">
        <v>1923</v>
      </c>
      <c r="AL76" s="929">
        <v>1992</v>
      </c>
      <c r="AM76" s="625" t="s">
        <v>1134</v>
      </c>
      <c r="AN76" s="927">
        <f t="shared" si="17"/>
        <v>944926</v>
      </c>
      <c r="AO76" s="927">
        <f t="shared" si="26"/>
        <v>468033</v>
      </c>
      <c r="AP76" s="927">
        <f t="shared" si="26"/>
        <v>476893</v>
      </c>
      <c r="AQ76" s="928">
        <f t="shared" si="19"/>
        <v>608247</v>
      </c>
      <c r="AR76" s="625">
        <v>336869</v>
      </c>
      <c r="AS76" s="625">
        <v>271378</v>
      </c>
      <c r="AT76" s="928">
        <f t="shared" si="20"/>
        <v>61699</v>
      </c>
      <c r="AU76" s="625">
        <v>6821</v>
      </c>
      <c r="AV76" s="625">
        <v>54878</v>
      </c>
      <c r="AW76" s="928">
        <f t="shared" si="21"/>
        <v>10725</v>
      </c>
      <c r="AX76" s="625">
        <v>8974</v>
      </c>
      <c r="AY76" s="625">
        <v>1751</v>
      </c>
      <c r="AZ76" s="928">
        <f t="shared" si="22"/>
        <v>264255</v>
      </c>
      <c r="BA76" s="625">
        <v>115369</v>
      </c>
      <c r="BB76" s="625">
        <v>148886</v>
      </c>
      <c r="BC76" s="930">
        <f>AN76/AD76*100</f>
        <v>80.021645644872535</v>
      </c>
      <c r="BD76" s="930">
        <f>AO76/AE76*100</f>
        <v>77.612264526399571</v>
      </c>
      <c r="BE76" s="930">
        <f>AP76/AF76*100</f>
        <v>82.536284306972334</v>
      </c>
      <c r="BF76" s="931">
        <f>AN76/AG76*100</f>
        <v>80.287835312930412</v>
      </c>
      <c r="BG76" s="931">
        <f t="shared" si="28"/>
        <v>77.860549610142442</v>
      </c>
      <c r="BH76" s="931">
        <f t="shared" si="28"/>
        <v>82.821818459689538</v>
      </c>
    </row>
    <row r="77" spans="2:60" ht="6" customHeight="1">
      <c r="B77" s="988"/>
      <c r="H77" s="636" t="s">
        <v>190</v>
      </c>
      <c r="AG77" s="616"/>
    </row>
    <row r="78" spans="2:60" s="638" customFormat="1">
      <c r="B78" s="636"/>
      <c r="C78" s="637"/>
      <c r="D78" s="637"/>
      <c r="E78" s="637"/>
      <c r="K78" s="639" t="s">
        <v>801</v>
      </c>
    </row>
    <row r="79" spans="2:60" s="638" customFormat="1" ht="12.75">
      <c r="B79" s="637" t="s">
        <v>800</v>
      </c>
      <c r="C79" s="637"/>
      <c r="D79" s="637"/>
      <c r="E79" s="637"/>
      <c r="K79" s="639" t="s">
        <v>805</v>
      </c>
    </row>
    <row r="80" spans="2:60" s="638" customFormat="1" ht="12.75">
      <c r="B80" s="640" t="s">
        <v>1135</v>
      </c>
      <c r="C80" s="637"/>
      <c r="D80" s="637"/>
      <c r="E80" s="637"/>
      <c r="K80" s="641" t="s">
        <v>809</v>
      </c>
    </row>
    <row r="81" spans="2:11" s="638" customFormat="1" ht="12.75">
      <c r="B81" s="640" t="s">
        <v>808</v>
      </c>
      <c r="C81" s="637"/>
      <c r="D81" s="637"/>
      <c r="E81" s="637"/>
      <c r="K81" s="642" t="s">
        <v>813</v>
      </c>
    </row>
    <row r="82" spans="2:11" s="638" customFormat="1" ht="12.75">
      <c r="B82" s="640" t="s">
        <v>812</v>
      </c>
      <c r="C82" s="637"/>
      <c r="D82" s="637"/>
      <c r="E82" s="637"/>
      <c r="K82" s="643" t="s">
        <v>817</v>
      </c>
    </row>
    <row r="83" spans="2:11" s="638" customFormat="1" ht="12.75">
      <c r="B83" s="640" t="s">
        <v>816</v>
      </c>
      <c r="C83" s="637"/>
      <c r="D83" s="637"/>
      <c r="E83" s="637"/>
      <c r="K83" s="643" t="s">
        <v>821</v>
      </c>
    </row>
    <row r="84" spans="2:11" s="638" customFormat="1" ht="12.75">
      <c r="B84" s="637" t="s">
        <v>820</v>
      </c>
      <c r="C84" s="637"/>
      <c r="D84" s="637"/>
      <c r="E84" s="637"/>
      <c r="K84" s="644" t="s">
        <v>823</v>
      </c>
    </row>
    <row r="85" spans="2:11" s="638" customFormat="1" ht="12">
      <c r="B85" s="640" t="s">
        <v>822</v>
      </c>
      <c r="C85" s="637"/>
      <c r="D85" s="637"/>
      <c r="E85" s="637"/>
    </row>
    <row r="86" spans="2:11">
      <c r="B86" s="637" t="s">
        <v>1136</v>
      </c>
    </row>
  </sheetData>
  <mergeCells count="12">
    <mergeCell ref="R5:R9"/>
    <mergeCell ref="C7:E7"/>
    <mergeCell ref="F7:H7"/>
    <mergeCell ref="I7:J7"/>
    <mergeCell ref="L7:N7"/>
    <mergeCell ref="O7:Q7"/>
    <mergeCell ref="O5:Q6"/>
    <mergeCell ref="B5:B9"/>
    <mergeCell ref="C5:E6"/>
    <mergeCell ref="F5:H6"/>
    <mergeCell ref="I5:J5"/>
    <mergeCell ref="L5:N6"/>
  </mergeCells>
  <phoneticPr fontId="15"/>
  <printOptions horizontalCentered="1"/>
  <pageMargins left="0" right="0" top="0" bottom="0" header="0" footer="0"/>
  <pageSetup paperSize="9" scale="71" orientation="portrait" r:id="rId1"/>
  <headerFooter alignWithMargins="0"/>
  <colBreaks count="1" manualBreakCount="1">
    <brk id="10" max="84" man="1"/>
  </col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6"/>
  <dimension ref="B1:AA81"/>
  <sheetViews>
    <sheetView view="pageBreakPreview" zoomScaleNormal="75" zoomScaleSheetLayoutView="100" workbookViewId="0">
      <selection activeCell="B3" sqref="B3"/>
    </sheetView>
  </sheetViews>
  <sheetFormatPr defaultColWidth="9" defaultRowHeight="13.5"/>
  <cols>
    <col min="1" max="1" width="3.625" style="702" customWidth="1"/>
    <col min="2" max="2" width="10.125" style="702" customWidth="1"/>
    <col min="3" max="5" width="10.875" style="702" customWidth="1"/>
    <col min="6" max="8" width="13.125" style="702" customWidth="1"/>
    <col min="9" max="26" width="7.125" style="702" customWidth="1"/>
    <col min="27" max="27" width="8.125" style="702" customWidth="1"/>
    <col min="28" max="16384" width="9" style="702"/>
  </cols>
  <sheetData>
    <row r="1" spans="2:27" s="646" customFormat="1" ht="14.25">
      <c r="B1" s="645" t="s">
        <v>540</v>
      </c>
      <c r="AA1" s="647" t="s">
        <v>541</v>
      </c>
    </row>
    <row r="2" spans="2:27" s="649" customFormat="1" ht="16.5" customHeight="1">
      <c r="B2" s="648" t="s">
        <v>1137</v>
      </c>
      <c r="C2" s="648"/>
      <c r="D2" s="648"/>
      <c r="E2" s="648"/>
      <c r="F2" s="648"/>
      <c r="G2" s="648"/>
      <c r="H2" s="648"/>
      <c r="I2" s="648"/>
      <c r="J2" s="648"/>
      <c r="K2" s="648"/>
      <c r="L2" s="648"/>
      <c r="M2" s="648"/>
      <c r="N2" s="648"/>
      <c r="O2" s="648"/>
      <c r="P2" s="648"/>
      <c r="Q2" s="648"/>
      <c r="R2" s="648"/>
      <c r="S2" s="648"/>
      <c r="T2" s="648"/>
      <c r="U2" s="648"/>
      <c r="V2" s="648"/>
      <c r="W2" s="648"/>
      <c r="X2" s="648"/>
      <c r="Y2" s="648"/>
      <c r="Z2" s="648"/>
      <c r="AA2" s="648"/>
    </row>
    <row r="3" spans="2:27" s="649" customFormat="1" ht="16.5" customHeight="1">
      <c r="C3" s="648"/>
      <c r="D3" s="648"/>
      <c r="E3" s="648"/>
      <c r="F3" s="648"/>
      <c r="G3" s="648"/>
      <c r="H3" s="649" t="s">
        <v>829</v>
      </c>
      <c r="J3" s="648"/>
      <c r="K3" s="648"/>
      <c r="L3" s="649" t="s">
        <v>1138</v>
      </c>
      <c r="M3" s="648"/>
      <c r="N3" s="648"/>
      <c r="O3" s="648"/>
      <c r="P3" s="648"/>
      <c r="Q3" s="648"/>
      <c r="R3" s="648"/>
      <c r="S3" s="648"/>
      <c r="T3" s="648"/>
      <c r="U3" s="648"/>
      <c r="V3" s="648"/>
      <c r="W3" s="648"/>
      <c r="X3" s="648"/>
      <c r="Y3" s="648"/>
      <c r="Z3" s="648"/>
      <c r="AA3" s="648"/>
    </row>
    <row r="4" spans="2:27" s="646" customFormat="1" ht="15" thickBot="1">
      <c r="B4" s="650"/>
      <c r="C4" s="651"/>
      <c r="D4" s="651"/>
      <c r="E4" s="651"/>
      <c r="F4" s="651"/>
      <c r="G4" s="651"/>
      <c r="H4" s="651"/>
      <c r="I4" s="651"/>
      <c r="J4" s="651"/>
      <c r="K4" s="651"/>
      <c r="L4" s="651"/>
      <c r="M4" s="651"/>
      <c r="N4" s="651"/>
      <c r="O4" s="651"/>
      <c r="P4" s="651"/>
      <c r="Q4" s="651"/>
      <c r="R4" s="651"/>
      <c r="S4" s="651"/>
      <c r="T4" s="651"/>
      <c r="U4" s="651"/>
      <c r="V4" s="651"/>
      <c r="X4" s="651"/>
      <c r="Y4" s="651"/>
      <c r="Z4" s="651"/>
      <c r="AA4" s="652" t="s">
        <v>616</v>
      </c>
    </row>
    <row r="5" spans="2:27" s="649" customFormat="1" ht="21" customHeight="1">
      <c r="B5" s="2420" t="s">
        <v>133</v>
      </c>
      <c r="C5" s="2363" t="s">
        <v>830</v>
      </c>
      <c r="D5" s="2338"/>
      <c r="E5" s="2353"/>
      <c r="F5" s="2337" t="s">
        <v>832</v>
      </c>
      <c r="G5" s="2338"/>
      <c r="H5" s="2353"/>
      <c r="I5" s="2337" t="s">
        <v>854</v>
      </c>
      <c r="J5" s="2338"/>
      <c r="K5" s="2353"/>
      <c r="L5" s="2337" t="s">
        <v>834</v>
      </c>
      <c r="M5" s="2338"/>
      <c r="N5" s="2353"/>
      <c r="O5" s="2337" t="s">
        <v>835</v>
      </c>
      <c r="P5" s="2338"/>
      <c r="Q5" s="2353"/>
      <c r="R5" s="2337" t="s">
        <v>836</v>
      </c>
      <c r="S5" s="2338"/>
      <c r="T5" s="2338"/>
      <c r="U5" s="2338"/>
      <c r="V5" s="2338"/>
      <c r="W5" s="2338"/>
      <c r="X5" s="2338"/>
      <c r="Y5" s="2338"/>
      <c r="Z5" s="2339"/>
      <c r="AA5" s="2340" t="s">
        <v>133</v>
      </c>
    </row>
    <row r="6" spans="2:27" s="649" customFormat="1" ht="21" customHeight="1">
      <c r="B6" s="2421"/>
      <c r="C6" s="2365"/>
      <c r="D6" s="2355"/>
      <c r="E6" s="2356"/>
      <c r="F6" s="2354"/>
      <c r="G6" s="2355"/>
      <c r="H6" s="2356"/>
      <c r="I6" s="2354"/>
      <c r="J6" s="2355"/>
      <c r="K6" s="2356"/>
      <c r="L6" s="2354"/>
      <c r="M6" s="2355"/>
      <c r="N6" s="2356"/>
      <c r="O6" s="2354"/>
      <c r="P6" s="2355"/>
      <c r="Q6" s="2356"/>
      <c r="R6" s="2343" t="s">
        <v>550</v>
      </c>
      <c r="S6" s="2344"/>
      <c r="T6" s="2344"/>
      <c r="U6" s="2344"/>
      <c r="V6" s="2344"/>
      <c r="W6" s="2344"/>
      <c r="X6" s="2344"/>
      <c r="Y6" s="2344"/>
      <c r="Z6" s="2345"/>
      <c r="AA6" s="2341"/>
    </row>
    <row r="7" spans="2:27" s="649" customFormat="1" ht="18" customHeight="1">
      <c r="B7" s="2421"/>
      <c r="C7" s="2365"/>
      <c r="D7" s="2355"/>
      <c r="E7" s="2356"/>
      <c r="F7" s="2354"/>
      <c r="G7" s="2355"/>
      <c r="H7" s="2356"/>
      <c r="I7" s="2354"/>
      <c r="J7" s="2355"/>
      <c r="K7" s="2356"/>
      <c r="L7" s="2354"/>
      <c r="M7" s="2355"/>
      <c r="N7" s="2356"/>
      <c r="O7" s="2354"/>
      <c r="P7" s="2355"/>
      <c r="Q7" s="2356"/>
      <c r="R7" s="653" t="s">
        <v>837</v>
      </c>
      <c r="S7" s="654"/>
      <c r="T7" s="655"/>
      <c r="U7" s="653" t="s">
        <v>838</v>
      </c>
      <c r="V7" s="654"/>
      <c r="W7" s="655"/>
      <c r="X7" s="653" t="s">
        <v>553</v>
      </c>
      <c r="Y7" s="654"/>
      <c r="Z7" s="655"/>
      <c r="AA7" s="2341"/>
    </row>
    <row r="8" spans="2:27" s="649" customFormat="1" ht="27" customHeight="1">
      <c r="B8" s="2421"/>
      <c r="C8" s="2423" t="s">
        <v>839</v>
      </c>
      <c r="D8" s="2344"/>
      <c r="E8" s="2352"/>
      <c r="F8" s="2343" t="s">
        <v>841</v>
      </c>
      <c r="G8" s="2344"/>
      <c r="H8" s="2352"/>
      <c r="I8" s="2346" t="s">
        <v>54</v>
      </c>
      <c r="J8" s="2347"/>
      <c r="K8" s="2348"/>
      <c r="L8" s="2343" t="s">
        <v>842</v>
      </c>
      <c r="M8" s="2344"/>
      <c r="N8" s="2352"/>
      <c r="O8" s="2343" t="s">
        <v>300</v>
      </c>
      <c r="P8" s="2344"/>
      <c r="Q8" s="2352"/>
      <c r="R8" s="2346" t="s">
        <v>554</v>
      </c>
      <c r="S8" s="2347"/>
      <c r="T8" s="2348"/>
      <c r="U8" s="2346" t="s">
        <v>555</v>
      </c>
      <c r="V8" s="2347"/>
      <c r="W8" s="2348"/>
      <c r="X8" s="2349" t="s">
        <v>556</v>
      </c>
      <c r="Y8" s="2350"/>
      <c r="Z8" s="2351"/>
      <c r="AA8" s="2341"/>
    </row>
    <row r="9" spans="2:27" s="649" customFormat="1" ht="18" customHeight="1">
      <c r="B9" s="2421"/>
      <c r="C9" s="656" t="s">
        <v>15</v>
      </c>
      <c r="D9" s="657" t="s">
        <v>26</v>
      </c>
      <c r="E9" s="657" t="s">
        <v>17</v>
      </c>
      <c r="F9" s="657" t="s">
        <v>15</v>
      </c>
      <c r="G9" s="657" t="s">
        <v>26</v>
      </c>
      <c r="H9" s="657" t="s">
        <v>17</v>
      </c>
      <c r="I9" s="657" t="s">
        <v>15</v>
      </c>
      <c r="J9" s="657" t="s">
        <v>26</v>
      </c>
      <c r="K9" s="657" t="s">
        <v>17</v>
      </c>
      <c r="L9" s="657" t="s">
        <v>15</v>
      </c>
      <c r="M9" s="657" t="s">
        <v>26</v>
      </c>
      <c r="N9" s="657" t="s">
        <v>17</v>
      </c>
      <c r="O9" s="657" t="s">
        <v>15</v>
      </c>
      <c r="P9" s="657" t="s">
        <v>26</v>
      </c>
      <c r="Q9" s="657" t="s">
        <v>17</v>
      </c>
      <c r="R9" s="657" t="s">
        <v>15</v>
      </c>
      <c r="S9" s="657" t="s">
        <v>26</v>
      </c>
      <c r="T9" s="657" t="s">
        <v>17</v>
      </c>
      <c r="U9" s="657" t="s">
        <v>15</v>
      </c>
      <c r="V9" s="657" t="s">
        <v>26</v>
      </c>
      <c r="W9" s="657" t="s">
        <v>17</v>
      </c>
      <c r="X9" s="657" t="s">
        <v>15</v>
      </c>
      <c r="Y9" s="657" t="s">
        <v>26</v>
      </c>
      <c r="Z9" s="658" t="s">
        <v>17</v>
      </c>
      <c r="AA9" s="2341"/>
    </row>
    <row r="10" spans="2:27" s="649" customFormat="1" ht="18" customHeight="1">
      <c r="B10" s="2422"/>
      <c r="C10" s="659" t="s">
        <v>31</v>
      </c>
      <c r="D10" s="660" t="s">
        <v>32</v>
      </c>
      <c r="E10" s="1272" t="s">
        <v>33</v>
      </c>
      <c r="F10" s="661" t="s">
        <v>31</v>
      </c>
      <c r="G10" s="660" t="s">
        <v>32</v>
      </c>
      <c r="H10" s="662" t="s">
        <v>33</v>
      </c>
      <c r="I10" s="1273" t="s">
        <v>31</v>
      </c>
      <c r="J10" s="660" t="s">
        <v>32</v>
      </c>
      <c r="K10" s="660" t="s">
        <v>33</v>
      </c>
      <c r="L10" s="660" t="s">
        <v>31</v>
      </c>
      <c r="M10" s="660" t="s">
        <v>32</v>
      </c>
      <c r="N10" s="662" t="s">
        <v>33</v>
      </c>
      <c r="O10" s="1273" t="s">
        <v>31</v>
      </c>
      <c r="P10" s="660" t="s">
        <v>32</v>
      </c>
      <c r="Q10" s="1272" t="s">
        <v>33</v>
      </c>
      <c r="R10" s="661" t="s">
        <v>31</v>
      </c>
      <c r="S10" s="660" t="s">
        <v>32</v>
      </c>
      <c r="T10" s="662" t="s">
        <v>33</v>
      </c>
      <c r="U10" s="1273" t="s">
        <v>31</v>
      </c>
      <c r="V10" s="660" t="s">
        <v>32</v>
      </c>
      <c r="W10" s="1272" t="s">
        <v>33</v>
      </c>
      <c r="X10" s="661" t="s">
        <v>31</v>
      </c>
      <c r="Y10" s="660" t="s">
        <v>32</v>
      </c>
      <c r="Z10" s="663" t="s">
        <v>33</v>
      </c>
      <c r="AA10" s="2342"/>
    </row>
    <row r="11" spans="2:27" s="646" customFormat="1" ht="16.5" customHeight="1">
      <c r="B11" s="664" t="s">
        <v>843</v>
      </c>
      <c r="C11" s="665">
        <v>45.2</v>
      </c>
      <c r="D11" s="665">
        <v>46.2</v>
      </c>
      <c r="E11" s="665">
        <v>44.1</v>
      </c>
      <c r="F11" s="665">
        <v>44.9</v>
      </c>
      <c r="G11" s="665">
        <v>47.9</v>
      </c>
      <c r="H11" s="665">
        <v>35.700000000000003</v>
      </c>
      <c r="I11" s="666" t="s">
        <v>305</v>
      </c>
      <c r="J11" s="666" t="s">
        <v>305</v>
      </c>
      <c r="K11" s="666" t="s">
        <v>305</v>
      </c>
      <c r="L11" s="666" t="s">
        <v>305</v>
      </c>
      <c r="M11" s="666" t="s">
        <v>305</v>
      </c>
      <c r="N11" s="666" t="s">
        <v>305</v>
      </c>
      <c r="O11" s="665">
        <v>63.8</v>
      </c>
      <c r="P11" s="665">
        <v>64.099999999999994</v>
      </c>
      <c r="Q11" s="665">
        <v>45.2</v>
      </c>
      <c r="R11" s="666" t="s">
        <v>305</v>
      </c>
      <c r="S11" s="666" t="s">
        <v>305</v>
      </c>
      <c r="T11" s="666" t="s">
        <v>305</v>
      </c>
      <c r="U11" s="666" t="s">
        <v>305</v>
      </c>
      <c r="V11" s="666" t="s">
        <v>305</v>
      </c>
      <c r="W11" s="666" t="s">
        <v>305</v>
      </c>
      <c r="X11" s="666" t="s">
        <v>305</v>
      </c>
      <c r="Y11" s="666" t="s">
        <v>305</v>
      </c>
      <c r="Z11" s="666" t="s">
        <v>305</v>
      </c>
      <c r="AA11" s="667">
        <v>1950</v>
      </c>
    </row>
    <row r="12" spans="2:27" s="646" customFormat="1" ht="14.65" customHeight="1">
      <c r="B12" s="668" t="s">
        <v>844</v>
      </c>
      <c r="C12" s="669">
        <v>46.3</v>
      </c>
      <c r="D12" s="669">
        <v>46.7</v>
      </c>
      <c r="E12" s="669">
        <v>45.8</v>
      </c>
      <c r="F12" s="669">
        <v>46.3</v>
      </c>
      <c r="G12" s="669">
        <v>51.7</v>
      </c>
      <c r="H12" s="669">
        <v>37.5</v>
      </c>
      <c r="I12" s="670" t="s">
        <v>305</v>
      </c>
      <c r="J12" s="670" t="s">
        <v>305</v>
      </c>
      <c r="K12" s="670" t="s">
        <v>305</v>
      </c>
      <c r="L12" s="669">
        <v>59.3</v>
      </c>
      <c r="M12" s="669">
        <v>66.3</v>
      </c>
      <c r="N12" s="669">
        <v>48.3</v>
      </c>
      <c r="O12" s="669">
        <v>76.2</v>
      </c>
      <c r="P12" s="669">
        <v>74.7</v>
      </c>
      <c r="Q12" s="669">
        <v>85.6</v>
      </c>
      <c r="R12" s="670" t="s">
        <v>305</v>
      </c>
      <c r="S12" s="670" t="s">
        <v>305</v>
      </c>
      <c r="T12" s="670" t="s">
        <v>305</v>
      </c>
      <c r="U12" s="670" t="s">
        <v>305</v>
      </c>
      <c r="V12" s="670" t="s">
        <v>305</v>
      </c>
      <c r="W12" s="670" t="s">
        <v>305</v>
      </c>
      <c r="X12" s="670" t="s">
        <v>305</v>
      </c>
      <c r="Y12" s="670" t="s">
        <v>305</v>
      </c>
      <c r="Z12" s="670" t="s">
        <v>305</v>
      </c>
      <c r="AA12" s="671">
        <v>51</v>
      </c>
    </row>
    <row r="13" spans="2:27" s="646" customFormat="1" ht="14.65" customHeight="1">
      <c r="B13" s="672" t="s">
        <v>657</v>
      </c>
      <c r="C13" s="673">
        <v>47.5</v>
      </c>
      <c r="D13" s="674">
        <v>47.9</v>
      </c>
      <c r="E13" s="674">
        <v>47</v>
      </c>
      <c r="F13" s="674">
        <v>49.6</v>
      </c>
      <c r="G13" s="674">
        <v>54.9</v>
      </c>
      <c r="H13" s="674">
        <v>41.1</v>
      </c>
      <c r="I13" s="675" t="s">
        <v>305</v>
      </c>
      <c r="J13" s="675" t="s">
        <v>305</v>
      </c>
      <c r="K13" s="675" t="s">
        <v>305</v>
      </c>
      <c r="L13" s="674">
        <v>56.7</v>
      </c>
      <c r="M13" s="674">
        <v>68.099999999999994</v>
      </c>
      <c r="N13" s="674">
        <v>42.4</v>
      </c>
      <c r="O13" s="674">
        <v>81</v>
      </c>
      <c r="P13" s="674">
        <v>81</v>
      </c>
      <c r="Q13" s="674">
        <v>81.2</v>
      </c>
      <c r="R13" s="675" t="s">
        <v>305</v>
      </c>
      <c r="S13" s="675" t="s">
        <v>305</v>
      </c>
      <c r="T13" s="675" t="s">
        <v>305</v>
      </c>
      <c r="U13" s="675" t="s">
        <v>305</v>
      </c>
      <c r="V13" s="675" t="s">
        <v>305</v>
      </c>
      <c r="W13" s="675" t="s">
        <v>305</v>
      </c>
      <c r="X13" s="675" t="s">
        <v>305</v>
      </c>
      <c r="Y13" s="675" t="s">
        <v>305</v>
      </c>
      <c r="Z13" s="675" t="s">
        <v>305</v>
      </c>
      <c r="AA13" s="676">
        <v>52</v>
      </c>
    </row>
    <row r="14" spans="2:27" s="646" customFormat="1" ht="14.65" customHeight="1">
      <c r="B14" s="672" t="s">
        <v>659</v>
      </c>
      <c r="C14" s="673">
        <v>41.7</v>
      </c>
      <c r="D14" s="674">
        <v>43.8</v>
      </c>
      <c r="E14" s="674">
        <v>39.6</v>
      </c>
      <c r="F14" s="674">
        <v>49</v>
      </c>
      <c r="G14" s="674">
        <v>55.3</v>
      </c>
      <c r="H14" s="674">
        <v>39.6</v>
      </c>
      <c r="I14" s="675" t="s">
        <v>305</v>
      </c>
      <c r="J14" s="675" t="s">
        <v>305</v>
      </c>
      <c r="K14" s="675" t="s">
        <v>305</v>
      </c>
      <c r="L14" s="674">
        <v>60.8</v>
      </c>
      <c r="M14" s="674">
        <v>73.400000000000006</v>
      </c>
      <c r="N14" s="674">
        <v>48.5</v>
      </c>
      <c r="O14" s="674">
        <v>79.8</v>
      </c>
      <c r="P14" s="674">
        <v>80.2</v>
      </c>
      <c r="Q14" s="674">
        <v>76.2</v>
      </c>
      <c r="R14" s="675" t="s">
        <v>305</v>
      </c>
      <c r="S14" s="675" t="s">
        <v>305</v>
      </c>
      <c r="T14" s="675" t="s">
        <v>305</v>
      </c>
      <c r="U14" s="675" t="s">
        <v>305</v>
      </c>
      <c r="V14" s="675" t="s">
        <v>305</v>
      </c>
      <c r="W14" s="675" t="s">
        <v>305</v>
      </c>
      <c r="X14" s="675" t="s">
        <v>305</v>
      </c>
      <c r="Y14" s="675" t="s">
        <v>305</v>
      </c>
      <c r="Z14" s="675" t="s">
        <v>305</v>
      </c>
      <c r="AA14" s="676">
        <v>53</v>
      </c>
    </row>
    <row r="15" spans="2:27" s="646" customFormat="1" ht="14.65" customHeight="1">
      <c r="B15" s="672" t="s">
        <v>661</v>
      </c>
      <c r="C15" s="673">
        <v>40</v>
      </c>
      <c r="D15" s="674">
        <v>41.9</v>
      </c>
      <c r="E15" s="674">
        <v>38.1</v>
      </c>
      <c r="F15" s="674">
        <v>48.5</v>
      </c>
      <c r="G15" s="674">
        <v>54.8</v>
      </c>
      <c r="H15" s="674">
        <v>39.6</v>
      </c>
      <c r="I15" s="675" t="s">
        <v>305</v>
      </c>
      <c r="J15" s="675" t="s">
        <v>305</v>
      </c>
      <c r="K15" s="675" t="s">
        <v>305</v>
      </c>
      <c r="L15" s="674">
        <v>60.4</v>
      </c>
      <c r="M15" s="674">
        <v>72.3</v>
      </c>
      <c r="N15" s="674">
        <v>49.2</v>
      </c>
      <c r="O15" s="674">
        <v>80.3</v>
      </c>
      <c r="P15" s="674">
        <v>81.400000000000006</v>
      </c>
      <c r="Q15" s="674">
        <v>72.8</v>
      </c>
      <c r="R15" s="675" t="s">
        <v>305</v>
      </c>
      <c r="S15" s="675" t="s">
        <v>305</v>
      </c>
      <c r="T15" s="675" t="s">
        <v>305</v>
      </c>
      <c r="U15" s="675" t="s">
        <v>305</v>
      </c>
      <c r="V15" s="675" t="s">
        <v>305</v>
      </c>
      <c r="W15" s="675" t="s">
        <v>305</v>
      </c>
      <c r="X15" s="675" t="s">
        <v>305</v>
      </c>
      <c r="Y15" s="675" t="s">
        <v>305</v>
      </c>
      <c r="Z15" s="675" t="s">
        <v>305</v>
      </c>
      <c r="AA15" s="676">
        <v>54</v>
      </c>
    </row>
    <row r="16" spans="2:27" s="646" customFormat="1" ht="14.65" customHeight="1">
      <c r="B16" s="668" t="s">
        <v>663</v>
      </c>
      <c r="C16" s="674">
        <v>42</v>
      </c>
      <c r="D16" s="674">
        <v>43</v>
      </c>
      <c r="E16" s="674">
        <v>40.9</v>
      </c>
      <c r="F16" s="674">
        <v>47.6</v>
      </c>
      <c r="G16" s="674">
        <v>54.1</v>
      </c>
      <c r="H16" s="674">
        <v>38.6</v>
      </c>
      <c r="I16" s="675" t="s">
        <v>305</v>
      </c>
      <c r="J16" s="675" t="s">
        <v>305</v>
      </c>
      <c r="K16" s="675" t="s">
        <v>305</v>
      </c>
      <c r="L16" s="674">
        <v>53.5</v>
      </c>
      <c r="M16" s="674">
        <v>66.7</v>
      </c>
      <c r="N16" s="674">
        <v>42.5</v>
      </c>
      <c r="O16" s="674">
        <v>73.900000000000006</v>
      </c>
      <c r="P16" s="674">
        <v>75</v>
      </c>
      <c r="Q16" s="674">
        <v>67.5</v>
      </c>
      <c r="R16" s="674">
        <v>40</v>
      </c>
      <c r="S16" s="674">
        <v>39.9</v>
      </c>
      <c r="T16" s="674">
        <v>41.8</v>
      </c>
      <c r="U16" s="677"/>
      <c r="V16" s="677"/>
      <c r="W16" s="677"/>
      <c r="X16" s="666" t="s">
        <v>305</v>
      </c>
      <c r="Y16" s="666" t="s">
        <v>305</v>
      </c>
      <c r="Z16" s="678" t="s">
        <v>305</v>
      </c>
      <c r="AA16" s="676">
        <v>55</v>
      </c>
    </row>
    <row r="17" spans="2:27" s="646" customFormat="1" ht="14.65" customHeight="1">
      <c r="B17" s="679" t="s">
        <v>665</v>
      </c>
      <c r="C17" s="669">
        <v>42.6</v>
      </c>
      <c r="D17" s="669">
        <v>44</v>
      </c>
      <c r="E17" s="669">
        <v>41.1</v>
      </c>
      <c r="F17" s="669">
        <v>51.7</v>
      </c>
      <c r="G17" s="669">
        <v>57.7</v>
      </c>
      <c r="H17" s="669">
        <v>43.6</v>
      </c>
      <c r="I17" s="670" t="s">
        <v>305</v>
      </c>
      <c r="J17" s="670" t="s">
        <v>305</v>
      </c>
      <c r="K17" s="670" t="s">
        <v>305</v>
      </c>
      <c r="L17" s="669">
        <v>52.3</v>
      </c>
      <c r="M17" s="669">
        <v>64.400000000000006</v>
      </c>
      <c r="N17" s="669">
        <v>43.6</v>
      </c>
      <c r="O17" s="669">
        <v>73.2</v>
      </c>
      <c r="P17" s="669">
        <v>76</v>
      </c>
      <c r="Q17" s="669">
        <v>56.7</v>
      </c>
      <c r="R17" s="669">
        <v>45.5</v>
      </c>
      <c r="S17" s="669">
        <v>45.9</v>
      </c>
      <c r="T17" s="669">
        <v>38.5</v>
      </c>
      <c r="U17" s="680" t="s">
        <v>845</v>
      </c>
      <c r="V17" s="681"/>
      <c r="W17" s="681"/>
      <c r="X17" s="675" t="s">
        <v>305</v>
      </c>
      <c r="Y17" s="675" t="s">
        <v>305</v>
      </c>
      <c r="Z17" s="675" t="s">
        <v>305</v>
      </c>
      <c r="AA17" s="671">
        <v>56</v>
      </c>
    </row>
    <row r="18" spans="2:27" s="646" customFormat="1" ht="14.65" customHeight="1">
      <c r="B18" s="668" t="s">
        <v>667</v>
      </c>
      <c r="C18" s="674">
        <v>43.3</v>
      </c>
      <c r="D18" s="674">
        <v>45</v>
      </c>
      <c r="E18" s="674">
        <v>41.5</v>
      </c>
      <c r="F18" s="674">
        <v>58.4</v>
      </c>
      <c r="G18" s="674">
        <v>63.6</v>
      </c>
      <c r="H18" s="674">
        <v>51.5</v>
      </c>
      <c r="I18" s="675" t="s">
        <v>305</v>
      </c>
      <c r="J18" s="675" t="s">
        <v>305</v>
      </c>
      <c r="K18" s="675" t="s">
        <v>305</v>
      </c>
      <c r="L18" s="674">
        <v>54</v>
      </c>
      <c r="M18" s="674">
        <v>67.7</v>
      </c>
      <c r="N18" s="674">
        <v>45.5</v>
      </c>
      <c r="O18" s="674">
        <v>76.900000000000006</v>
      </c>
      <c r="P18" s="674">
        <v>80.099999999999994</v>
      </c>
      <c r="Q18" s="674">
        <v>57.2</v>
      </c>
      <c r="R18" s="674">
        <v>49.8</v>
      </c>
      <c r="S18" s="674">
        <v>50.4</v>
      </c>
      <c r="T18" s="674">
        <v>40.5</v>
      </c>
      <c r="U18" s="680" t="s">
        <v>846</v>
      </c>
      <c r="V18" s="677"/>
      <c r="W18" s="677"/>
      <c r="X18" s="675" t="s">
        <v>305</v>
      </c>
      <c r="Y18" s="675" t="s">
        <v>305</v>
      </c>
      <c r="Z18" s="675" t="s">
        <v>305</v>
      </c>
      <c r="AA18" s="676">
        <v>57</v>
      </c>
    </row>
    <row r="19" spans="2:27" s="646" customFormat="1" ht="14.65" customHeight="1">
      <c r="B19" s="668" t="s">
        <v>669</v>
      </c>
      <c r="C19" s="674">
        <v>40.9</v>
      </c>
      <c r="D19" s="674">
        <v>42.7</v>
      </c>
      <c r="E19" s="674">
        <v>39</v>
      </c>
      <c r="F19" s="674">
        <v>57.6</v>
      </c>
      <c r="G19" s="674">
        <v>62</v>
      </c>
      <c r="H19" s="674">
        <v>52.1</v>
      </c>
      <c r="I19" s="675" t="s">
        <v>305</v>
      </c>
      <c r="J19" s="675" t="s">
        <v>305</v>
      </c>
      <c r="K19" s="675" t="s">
        <v>305</v>
      </c>
      <c r="L19" s="674">
        <v>53.5</v>
      </c>
      <c r="M19" s="674">
        <v>72.5</v>
      </c>
      <c r="N19" s="674">
        <v>43.9</v>
      </c>
      <c r="O19" s="674">
        <v>77.400000000000006</v>
      </c>
      <c r="P19" s="674">
        <v>80.400000000000006</v>
      </c>
      <c r="Q19" s="674">
        <v>59.1</v>
      </c>
      <c r="R19" s="674">
        <v>50.1</v>
      </c>
      <c r="S19" s="674">
        <v>51.2</v>
      </c>
      <c r="T19" s="674">
        <v>35.200000000000003</v>
      </c>
      <c r="U19" s="680" t="s">
        <v>847</v>
      </c>
      <c r="V19" s="677"/>
      <c r="W19" s="677"/>
      <c r="X19" s="675" t="s">
        <v>305</v>
      </c>
      <c r="Y19" s="675" t="s">
        <v>305</v>
      </c>
      <c r="Z19" s="675" t="s">
        <v>305</v>
      </c>
      <c r="AA19" s="676">
        <v>58</v>
      </c>
    </row>
    <row r="20" spans="2:27" s="646" customFormat="1" ht="14.65" customHeight="1">
      <c r="B20" s="668" t="s">
        <v>671</v>
      </c>
      <c r="C20" s="674">
        <v>39.799999999999997</v>
      </c>
      <c r="D20" s="674">
        <v>41.3</v>
      </c>
      <c r="E20" s="674">
        <v>38.200000000000003</v>
      </c>
      <c r="F20" s="674">
        <v>58.1</v>
      </c>
      <c r="G20" s="674">
        <v>61.7</v>
      </c>
      <c r="H20" s="674">
        <v>53.7</v>
      </c>
      <c r="I20" s="675" t="s">
        <v>305</v>
      </c>
      <c r="J20" s="675" t="s">
        <v>305</v>
      </c>
      <c r="K20" s="675" t="s">
        <v>305</v>
      </c>
      <c r="L20" s="674">
        <v>55.1</v>
      </c>
      <c r="M20" s="674">
        <v>75</v>
      </c>
      <c r="N20" s="674">
        <v>45.6</v>
      </c>
      <c r="O20" s="674">
        <v>79</v>
      </c>
      <c r="P20" s="674">
        <v>82.3</v>
      </c>
      <c r="Q20" s="674">
        <v>57.1</v>
      </c>
      <c r="R20" s="674">
        <v>46.8</v>
      </c>
      <c r="S20" s="674">
        <v>47.8</v>
      </c>
      <c r="T20" s="674">
        <v>32.5</v>
      </c>
      <c r="U20" s="682" t="s">
        <v>848</v>
      </c>
      <c r="V20" s="677"/>
      <c r="W20" s="677"/>
      <c r="X20" s="675" t="s">
        <v>305</v>
      </c>
      <c r="Y20" s="675" t="s">
        <v>305</v>
      </c>
      <c r="Z20" s="675" t="s">
        <v>305</v>
      </c>
      <c r="AA20" s="676">
        <v>59</v>
      </c>
    </row>
    <row r="21" spans="2:27" s="646" customFormat="1" ht="14.65" customHeight="1">
      <c r="B21" s="668" t="s">
        <v>673</v>
      </c>
      <c r="C21" s="674">
        <v>38.6</v>
      </c>
      <c r="D21" s="674">
        <v>39.700000000000003</v>
      </c>
      <c r="E21" s="674">
        <v>37.5</v>
      </c>
      <c r="F21" s="674">
        <v>61.3</v>
      </c>
      <c r="G21" s="674">
        <v>63.7</v>
      </c>
      <c r="H21" s="674">
        <v>58.6</v>
      </c>
      <c r="I21" s="675" t="s">
        <v>305</v>
      </c>
      <c r="J21" s="675" t="s">
        <v>305</v>
      </c>
      <c r="K21" s="675" t="s">
        <v>305</v>
      </c>
      <c r="L21" s="674">
        <v>58.9</v>
      </c>
      <c r="M21" s="674">
        <v>79.5</v>
      </c>
      <c r="N21" s="674">
        <v>49.8</v>
      </c>
      <c r="O21" s="674">
        <v>83.2</v>
      </c>
      <c r="P21" s="674">
        <v>86.3</v>
      </c>
      <c r="Q21" s="674">
        <v>64.099999999999994</v>
      </c>
      <c r="R21" s="674">
        <v>51.4</v>
      </c>
      <c r="S21" s="674">
        <v>52.7</v>
      </c>
      <c r="T21" s="674">
        <v>32.9</v>
      </c>
      <c r="U21" s="683" t="s">
        <v>849</v>
      </c>
      <c r="V21" s="677"/>
      <c r="W21" s="677"/>
      <c r="X21" s="666" t="s">
        <v>305</v>
      </c>
      <c r="Y21" s="666" t="s">
        <v>305</v>
      </c>
      <c r="Z21" s="678" t="s">
        <v>305</v>
      </c>
      <c r="AA21" s="676">
        <v>60</v>
      </c>
    </row>
    <row r="22" spans="2:27" s="646" customFormat="1" ht="14.65" customHeight="1">
      <c r="B22" s="679" t="s">
        <v>675</v>
      </c>
      <c r="C22" s="669">
        <v>35.700000000000003</v>
      </c>
      <c r="D22" s="669">
        <v>36.6</v>
      </c>
      <c r="E22" s="669">
        <v>34.799999999999997</v>
      </c>
      <c r="F22" s="669">
        <v>64</v>
      </c>
      <c r="G22" s="669">
        <v>65</v>
      </c>
      <c r="H22" s="669">
        <v>62.9</v>
      </c>
      <c r="I22" s="670" t="s">
        <v>305</v>
      </c>
      <c r="J22" s="670" t="s">
        <v>305</v>
      </c>
      <c r="K22" s="670" t="s">
        <v>305</v>
      </c>
      <c r="L22" s="669">
        <v>62.5</v>
      </c>
      <c r="M22" s="669">
        <v>84.6</v>
      </c>
      <c r="N22" s="669">
        <v>54</v>
      </c>
      <c r="O22" s="669">
        <v>85.6</v>
      </c>
      <c r="P22" s="669">
        <v>88.4</v>
      </c>
      <c r="Q22" s="669">
        <v>69.099999999999994</v>
      </c>
      <c r="R22" s="669">
        <v>51.5</v>
      </c>
      <c r="S22" s="669">
        <v>52.7</v>
      </c>
      <c r="T22" s="669">
        <v>35.200000000000003</v>
      </c>
      <c r="U22" s="681"/>
      <c r="V22" s="681"/>
      <c r="W22" s="681"/>
      <c r="X22" s="675" t="s">
        <v>305</v>
      </c>
      <c r="Y22" s="675" t="s">
        <v>305</v>
      </c>
      <c r="Z22" s="675" t="s">
        <v>305</v>
      </c>
      <c r="AA22" s="671">
        <v>61</v>
      </c>
    </row>
    <row r="23" spans="2:27" s="646" customFormat="1" ht="14.65" customHeight="1">
      <c r="B23" s="668" t="s">
        <v>677</v>
      </c>
      <c r="C23" s="674">
        <v>33.5</v>
      </c>
      <c r="D23" s="674">
        <v>34.299999999999997</v>
      </c>
      <c r="E23" s="674">
        <v>32.6</v>
      </c>
      <c r="F23" s="674">
        <v>63.9</v>
      </c>
      <c r="G23" s="674">
        <v>63.9</v>
      </c>
      <c r="H23" s="674">
        <v>63.9</v>
      </c>
      <c r="I23" s="675" t="s">
        <v>305</v>
      </c>
      <c r="J23" s="675" t="s">
        <v>305</v>
      </c>
      <c r="K23" s="675" t="s">
        <v>305</v>
      </c>
      <c r="L23" s="674">
        <v>59.8</v>
      </c>
      <c r="M23" s="674">
        <v>82.3</v>
      </c>
      <c r="N23" s="674">
        <v>52.2</v>
      </c>
      <c r="O23" s="674">
        <v>86.6</v>
      </c>
      <c r="P23" s="674">
        <v>89.4</v>
      </c>
      <c r="Q23" s="674">
        <v>70</v>
      </c>
      <c r="R23" s="674">
        <v>50.5</v>
      </c>
      <c r="S23" s="674">
        <v>51.2</v>
      </c>
      <c r="T23" s="674">
        <v>41</v>
      </c>
      <c r="U23" s="677"/>
      <c r="V23" s="677"/>
      <c r="W23" s="677"/>
      <c r="X23" s="675" t="s">
        <v>305</v>
      </c>
      <c r="Y23" s="675" t="s">
        <v>305</v>
      </c>
      <c r="Z23" s="675" t="s">
        <v>305</v>
      </c>
      <c r="AA23" s="676">
        <v>62</v>
      </c>
    </row>
    <row r="24" spans="2:27" s="646" customFormat="1" ht="14.65" customHeight="1">
      <c r="B24" s="668" t="s">
        <v>679</v>
      </c>
      <c r="C24" s="674">
        <v>30.7</v>
      </c>
      <c r="D24" s="674">
        <v>31.2</v>
      </c>
      <c r="E24" s="674">
        <v>30.1</v>
      </c>
      <c r="F24" s="674">
        <v>63.4</v>
      </c>
      <c r="G24" s="674">
        <v>62.5</v>
      </c>
      <c r="H24" s="674">
        <v>64.5</v>
      </c>
      <c r="I24" s="675" t="s">
        <v>305</v>
      </c>
      <c r="J24" s="675" t="s">
        <v>305</v>
      </c>
      <c r="K24" s="675" t="s">
        <v>305</v>
      </c>
      <c r="L24" s="674">
        <v>62.1</v>
      </c>
      <c r="M24" s="674">
        <v>82.1</v>
      </c>
      <c r="N24" s="674">
        <v>55.2</v>
      </c>
      <c r="O24" s="674">
        <v>86.2</v>
      </c>
      <c r="P24" s="674">
        <v>88.9</v>
      </c>
      <c r="Q24" s="674">
        <v>70.599999999999994</v>
      </c>
      <c r="R24" s="674">
        <v>43.3</v>
      </c>
      <c r="S24" s="674">
        <v>43.9</v>
      </c>
      <c r="T24" s="674">
        <v>36.700000000000003</v>
      </c>
      <c r="U24" s="684">
        <v>63.4</v>
      </c>
      <c r="V24" s="684">
        <v>63.6</v>
      </c>
      <c r="W24" s="684">
        <v>60.3</v>
      </c>
      <c r="X24" s="675" t="s">
        <v>305</v>
      </c>
      <c r="Y24" s="675" t="s">
        <v>305</v>
      </c>
      <c r="Z24" s="675" t="s">
        <v>305</v>
      </c>
      <c r="AA24" s="676">
        <v>63</v>
      </c>
    </row>
    <row r="25" spans="2:27" s="646" customFormat="1" ht="14.65" customHeight="1">
      <c r="B25" s="668" t="s">
        <v>681</v>
      </c>
      <c r="C25" s="674">
        <v>28.7</v>
      </c>
      <c r="D25" s="674">
        <v>29.1</v>
      </c>
      <c r="E25" s="674">
        <v>28.4</v>
      </c>
      <c r="F25" s="674">
        <v>63.9</v>
      </c>
      <c r="G25" s="674">
        <v>61.4</v>
      </c>
      <c r="H25" s="674">
        <v>66.7</v>
      </c>
      <c r="I25" s="674">
        <v>99.4</v>
      </c>
      <c r="J25" s="674">
        <v>99.4</v>
      </c>
      <c r="K25" s="675" t="s">
        <v>850</v>
      </c>
      <c r="L25" s="674">
        <v>64.5</v>
      </c>
      <c r="M25" s="674">
        <v>81.400000000000006</v>
      </c>
      <c r="N25" s="674">
        <v>58.9</v>
      </c>
      <c r="O25" s="674">
        <v>85.6</v>
      </c>
      <c r="P25" s="674">
        <v>88.3</v>
      </c>
      <c r="Q25" s="674">
        <v>71</v>
      </c>
      <c r="R25" s="674">
        <v>46.4</v>
      </c>
      <c r="S25" s="674">
        <v>47.8</v>
      </c>
      <c r="T25" s="674">
        <v>30.9</v>
      </c>
      <c r="U25" s="684">
        <v>55.3</v>
      </c>
      <c r="V25" s="684">
        <v>55.3</v>
      </c>
      <c r="W25" s="684">
        <v>54.9</v>
      </c>
      <c r="X25" s="675" t="s">
        <v>305</v>
      </c>
      <c r="Y25" s="675" t="s">
        <v>305</v>
      </c>
      <c r="Z25" s="675" t="s">
        <v>305</v>
      </c>
      <c r="AA25" s="676">
        <v>64</v>
      </c>
    </row>
    <row r="26" spans="2:27" s="646" customFormat="1" ht="14.65" customHeight="1">
      <c r="B26" s="668" t="s">
        <v>683</v>
      </c>
      <c r="C26" s="674">
        <v>26.5</v>
      </c>
      <c r="D26" s="674">
        <v>26.9</v>
      </c>
      <c r="E26" s="674">
        <v>26</v>
      </c>
      <c r="F26" s="674">
        <v>60.4</v>
      </c>
      <c r="G26" s="674">
        <v>57.9</v>
      </c>
      <c r="H26" s="674">
        <v>62.9</v>
      </c>
      <c r="I26" s="674">
        <v>96.1</v>
      </c>
      <c r="J26" s="674">
        <v>96.1</v>
      </c>
      <c r="K26" s="675" t="s">
        <v>850</v>
      </c>
      <c r="L26" s="674">
        <v>63.8</v>
      </c>
      <c r="M26" s="674">
        <v>84.1</v>
      </c>
      <c r="N26" s="674">
        <v>57.4</v>
      </c>
      <c r="O26" s="674">
        <v>83.4</v>
      </c>
      <c r="P26" s="674">
        <v>86.6</v>
      </c>
      <c r="Q26" s="674">
        <v>66.7</v>
      </c>
      <c r="R26" s="674">
        <v>47.6</v>
      </c>
      <c r="S26" s="674">
        <v>48.9</v>
      </c>
      <c r="T26" s="674">
        <v>32.4</v>
      </c>
      <c r="U26" s="684">
        <v>61.5</v>
      </c>
      <c r="V26" s="684">
        <v>62.7</v>
      </c>
      <c r="W26" s="684">
        <v>41.4</v>
      </c>
      <c r="X26" s="666" t="s">
        <v>305</v>
      </c>
      <c r="Y26" s="666" t="s">
        <v>305</v>
      </c>
      <c r="Z26" s="678" t="s">
        <v>305</v>
      </c>
      <c r="AA26" s="676">
        <v>65</v>
      </c>
    </row>
    <row r="27" spans="2:27" s="646" customFormat="1" ht="14.65" customHeight="1">
      <c r="B27" s="679" t="s">
        <v>685</v>
      </c>
      <c r="C27" s="669">
        <v>24.5</v>
      </c>
      <c r="D27" s="669">
        <v>24.6</v>
      </c>
      <c r="E27" s="669">
        <v>24.4</v>
      </c>
      <c r="F27" s="669">
        <v>58</v>
      </c>
      <c r="G27" s="669">
        <v>56.3</v>
      </c>
      <c r="H27" s="669">
        <v>59.7</v>
      </c>
      <c r="I27" s="669">
        <v>99.3</v>
      </c>
      <c r="J27" s="669">
        <v>99.3</v>
      </c>
      <c r="K27" s="670" t="s">
        <v>850</v>
      </c>
      <c r="L27" s="669">
        <v>61.3</v>
      </c>
      <c r="M27" s="669">
        <v>85.1</v>
      </c>
      <c r="N27" s="669">
        <v>54</v>
      </c>
      <c r="O27" s="669">
        <v>79.900000000000006</v>
      </c>
      <c r="P27" s="669">
        <v>83.5</v>
      </c>
      <c r="Q27" s="669">
        <v>61.9</v>
      </c>
      <c r="R27" s="669">
        <v>51</v>
      </c>
      <c r="S27" s="669">
        <v>52.4</v>
      </c>
      <c r="T27" s="669">
        <v>35.700000000000003</v>
      </c>
      <c r="U27" s="685">
        <v>63.7</v>
      </c>
      <c r="V27" s="685">
        <v>64.3</v>
      </c>
      <c r="W27" s="685">
        <v>52.1</v>
      </c>
      <c r="X27" s="675" t="s">
        <v>305</v>
      </c>
      <c r="Y27" s="675" t="s">
        <v>305</v>
      </c>
      <c r="Z27" s="675" t="s">
        <v>305</v>
      </c>
      <c r="AA27" s="671">
        <v>66</v>
      </c>
    </row>
    <row r="28" spans="2:27" s="646" customFormat="1" ht="14.65" customHeight="1">
      <c r="B28" s="668" t="s">
        <v>687</v>
      </c>
      <c r="C28" s="674">
        <v>22.9</v>
      </c>
      <c r="D28" s="674">
        <v>23.1</v>
      </c>
      <c r="E28" s="674">
        <v>22.7</v>
      </c>
      <c r="F28" s="674">
        <v>58.7</v>
      </c>
      <c r="G28" s="674">
        <v>56.8</v>
      </c>
      <c r="H28" s="674">
        <v>60.8</v>
      </c>
      <c r="I28" s="674">
        <v>93.5</v>
      </c>
      <c r="J28" s="674">
        <v>93.4</v>
      </c>
      <c r="K28" s="674">
        <v>100</v>
      </c>
      <c r="L28" s="674">
        <v>60.8</v>
      </c>
      <c r="M28" s="674">
        <v>82.6</v>
      </c>
      <c r="N28" s="674">
        <v>55.9</v>
      </c>
      <c r="O28" s="674">
        <v>80.5</v>
      </c>
      <c r="P28" s="674">
        <v>84.3</v>
      </c>
      <c r="Q28" s="674">
        <v>62.1</v>
      </c>
      <c r="R28" s="674">
        <v>53.7</v>
      </c>
      <c r="S28" s="674">
        <v>54.7</v>
      </c>
      <c r="T28" s="674">
        <v>40.200000000000003</v>
      </c>
      <c r="U28" s="684">
        <v>57.5</v>
      </c>
      <c r="V28" s="684">
        <v>57.8</v>
      </c>
      <c r="W28" s="684">
        <v>50.4</v>
      </c>
      <c r="X28" s="675" t="s">
        <v>305</v>
      </c>
      <c r="Y28" s="675" t="s">
        <v>305</v>
      </c>
      <c r="Z28" s="675" t="s">
        <v>305</v>
      </c>
      <c r="AA28" s="676">
        <v>67</v>
      </c>
    </row>
    <row r="29" spans="2:27" s="646" customFormat="1" ht="14.65" customHeight="1">
      <c r="B29" s="668" t="s">
        <v>689</v>
      </c>
      <c r="C29" s="674">
        <v>20.9</v>
      </c>
      <c r="D29" s="674">
        <v>21.1</v>
      </c>
      <c r="E29" s="674">
        <v>20.6</v>
      </c>
      <c r="F29" s="674">
        <v>58.9</v>
      </c>
      <c r="G29" s="674">
        <v>56.8</v>
      </c>
      <c r="H29" s="674">
        <v>61.1</v>
      </c>
      <c r="I29" s="674">
        <v>95.4</v>
      </c>
      <c r="J29" s="674">
        <v>95.4</v>
      </c>
      <c r="K29" s="674">
        <v>96.1</v>
      </c>
      <c r="L29" s="674">
        <v>63.5</v>
      </c>
      <c r="M29" s="674">
        <v>82.9</v>
      </c>
      <c r="N29" s="674">
        <v>59.9</v>
      </c>
      <c r="O29" s="674">
        <v>81.7</v>
      </c>
      <c r="P29" s="674">
        <v>85.3</v>
      </c>
      <c r="Q29" s="674">
        <v>64</v>
      </c>
      <c r="R29" s="674">
        <v>56.6</v>
      </c>
      <c r="S29" s="674">
        <v>58</v>
      </c>
      <c r="T29" s="674">
        <v>38.200000000000003</v>
      </c>
      <c r="U29" s="684">
        <v>63.5</v>
      </c>
      <c r="V29" s="684">
        <v>63.8</v>
      </c>
      <c r="W29" s="684">
        <v>58.5</v>
      </c>
      <c r="X29" s="675" t="s">
        <v>305</v>
      </c>
      <c r="Y29" s="675" t="s">
        <v>305</v>
      </c>
      <c r="Z29" s="675" t="s">
        <v>305</v>
      </c>
      <c r="AA29" s="676">
        <v>68</v>
      </c>
    </row>
    <row r="30" spans="2:27" s="646" customFormat="1" ht="14.65" customHeight="1">
      <c r="B30" s="668" t="s">
        <v>691</v>
      </c>
      <c r="C30" s="674">
        <v>18.7</v>
      </c>
      <c r="D30" s="674">
        <v>18.899999999999999</v>
      </c>
      <c r="E30" s="674">
        <v>18.399999999999999</v>
      </c>
      <c r="F30" s="674">
        <v>58.9</v>
      </c>
      <c r="G30" s="674">
        <v>56.6</v>
      </c>
      <c r="H30" s="674">
        <v>61.4</v>
      </c>
      <c r="I30" s="674">
        <v>96.1</v>
      </c>
      <c r="J30" s="674">
        <v>96.1</v>
      </c>
      <c r="K30" s="674">
        <v>97.8</v>
      </c>
      <c r="L30" s="674">
        <v>68</v>
      </c>
      <c r="M30" s="674">
        <v>82.4</v>
      </c>
      <c r="N30" s="674">
        <v>65.599999999999994</v>
      </c>
      <c r="O30" s="674">
        <v>79</v>
      </c>
      <c r="P30" s="674">
        <v>83.1</v>
      </c>
      <c r="Q30" s="674">
        <v>61.5</v>
      </c>
      <c r="R30" s="674">
        <v>56.5</v>
      </c>
      <c r="S30" s="674">
        <v>57.8</v>
      </c>
      <c r="T30" s="674">
        <v>38.9</v>
      </c>
      <c r="U30" s="684">
        <v>58.8</v>
      </c>
      <c r="V30" s="684">
        <v>59.2</v>
      </c>
      <c r="W30" s="684">
        <v>53</v>
      </c>
      <c r="X30" s="675" t="s">
        <v>305</v>
      </c>
      <c r="Y30" s="675" t="s">
        <v>305</v>
      </c>
      <c r="Z30" s="675" t="s">
        <v>305</v>
      </c>
      <c r="AA30" s="676">
        <v>69</v>
      </c>
    </row>
    <row r="31" spans="2:27" s="646" customFormat="1" ht="14.65" customHeight="1">
      <c r="B31" s="668" t="s">
        <v>693</v>
      </c>
      <c r="C31" s="674">
        <v>16.3</v>
      </c>
      <c r="D31" s="674">
        <v>16.5</v>
      </c>
      <c r="E31" s="674">
        <v>16.100000000000001</v>
      </c>
      <c r="F31" s="674">
        <v>58.2</v>
      </c>
      <c r="G31" s="674">
        <v>55.4</v>
      </c>
      <c r="H31" s="674">
        <v>61.2</v>
      </c>
      <c r="I31" s="674">
        <v>96.7</v>
      </c>
      <c r="J31" s="674">
        <v>96.8</v>
      </c>
      <c r="K31" s="674">
        <v>94.4</v>
      </c>
      <c r="L31" s="674">
        <v>70.3</v>
      </c>
      <c r="M31" s="674">
        <v>80.5</v>
      </c>
      <c r="N31" s="674">
        <v>68.8</v>
      </c>
      <c r="O31" s="674">
        <v>78.099999999999994</v>
      </c>
      <c r="P31" s="674">
        <v>82.8</v>
      </c>
      <c r="Q31" s="674">
        <v>59.9</v>
      </c>
      <c r="R31" s="674">
        <v>56.4</v>
      </c>
      <c r="S31" s="674">
        <v>58.1</v>
      </c>
      <c r="T31" s="674">
        <v>37.1</v>
      </c>
      <c r="U31" s="684">
        <v>62.9</v>
      </c>
      <c r="V31" s="684">
        <v>63.6</v>
      </c>
      <c r="W31" s="684">
        <v>51.7</v>
      </c>
      <c r="X31" s="666" t="s">
        <v>305</v>
      </c>
      <c r="Y31" s="666" t="s">
        <v>305</v>
      </c>
      <c r="Z31" s="678" t="s">
        <v>305</v>
      </c>
      <c r="AA31" s="676">
        <v>70</v>
      </c>
    </row>
    <row r="32" spans="2:27" s="646" customFormat="1" ht="14.65" customHeight="1">
      <c r="B32" s="679" t="s">
        <v>695</v>
      </c>
      <c r="C32" s="669">
        <v>13.7</v>
      </c>
      <c r="D32" s="669">
        <v>13.8</v>
      </c>
      <c r="E32" s="669">
        <v>13.5</v>
      </c>
      <c r="F32" s="669">
        <v>55.9</v>
      </c>
      <c r="G32" s="669">
        <v>52.7</v>
      </c>
      <c r="H32" s="669">
        <v>59.2</v>
      </c>
      <c r="I32" s="669">
        <v>96.2</v>
      </c>
      <c r="J32" s="669">
        <v>96.1</v>
      </c>
      <c r="K32" s="669">
        <v>98.4</v>
      </c>
      <c r="L32" s="669">
        <v>70.3</v>
      </c>
      <c r="M32" s="669">
        <v>76.8</v>
      </c>
      <c r="N32" s="669">
        <v>69.2</v>
      </c>
      <c r="O32" s="669">
        <v>79</v>
      </c>
      <c r="P32" s="669">
        <v>83.4</v>
      </c>
      <c r="Q32" s="669">
        <v>60.8</v>
      </c>
      <c r="R32" s="669">
        <v>59.3</v>
      </c>
      <c r="S32" s="669">
        <v>61</v>
      </c>
      <c r="T32" s="669">
        <v>39.4</v>
      </c>
      <c r="U32" s="685">
        <v>66</v>
      </c>
      <c r="V32" s="685">
        <v>66.8</v>
      </c>
      <c r="W32" s="685">
        <v>54.8</v>
      </c>
      <c r="X32" s="675" t="s">
        <v>305</v>
      </c>
      <c r="Y32" s="675" t="s">
        <v>305</v>
      </c>
      <c r="Z32" s="675" t="s">
        <v>305</v>
      </c>
      <c r="AA32" s="671">
        <v>71</v>
      </c>
    </row>
    <row r="33" spans="2:27" s="646" customFormat="1" ht="14.65" customHeight="1">
      <c r="B33" s="668" t="s">
        <v>697</v>
      </c>
      <c r="C33" s="674">
        <v>11.5</v>
      </c>
      <c r="D33" s="674">
        <v>11.4</v>
      </c>
      <c r="E33" s="674">
        <v>11.5</v>
      </c>
      <c r="F33" s="674">
        <v>53</v>
      </c>
      <c r="G33" s="674">
        <v>49.5</v>
      </c>
      <c r="H33" s="674">
        <v>56.5</v>
      </c>
      <c r="I33" s="674">
        <v>94.8</v>
      </c>
      <c r="J33" s="674">
        <v>94.7</v>
      </c>
      <c r="K33" s="674">
        <v>99.1</v>
      </c>
      <c r="L33" s="674">
        <v>69.8</v>
      </c>
      <c r="M33" s="674">
        <v>72.8</v>
      </c>
      <c r="N33" s="674">
        <v>69.3</v>
      </c>
      <c r="O33" s="674">
        <v>75.7</v>
      </c>
      <c r="P33" s="674">
        <v>80</v>
      </c>
      <c r="Q33" s="674">
        <v>57.9</v>
      </c>
      <c r="R33" s="674">
        <v>59.1</v>
      </c>
      <c r="S33" s="674">
        <v>61.3</v>
      </c>
      <c r="T33" s="674">
        <v>34.5</v>
      </c>
      <c r="U33" s="684">
        <v>61.2</v>
      </c>
      <c r="V33" s="684">
        <v>61.6</v>
      </c>
      <c r="W33" s="684">
        <v>54.2</v>
      </c>
      <c r="X33" s="675" t="s">
        <v>305</v>
      </c>
      <c r="Y33" s="675" t="s">
        <v>305</v>
      </c>
      <c r="Z33" s="675" t="s">
        <v>305</v>
      </c>
      <c r="AA33" s="676">
        <v>72</v>
      </c>
    </row>
    <row r="34" spans="2:27" s="646" customFormat="1" ht="14.65" customHeight="1">
      <c r="B34" s="668" t="s">
        <v>699</v>
      </c>
      <c r="C34" s="674">
        <v>9.4</v>
      </c>
      <c r="D34" s="674">
        <v>9.4</v>
      </c>
      <c r="E34" s="674">
        <v>9.4</v>
      </c>
      <c r="F34" s="674">
        <v>50.4</v>
      </c>
      <c r="G34" s="674">
        <v>46.8</v>
      </c>
      <c r="H34" s="674">
        <v>54</v>
      </c>
      <c r="I34" s="674">
        <v>93.2</v>
      </c>
      <c r="J34" s="674">
        <v>93.2</v>
      </c>
      <c r="K34" s="674">
        <v>92.1</v>
      </c>
      <c r="L34" s="674">
        <v>73</v>
      </c>
      <c r="M34" s="674">
        <v>71.5</v>
      </c>
      <c r="N34" s="674">
        <v>73.2</v>
      </c>
      <c r="O34" s="674">
        <v>75.3</v>
      </c>
      <c r="P34" s="674">
        <v>78.900000000000006</v>
      </c>
      <c r="Q34" s="674">
        <v>60.3</v>
      </c>
      <c r="R34" s="674">
        <v>57.4</v>
      </c>
      <c r="S34" s="674">
        <v>59.6</v>
      </c>
      <c r="T34" s="674">
        <v>31.5</v>
      </c>
      <c r="U34" s="684">
        <v>60.2</v>
      </c>
      <c r="V34" s="684">
        <v>60.6</v>
      </c>
      <c r="W34" s="684">
        <v>53.5</v>
      </c>
      <c r="X34" s="675" t="s">
        <v>305</v>
      </c>
      <c r="Y34" s="675" t="s">
        <v>305</v>
      </c>
      <c r="Z34" s="675" t="s">
        <v>305</v>
      </c>
      <c r="AA34" s="676">
        <v>73</v>
      </c>
    </row>
    <row r="35" spans="2:27" s="646" customFormat="1" ht="14.65" customHeight="1">
      <c r="B35" s="668" t="s">
        <v>701</v>
      </c>
      <c r="C35" s="674">
        <v>7.7</v>
      </c>
      <c r="D35" s="674">
        <v>7.7</v>
      </c>
      <c r="E35" s="674">
        <v>7.7</v>
      </c>
      <c r="F35" s="674">
        <v>48</v>
      </c>
      <c r="G35" s="674">
        <v>44.5</v>
      </c>
      <c r="H35" s="674">
        <v>51.6</v>
      </c>
      <c r="I35" s="674">
        <v>93</v>
      </c>
      <c r="J35" s="674">
        <v>92.9</v>
      </c>
      <c r="K35" s="674">
        <v>96.2</v>
      </c>
      <c r="L35" s="674">
        <v>75.599999999999994</v>
      </c>
      <c r="M35" s="674">
        <v>75.3</v>
      </c>
      <c r="N35" s="674">
        <v>75.599999999999994</v>
      </c>
      <c r="O35" s="674">
        <v>76.900000000000006</v>
      </c>
      <c r="P35" s="674">
        <v>80.099999999999994</v>
      </c>
      <c r="Q35" s="674">
        <v>63.9</v>
      </c>
      <c r="R35" s="674">
        <v>61.6</v>
      </c>
      <c r="S35" s="674">
        <v>63.6</v>
      </c>
      <c r="T35" s="674">
        <v>37.9</v>
      </c>
      <c r="U35" s="684">
        <v>66.099999999999994</v>
      </c>
      <c r="V35" s="684">
        <v>67.099999999999994</v>
      </c>
      <c r="W35" s="684">
        <v>51.9</v>
      </c>
      <c r="X35" s="675" t="s">
        <v>305</v>
      </c>
      <c r="Y35" s="675" t="s">
        <v>305</v>
      </c>
      <c r="Z35" s="675" t="s">
        <v>305</v>
      </c>
      <c r="AA35" s="676">
        <v>74</v>
      </c>
    </row>
    <row r="36" spans="2:27" s="646" customFormat="1" ht="14.65" customHeight="1">
      <c r="B36" s="668" t="s">
        <v>703</v>
      </c>
      <c r="C36" s="674">
        <v>5.9</v>
      </c>
      <c r="D36" s="674">
        <v>5.9</v>
      </c>
      <c r="E36" s="674">
        <v>5.9</v>
      </c>
      <c r="F36" s="674">
        <v>44.6</v>
      </c>
      <c r="G36" s="674">
        <v>41.1</v>
      </c>
      <c r="H36" s="674">
        <v>48</v>
      </c>
      <c r="I36" s="674">
        <v>90.4</v>
      </c>
      <c r="J36" s="674">
        <v>90.3</v>
      </c>
      <c r="K36" s="674">
        <v>93.2</v>
      </c>
      <c r="L36" s="674">
        <v>73.3</v>
      </c>
      <c r="M36" s="674">
        <v>75.599999999999994</v>
      </c>
      <c r="N36" s="674">
        <v>73</v>
      </c>
      <c r="O36" s="674">
        <v>74.3</v>
      </c>
      <c r="P36" s="674">
        <v>77.5</v>
      </c>
      <c r="Q36" s="674">
        <v>62.8</v>
      </c>
      <c r="R36" s="674">
        <v>60.4</v>
      </c>
      <c r="S36" s="674">
        <v>62.6</v>
      </c>
      <c r="T36" s="674">
        <v>36</v>
      </c>
      <c r="U36" s="684">
        <v>64.5</v>
      </c>
      <c r="V36" s="684">
        <v>65.2</v>
      </c>
      <c r="W36" s="684">
        <v>53.6</v>
      </c>
      <c r="X36" s="666" t="s">
        <v>305</v>
      </c>
      <c r="Y36" s="666" t="s">
        <v>305</v>
      </c>
      <c r="Z36" s="678" t="s">
        <v>305</v>
      </c>
      <c r="AA36" s="676">
        <v>75</v>
      </c>
    </row>
    <row r="37" spans="2:27" s="646" customFormat="1" ht="14.65" customHeight="1">
      <c r="B37" s="679" t="s">
        <v>705</v>
      </c>
      <c r="C37" s="669">
        <v>5.2</v>
      </c>
      <c r="D37" s="669">
        <v>5.2</v>
      </c>
      <c r="E37" s="669">
        <v>5.2</v>
      </c>
      <c r="F37" s="669">
        <v>42.2</v>
      </c>
      <c r="G37" s="669">
        <v>39.1</v>
      </c>
      <c r="H37" s="669">
        <v>45.2</v>
      </c>
      <c r="I37" s="669">
        <v>88.1</v>
      </c>
      <c r="J37" s="669">
        <v>88.1</v>
      </c>
      <c r="K37" s="669">
        <v>93.3</v>
      </c>
      <c r="L37" s="669">
        <v>69</v>
      </c>
      <c r="M37" s="669">
        <v>70.5</v>
      </c>
      <c r="N37" s="669">
        <v>68.900000000000006</v>
      </c>
      <c r="O37" s="669">
        <v>70.7</v>
      </c>
      <c r="P37" s="669">
        <v>74.5</v>
      </c>
      <c r="Q37" s="669">
        <v>57.6</v>
      </c>
      <c r="R37" s="669">
        <v>55.1</v>
      </c>
      <c r="S37" s="669">
        <v>57.3</v>
      </c>
      <c r="T37" s="669">
        <v>32.4</v>
      </c>
      <c r="U37" s="685">
        <v>60.6</v>
      </c>
      <c r="V37" s="685">
        <v>61.4</v>
      </c>
      <c r="W37" s="685">
        <v>48.3</v>
      </c>
      <c r="X37" s="675" t="s">
        <v>305</v>
      </c>
      <c r="Y37" s="675" t="s">
        <v>305</v>
      </c>
      <c r="Z37" s="675" t="s">
        <v>305</v>
      </c>
      <c r="AA37" s="671">
        <v>76</v>
      </c>
    </row>
    <row r="38" spans="2:27" s="646" customFormat="1" ht="14.65" customHeight="1">
      <c r="B38" s="668" t="s">
        <v>707</v>
      </c>
      <c r="C38" s="674">
        <v>4.8</v>
      </c>
      <c r="D38" s="674">
        <v>5</v>
      </c>
      <c r="E38" s="674">
        <v>4.7</v>
      </c>
      <c r="F38" s="674">
        <v>42.5</v>
      </c>
      <c r="G38" s="674">
        <v>39.4</v>
      </c>
      <c r="H38" s="674">
        <v>45.6</v>
      </c>
      <c r="I38" s="674">
        <v>89.8</v>
      </c>
      <c r="J38" s="674">
        <v>89.7</v>
      </c>
      <c r="K38" s="674">
        <v>95.9</v>
      </c>
      <c r="L38" s="674">
        <v>71.400000000000006</v>
      </c>
      <c r="M38" s="674">
        <v>73.099999999999994</v>
      </c>
      <c r="N38" s="674">
        <v>71.3</v>
      </c>
      <c r="O38" s="674">
        <v>72</v>
      </c>
      <c r="P38" s="674">
        <v>75.900000000000006</v>
      </c>
      <c r="Q38" s="674">
        <v>59.4</v>
      </c>
      <c r="R38" s="674">
        <v>59.2</v>
      </c>
      <c r="S38" s="674">
        <v>61.5</v>
      </c>
      <c r="T38" s="674">
        <v>36.1</v>
      </c>
      <c r="U38" s="684">
        <v>59.3</v>
      </c>
      <c r="V38" s="684">
        <v>60.1</v>
      </c>
      <c r="W38" s="684">
        <v>45</v>
      </c>
      <c r="X38" s="675" t="s">
        <v>305</v>
      </c>
      <c r="Y38" s="675" t="s">
        <v>305</v>
      </c>
      <c r="Z38" s="675" t="s">
        <v>305</v>
      </c>
      <c r="AA38" s="676">
        <v>77</v>
      </c>
    </row>
    <row r="39" spans="2:27" s="646" customFormat="1" ht="14.65" customHeight="1">
      <c r="B39" s="668" t="s">
        <v>709</v>
      </c>
      <c r="C39" s="674">
        <v>4.4000000000000004</v>
      </c>
      <c r="D39" s="674">
        <v>4.5999999999999996</v>
      </c>
      <c r="E39" s="674">
        <v>4.2</v>
      </c>
      <c r="F39" s="674">
        <v>42.8</v>
      </c>
      <c r="G39" s="674">
        <v>39.9</v>
      </c>
      <c r="H39" s="674">
        <v>45.8</v>
      </c>
      <c r="I39" s="674">
        <v>87.6</v>
      </c>
      <c r="J39" s="674">
        <v>87.6</v>
      </c>
      <c r="K39" s="674">
        <v>90.8</v>
      </c>
      <c r="L39" s="674">
        <v>71</v>
      </c>
      <c r="M39" s="674">
        <v>71.400000000000006</v>
      </c>
      <c r="N39" s="674">
        <v>70.900000000000006</v>
      </c>
      <c r="O39" s="674">
        <v>71.900000000000006</v>
      </c>
      <c r="P39" s="674">
        <v>75.7</v>
      </c>
      <c r="Q39" s="674">
        <v>60.2</v>
      </c>
      <c r="R39" s="674">
        <v>61.8</v>
      </c>
      <c r="S39" s="674">
        <v>64.400000000000006</v>
      </c>
      <c r="T39" s="674">
        <v>33.4</v>
      </c>
      <c r="U39" s="684">
        <v>57.1</v>
      </c>
      <c r="V39" s="684">
        <v>58.2</v>
      </c>
      <c r="W39" s="684">
        <v>40.799999999999997</v>
      </c>
      <c r="X39" s="675" t="s">
        <v>305</v>
      </c>
      <c r="Y39" s="675" t="s">
        <v>305</v>
      </c>
      <c r="Z39" s="675" t="s">
        <v>305</v>
      </c>
      <c r="AA39" s="676">
        <v>78</v>
      </c>
    </row>
    <row r="40" spans="2:27" s="646" customFormat="1" ht="14.65" customHeight="1">
      <c r="B40" s="668" t="s">
        <v>711</v>
      </c>
      <c r="C40" s="674">
        <v>4</v>
      </c>
      <c r="D40" s="674">
        <v>4.3</v>
      </c>
      <c r="E40" s="674">
        <v>3.6</v>
      </c>
      <c r="F40" s="674">
        <v>42.7</v>
      </c>
      <c r="G40" s="674">
        <v>39.9</v>
      </c>
      <c r="H40" s="674">
        <v>45.6</v>
      </c>
      <c r="I40" s="674">
        <v>88.4</v>
      </c>
      <c r="J40" s="674">
        <v>88.4</v>
      </c>
      <c r="K40" s="674">
        <v>88.3</v>
      </c>
      <c r="L40" s="674">
        <v>72.3</v>
      </c>
      <c r="M40" s="674">
        <v>71.400000000000006</v>
      </c>
      <c r="N40" s="674">
        <v>72.3</v>
      </c>
      <c r="O40" s="674">
        <v>73.599999999999994</v>
      </c>
      <c r="P40" s="674">
        <v>77</v>
      </c>
      <c r="Q40" s="674">
        <v>62.9</v>
      </c>
      <c r="R40" s="674">
        <v>64.2</v>
      </c>
      <c r="S40" s="674">
        <v>67</v>
      </c>
      <c r="T40" s="674">
        <v>38.4</v>
      </c>
      <c r="U40" s="684">
        <v>60.2</v>
      </c>
      <c r="V40" s="684">
        <v>61.4</v>
      </c>
      <c r="W40" s="684">
        <v>43.4</v>
      </c>
      <c r="X40" s="675" t="s">
        <v>305</v>
      </c>
      <c r="Y40" s="675" t="s">
        <v>305</v>
      </c>
      <c r="Z40" s="675" t="s">
        <v>305</v>
      </c>
      <c r="AA40" s="676">
        <v>79</v>
      </c>
    </row>
    <row r="41" spans="2:27" s="646" customFormat="1" ht="14.65" customHeight="1">
      <c r="B41" s="668" t="s">
        <v>713</v>
      </c>
      <c r="C41" s="674">
        <v>3.9</v>
      </c>
      <c r="D41" s="674">
        <v>4.5</v>
      </c>
      <c r="E41" s="674">
        <v>3.2</v>
      </c>
      <c r="F41" s="674">
        <v>42.9</v>
      </c>
      <c r="G41" s="674">
        <v>40.200000000000003</v>
      </c>
      <c r="H41" s="674">
        <v>45.6</v>
      </c>
      <c r="I41" s="674">
        <v>89.1</v>
      </c>
      <c r="J41" s="674">
        <v>89</v>
      </c>
      <c r="K41" s="674">
        <v>92.6</v>
      </c>
      <c r="L41" s="674">
        <v>76</v>
      </c>
      <c r="M41" s="674">
        <v>71.8</v>
      </c>
      <c r="N41" s="674">
        <v>76.400000000000006</v>
      </c>
      <c r="O41" s="674">
        <v>75.3</v>
      </c>
      <c r="P41" s="674">
        <v>78.5</v>
      </c>
      <c r="Q41" s="674">
        <v>65.7</v>
      </c>
      <c r="R41" s="674">
        <v>63.8</v>
      </c>
      <c r="S41" s="674">
        <v>67.2</v>
      </c>
      <c r="T41" s="674">
        <v>36.200000000000003</v>
      </c>
      <c r="U41" s="684">
        <v>62.1</v>
      </c>
      <c r="V41" s="684">
        <v>63.9</v>
      </c>
      <c r="W41" s="684">
        <v>40</v>
      </c>
      <c r="X41" s="666" t="s">
        <v>305</v>
      </c>
      <c r="Y41" s="666" t="s">
        <v>305</v>
      </c>
      <c r="Z41" s="678" t="s">
        <v>305</v>
      </c>
      <c r="AA41" s="676">
        <v>80</v>
      </c>
    </row>
    <row r="42" spans="2:27" s="646" customFormat="1" ht="14.65" customHeight="1">
      <c r="B42" s="679" t="s">
        <v>715</v>
      </c>
      <c r="C42" s="669">
        <v>3.9</v>
      </c>
      <c r="D42" s="669">
        <v>4.7</v>
      </c>
      <c r="E42" s="669">
        <v>3.2</v>
      </c>
      <c r="F42" s="669">
        <v>43.1</v>
      </c>
      <c r="G42" s="669">
        <v>40.4</v>
      </c>
      <c r="H42" s="669">
        <v>45.7</v>
      </c>
      <c r="I42" s="669">
        <v>89.5</v>
      </c>
      <c r="J42" s="669">
        <v>89.5</v>
      </c>
      <c r="K42" s="669">
        <v>90.7</v>
      </c>
      <c r="L42" s="669">
        <v>78</v>
      </c>
      <c r="M42" s="669">
        <v>73.5</v>
      </c>
      <c r="N42" s="669">
        <v>78.400000000000006</v>
      </c>
      <c r="O42" s="669">
        <v>76.2</v>
      </c>
      <c r="P42" s="669">
        <v>79</v>
      </c>
      <c r="Q42" s="669">
        <v>67.599999999999994</v>
      </c>
      <c r="R42" s="669">
        <v>64.8</v>
      </c>
      <c r="S42" s="669">
        <v>68.2</v>
      </c>
      <c r="T42" s="669">
        <v>37.6</v>
      </c>
      <c r="U42" s="685">
        <v>59.2</v>
      </c>
      <c r="V42" s="685">
        <v>60.4</v>
      </c>
      <c r="W42" s="685">
        <v>44.7</v>
      </c>
      <c r="X42" s="675" t="s">
        <v>305</v>
      </c>
      <c r="Y42" s="675" t="s">
        <v>305</v>
      </c>
      <c r="Z42" s="675" t="s">
        <v>305</v>
      </c>
      <c r="AA42" s="671">
        <v>81</v>
      </c>
    </row>
    <row r="43" spans="2:27" s="646" customFormat="1" ht="14.65" customHeight="1">
      <c r="B43" s="668" t="s">
        <v>717</v>
      </c>
      <c r="C43" s="674">
        <v>4</v>
      </c>
      <c r="D43" s="674">
        <v>4.7</v>
      </c>
      <c r="E43" s="674">
        <v>3.2</v>
      </c>
      <c r="F43" s="674">
        <v>42.9</v>
      </c>
      <c r="G43" s="674">
        <v>40.1</v>
      </c>
      <c r="H43" s="674">
        <v>45.6</v>
      </c>
      <c r="I43" s="674">
        <v>90.3</v>
      </c>
      <c r="J43" s="674">
        <v>90.2</v>
      </c>
      <c r="K43" s="674">
        <v>95</v>
      </c>
      <c r="L43" s="674">
        <v>77.8</v>
      </c>
      <c r="M43" s="674">
        <v>74.2</v>
      </c>
      <c r="N43" s="674">
        <v>78.099999999999994</v>
      </c>
      <c r="O43" s="674">
        <v>76.7</v>
      </c>
      <c r="P43" s="674">
        <v>79.099999999999994</v>
      </c>
      <c r="Q43" s="674">
        <v>69.2</v>
      </c>
      <c r="R43" s="674">
        <v>66.099999999999994</v>
      </c>
      <c r="S43" s="674">
        <v>69.8</v>
      </c>
      <c r="T43" s="674">
        <v>37.700000000000003</v>
      </c>
      <c r="U43" s="684">
        <v>61.1</v>
      </c>
      <c r="V43" s="684">
        <v>62.6</v>
      </c>
      <c r="W43" s="684">
        <v>42.1</v>
      </c>
      <c r="X43" s="675" t="s">
        <v>305</v>
      </c>
      <c r="Y43" s="675" t="s">
        <v>305</v>
      </c>
      <c r="Z43" s="675" t="s">
        <v>305</v>
      </c>
      <c r="AA43" s="676">
        <v>82</v>
      </c>
    </row>
    <row r="44" spans="2:27" s="646" customFormat="1" ht="14.65" customHeight="1">
      <c r="B44" s="668" t="s">
        <v>719</v>
      </c>
      <c r="C44" s="674">
        <v>3.9</v>
      </c>
      <c r="D44" s="674">
        <v>4.8</v>
      </c>
      <c r="E44" s="674">
        <v>3</v>
      </c>
      <c r="F44" s="674">
        <v>41.5</v>
      </c>
      <c r="G44" s="674">
        <v>38.6</v>
      </c>
      <c r="H44" s="674">
        <v>44.3</v>
      </c>
      <c r="I44" s="674">
        <v>89.6</v>
      </c>
      <c r="J44" s="674">
        <v>89.5</v>
      </c>
      <c r="K44" s="674">
        <v>93.5</v>
      </c>
      <c r="L44" s="674">
        <v>78.099999999999994</v>
      </c>
      <c r="M44" s="674">
        <v>73.900000000000006</v>
      </c>
      <c r="N44" s="674">
        <v>78.400000000000006</v>
      </c>
      <c r="O44" s="674">
        <v>76.400000000000006</v>
      </c>
      <c r="P44" s="674">
        <v>78.7</v>
      </c>
      <c r="Q44" s="674">
        <v>69.400000000000006</v>
      </c>
      <c r="R44" s="674">
        <v>67.099999999999994</v>
      </c>
      <c r="S44" s="674">
        <v>71</v>
      </c>
      <c r="T44" s="674">
        <v>38.4</v>
      </c>
      <c r="U44" s="684">
        <v>62.5</v>
      </c>
      <c r="V44" s="684">
        <v>64.3</v>
      </c>
      <c r="W44" s="684">
        <v>41.9</v>
      </c>
      <c r="X44" s="675" t="s">
        <v>305</v>
      </c>
      <c r="Y44" s="675" t="s">
        <v>305</v>
      </c>
      <c r="Z44" s="675" t="s">
        <v>305</v>
      </c>
      <c r="AA44" s="676">
        <v>83</v>
      </c>
    </row>
    <row r="45" spans="2:27" s="646" customFormat="1" ht="14.65" customHeight="1">
      <c r="B45" s="668" t="s">
        <v>721</v>
      </c>
      <c r="C45" s="674">
        <v>3.8</v>
      </c>
      <c r="D45" s="674">
        <v>4.5999999999999996</v>
      </c>
      <c r="E45" s="674">
        <v>3</v>
      </c>
      <c r="F45" s="674">
        <v>41</v>
      </c>
      <c r="G45" s="674">
        <v>38.200000000000003</v>
      </c>
      <c r="H45" s="674">
        <v>43.7</v>
      </c>
      <c r="I45" s="674">
        <v>89</v>
      </c>
      <c r="J45" s="674">
        <v>88.9</v>
      </c>
      <c r="K45" s="674">
        <v>94.3</v>
      </c>
      <c r="L45" s="674">
        <v>79.099999999999994</v>
      </c>
      <c r="M45" s="674">
        <v>73</v>
      </c>
      <c r="N45" s="674">
        <v>79.599999999999994</v>
      </c>
      <c r="O45" s="674">
        <v>76.7</v>
      </c>
      <c r="P45" s="674">
        <v>78.599999999999994</v>
      </c>
      <c r="Q45" s="674">
        <v>70.7</v>
      </c>
      <c r="R45" s="674">
        <v>69.400000000000006</v>
      </c>
      <c r="S45" s="674">
        <v>73.099999999999994</v>
      </c>
      <c r="T45" s="674">
        <v>43</v>
      </c>
      <c r="U45" s="684">
        <v>61.6</v>
      </c>
      <c r="V45" s="684">
        <v>63.9</v>
      </c>
      <c r="W45" s="684">
        <v>41.4</v>
      </c>
      <c r="X45" s="675" t="s">
        <v>305</v>
      </c>
      <c r="Y45" s="675" t="s">
        <v>305</v>
      </c>
      <c r="Z45" s="675" t="s">
        <v>305</v>
      </c>
      <c r="AA45" s="676">
        <v>84</v>
      </c>
    </row>
    <row r="46" spans="2:27" s="646" customFormat="1" ht="14.65" customHeight="1">
      <c r="B46" s="668" t="s">
        <v>723</v>
      </c>
      <c r="C46" s="674">
        <v>3.7</v>
      </c>
      <c r="D46" s="674">
        <v>4.5</v>
      </c>
      <c r="E46" s="674">
        <v>2.9</v>
      </c>
      <c r="F46" s="674">
        <v>41.1</v>
      </c>
      <c r="G46" s="674">
        <v>38.700000000000003</v>
      </c>
      <c r="H46" s="674">
        <v>43.4</v>
      </c>
      <c r="I46" s="674">
        <v>89</v>
      </c>
      <c r="J46" s="674">
        <v>89</v>
      </c>
      <c r="K46" s="674">
        <v>89.1</v>
      </c>
      <c r="L46" s="674">
        <v>80.7</v>
      </c>
      <c r="M46" s="674">
        <v>72.599999999999994</v>
      </c>
      <c r="N46" s="674">
        <v>81.3</v>
      </c>
      <c r="O46" s="674">
        <v>77.2</v>
      </c>
      <c r="P46" s="674">
        <v>78.8</v>
      </c>
      <c r="Q46" s="674">
        <v>72.400000000000006</v>
      </c>
      <c r="R46" s="674">
        <v>69.5</v>
      </c>
      <c r="S46" s="674">
        <v>73.099999999999994</v>
      </c>
      <c r="T46" s="674">
        <v>44.3</v>
      </c>
      <c r="U46" s="684">
        <v>64.2</v>
      </c>
      <c r="V46" s="684">
        <v>65.7</v>
      </c>
      <c r="W46" s="684">
        <v>50.8</v>
      </c>
      <c r="X46" s="666" t="s">
        <v>305</v>
      </c>
      <c r="Y46" s="666" t="s">
        <v>305</v>
      </c>
      <c r="Z46" s="678" t="s">
        <v>305</v>
      </c>
      <c r="AA46" s="676">
        <v>85</v>
      </c>
    </row>
    <row r="47" spans="2:27" s="646" customFormat="1" ht="14.65" customHeight="1">
      <c r="B47" s="679" t="s">
        <v>725</v>
      </c>
      <c r="C47" s="669">
        <v>3.6</v>
      </c>
      <c r="D47" s="669">
        <v>4.4000000000000004</v>
      </c>
      <c r="E47" s="669">
        <v>2.7</v>
      </c>
      <c r="F47" s="669">
        <v>39.5</v>
      </c>
      <c r="G47" s="669">
        <v>37.4</v>
      </c>
      <c r="H47" s="669">
        <v>41.5</v>
      </c>
      <c r="I47" s="669">
        <v>88.9</v>
      </c>
      <c r="J47" s="669">
        <v>88.8</v>
      </c>
      <c r="K47" s="669">
        <v>94.3</v>
      </c>
      <c r="L47" s="669">
        <v>81.3</v>
      </c>
      <c r="M47" s="669">
        <v>69.900000000000006</v>
      </c>
      <c r="N47" s="669">
        <v>82.2</v>
      </c>
      <c r="O47" s="669">
        <v>77.5</v>
      </c>
      <c r="P47" s="669">
        <v>78.900000000000006</v>
      </c>
      <c r="Q47" s="669">
        <v>73.400000000000006</v>
      </c>
      <c r="R47" s="669">
        <v>69.8</v>
      </c>
      <c r="S47" s="669">
        <v>73.2</v>
      </c>
      <c r="T47" s="669">
        <v>45</v>
      </c>
      <c r="U47" s="685">
        <v>64.5</v>
      </c>
      <c r="V47" s="685">
        <v>66.8</v>
      </c>
      <c r="W47" s="685">
        <v>43.2</v>
      </c>
      <c r="X47" s="675" t="s">
        <v>305</v>
      </c>
      <c r="Y47" s="675" t="s">
        <v>305</v>
      </c>
      <c r="Z47" s="675" t="s">
        <v>305</v>
      </c>
      <c r="AA47" s="671">
        <v>86</v>
      </c>
    </row>
    <row r="48" spans="2:27" s="646" customFormat="1" ht="14.65" customHeight="1">
      <c r="B48" s="668" t="s">
        <v>727</v>
      </c>
      <c r="C48" s="674">
        <v>3.1</v>
      </c>
      <c r="D48" s="674">
        <v>3.9</v>
      </c>
      <c r="E48" s="674">
        <v>2.2999999999999998</v>
      </c>
      <c r="F48" s="674">
        <v>36.6</v>
      </c>
      <c r="G48" s="674">
        <v>34.6</v>
      </c>
      <c r="H48" s="674">
        <v>38.6</v>
      </c>
      <c r="I48" s="674">
        <v>88.6</v>
      </c>
      <c r="J48" s="674">
        <v>88.5</v>
      </c>
      <c r="K48" s="674">
        <v>90.3</v>
      </c>
      <c r="L48" s="674">
        <v>81</v>
      </c>
      <c r="M48" s="674">
        <v>66.7</v>
      </c>
      <c r="N48" s="674">
        <v>82.2</v>
      </c>
      <c r="O48" s="674">
        <v>77.099999999999994</v>
      </c>
      <c r="P48" s="674">
        <v>78.3</v>
      </c>
      <c r="Q48" s="674">
        <v>73.599999999999994</v>
      </c>
      <c r="R48" s="674">
        <v>70.099999999999994</v>
      </c>
      <c r="S48" s="674">
        <v>73.7</v>
      </c>
      <c r="T48" s="674">
        <v>44.7</v>
      </c>
      <c r="U48" s="684">
        <v>63.2</v>
      </c>
      <c r="V48" s="684">
        <v>65.900000000000006</v>
      </c>
      <c r="W48" s="684">
        <v>42.3</v>
      </c>
      <c r="X48" s="675" t="s">
        <v>305</v>
      </c>
      <c r="Y48" s="675" t="s">
        <v>305</v>
      </c>
      <c r="Z48" s="675" t="s">
        <v>305</v>
      </c>
      <c r="AA48" s="676">
        <v>87</v>
      </c>
    </row>
    <row r="49" spans="2:27" s="646" customFormat="1" ht="14.65" customHeight="1">
      <c r="B49" s="668" t="s">
        <v>729</v>
      </c>
      <c r="C49" s="674">
        <v>3</v>
      </c>
      <c r="D49" s="674">
        <v>3.9</v>
      </c>
      <c r="E49" s="674">
        <v>2</v>
      </c>
      <c r="F49" s="674">
        <v>35.9</v>
      </c>
      <c r="G49" s="674">
        <v>34.200000000000003</v>
      </c>
      <c r="H49" s="674">
        <v>37.700000000000003</v>
      </c>
      <c r="I49" s="674">
        <v>88.1</v>
      </c>
      <c r="J49" s="674">
        <v>87.9</v>
      </c>
      <c r="K49" s="674">
        <v>93.1</v>
      </c>
      <c r="L49" s="674">
        <v>82</v>
      </c>
      <c r="M49" s="674">
        <v>68.7</v>
      </c>
      <c r="N49" s="674">
        <v>83</v>
      </c>
      <c r="O49" s="674">
        <v>77.8</v>
      </c>
      <c r="P49" s="674">
        <v>78.8</v>
      </c>
      <c r="Q49" s="674">
        <v>75.2</v>
      </c>
      <c r="R49" s="674">
        <v>70.599999999999994</v>
      </c>
      <c r="S49" s="674">
        <v>74.2</v>
      </c>
      <c r="T49" s="674">
        <v>48.3</v>
      </c>
      <c r="U49" s="684">
        <v>65</v>
      </c>
      <c r="V49" s="684">
        <v>66.900000000000006</v>
      </c>
      <c r="W49" s="684">
        <v>50.4</v>
      </c>
      <c r="X49" s="675" t="s">
        <v>305</v>
      </c>
      <c r="Y49" s="675" t="s">
        <v>305</v>
      </c>
      <c r="Z49" s="675" t="s">
        <v>305</v>
      </c>
      <c r="AA49" s="676">
        <v>88</v>
      </c>
    </row>
    <row r="50" spans="2:27" s="646" customFormat="1" ht="14.65" customHeight="1">
      <c r="B50" s="668" t="s">
        <v>360</v>
      </c>
      <c r="C50" s="674">
        <v>2.9</v>
      </c>
      <c r="D50" s="674">
        <v>3.8</v>
      </c>
      <c r="E50" s="674">
        <v>1.9</v>
      </c>
      <c r="F50" s="674">
        <v>35.6</v>
      </c>
      <c r="G50" s="674">
        <v>34.200000000000003</v>
      </c>
      <c r="H50" s="674">
        <v>37</v>
      </c>
      <c r="I50" s="674">
        <v>86.9</v>
      </c>
      <c r="J50" s="674">
        <v>86.6</v>
      </c>
      <c r="K50" s="674">
        <v>92</v>
      </c>
      <c r="L50" s="674">
        <v>85.1</v>
      </c>
      <c r="M50" s="674">
        <v>71.599999999999994</v>
      </c>
      <c r="N50" s="674">
        <v>86.1</v>
      </c>
      <c r="O50" s="674">
        <v>79.599999999999994</v>
      </c>
      <c r="P50" s="674">
        <v>80.099999999999994</v>
      </c>
      <c r="Q50" s="674">
        <v>78.5</v>
      </c>
      <c r="R50" s="674">
        <v>72.2</v>
      </c>
      <c r="S50" s="674">
        <v>76</v>
      </c>
      <c r="T50" s="674">
        <v>48.7</v>
      </c>
      <c r="U50" s="684">
        <v>63.5</v>
      </c>
      <c r="V50" s="684">
        <v>65.3</v>
      </c>
      <c r="W50" s="684">
        <v>49.4</v>
      </c>
      <c r="X50" s="675" t="s">
        <v>305</v>
      </c>
      <c r="Y50" s="675" t="s">
        <v>305</v>
      </c>
      <c r="Z50" s="675" t="s">
        <v>305</v>
      </c>
      <c r="AA50" s="676">
        <v>89</v>
      </c>
    </row>
    <row r="51" spans="2:27" s="646" customFormat="1" ht="14.65" customHeight="1">
      <c r="B51" s="686" t="s">
        <v>740</v>
      </c>
      <c r="C51" s="674">
        <v>2.8</v>
      </c>
      <c r="D51" s="674">
        <v>3.7</v>
      </c>
      <c r="E51" s="674">
        <v>1.8</v>
      </c>
      <c r="F51" s="674">
        <v>35.200000000000003</v>
      </c>
      <c r="G51" s="674">
        <v>34.200000000000003</v>
      </c>
      <c r="H51" s="674">
        <v>36.200000000000003</v>
      </c>
      <c r="I51" s="674">
        <v>85.9</v>
      </c>
      <c r="J51" s="674">
        <v>85.6</v>
      </c>
      <c r="K51" s="674">
        <v>92.3</v>
      </c>
      <c r="L51" s="674">
        <v>87</v>
      </c>
      <c r="M51" s="674">
        <v>72.900000000000006</v>
      </c>
      <c r="N51" s="674">
        <v>88.1</v>
      </c>
      <c r="O51" s="674">
        <v>81</v>
      </c>
      <c r="P51" s="674">
        <v>81</v>
      </c>
      <c r="Q51" s="674">
        <v>81</v>
      </c>
      <c r="R51" s="674">
        <v>73</v>
      </c>
      <c r="S51" s="674">
        <v>76.8</v>
      </c>
      <c r="T51" s="674">
        <v>49.6</v>
      </c>
      <c r="U51" s="684">
        <v>65.099999999999994</v>
      </c>
      <c r="V51" s="684">
        <v>67.400000000000006</v>
      </c>
      <c r="W51" s="684">
        <v>48.4</v>
      </c>
      <c r="X51" s="666" t="s">
        <v>305</v>
      </c>
      <c r="Y51" s="666" t="s">
        <v>305</v>
      </c>
      <c r="Z51" s="678" t="s">
        <v>305</v>
      </c>
      <c r="AA51" s="676">
        <v>90</v>
      </c>
    </row>
    <row r="52" spans="2:27" s="646" customFormat="1" ht="14.65" customHeight="1">
      <c r="B52" s="668" t="s">
        <v>742</v>
      </c>
      <c r="C52" s="669">
        <v>2.6</v>
      </c>
      <c r="D52" s="669">
        <v>3.4</v>
      </c>
      <c r="E52" s="669">
        <v>1.7</v>
      </c>
      <c r="F52" s="669">
        <v>34.4</v>
      </c>
      <c r="G52" s="669">
        <v>34</v>
      </c>
      <c r="H52" s="669">
        <v>34.799999999999997</v>
      </c>
      <c r="I52" s="669">
        <v>84.2</v>
      </c>
      <c r="J52" s="669">
        <v>84</v>
      </c>
      <c r="K52" s="669">
        <v>86.8</v>
      </c>
      <c r="L52" s="669">
        <v>87</v>
      </c>
      <c r="M52" s="669">
        <v>73</v>
      </c>
      <c r="N52" s="669">
        <v>88</v>
      </c>
      <c r="O52" s="669">
        <v>81.3</v>
      </c>
      <c r="P52" s="669">
        <v>81.099999999999994</v>
      </c>
      <c r="Q52" s="669">
        <v>81.8</v>
      </c>
      <c r="R52" s="669">
        <v>72.7</v>
      </c>
      <c r="S52" s="669">
        <v>76.7</v>
      </c>
      <c r="T52" s="669">
        <v>50.3</v>
      </c>
      <c r="U52" s="685">
        <v>66.3</v>
      </c>
      <c r="V52" s="685">
        <v>68.7</v>
      </c>
      <c r="W52" s="685">
        <v>49.7</v>
      </c>
      <c r="X52" s="675" t="s">
        <v>305</v>
      </c>
      <c r="Y52" s="675" t="s">
        <v>305</v>
      </c>
      <c r="Z52" s="675" t="s">
        <v>305</v>
      </c>
      <c r="AA52" s="671">
        <v>91</v>
      </c>
    </row>
    <row r="53" spans="2:27" s="646" customFormat="1" ht="14.65" customHeight="1">
      <c r="B53" s="668" t="s">
        <v>744</v>
      </c>
      <c r="C53" s="674">
        <v>2.2999999999999998</v>
      </c>
      <c r="D53" s="674">
        <v>3.1</v>
      </c>
      <c r="E53" s="674">
        <v>1.5</v>
      </c>
      <c r="F53" s="674">
        <v>33.1</v>
      </c>
      <c r="G53" s="674">
        <v>33.299999999999997</v>
      </c>
      <c r="H53" s="674">
        <v>32.9</v>
      </c>
      <c r="I53" s="674">
        <v>82.9</v>
      </c>
      <c r="J53" s="674">
        <v>82.6</v>
      </c>
      <c r="K53" s="674">
        <v>87.9</v>
      </c>
      <c r="L53" s="674">
        <v>85.7</v>
      </c>
      <c r="M53" s="674">
        <v>70.599999999999994</v>
      </c>
      <c r="N53" s="674">
        <v>86.8</v>
      </c>
      <c r="O53" s="674">
        <v>79.900000000000006</v>
      </c>
      <c r="P53" s="674">
        <v>79.7</v>
      </c>
      <c r="Q53" s="674">
        <v>80.400000000000006</v>
      </c>
      <c r="R53" s="674">
        <v>71.2</v>
      </c>
      <c r="S53" s="674">
        <v>75.3</v>
      </c>
      <c r="T53" s="674">
        <v>49.1</v>
      </c>
      <c r="U53" s="684">
        <v>66.599999999999994</v>
      </c>
      <c r="V53" s="684">
        <v>69</v>
      </c>
      <c r="W53" s="684">
        <v>51.4</v>
      </c>
      <c r="X53" s="675" t="s">
        <v>305</v>
      </c>
      <c r="Y53" s="675" t="s">
        <v>305</v>
      </c>
      <c r="Z53" s="675" t="s">
        <v>305</v>
      </c>
      <c r="AA53" s="676">
        <v>92</v>
      </c>
    </row>
    <row r="54" spans="2:27" s="646" customFormat="1" ht="14.65" customHeight="1">
      <c r="B54" s="668" t="s">
        <v>746</v>
      </c>
      <c r="C54" s="674">
        <v>2</v>
      </c>
      <c r="D54" s="674">
        <v>2.7</v>
      </c>
      <c r="E54" s="674">
        <v>1.3</v>
      </c>
      <c r="F54" s="674">
        <v>30.5</v>
      </c>
      <c r="G54" s="674">
        <v>31.4</v>
      </c>
      <c r="H54" s="674">
        <v>29.6</v>
      </c>
      <c r="I54" s="674">
        <v>80.3</v>
      </c>
      <c r="J54" s="674">
        <v>79.7</v>
      </c>
      <c r="K54" s="674">
        <v>86.5</v>
      </c>
      <c r="L54" s="674">
        <v>79.8</v>
      </c>
      <c r="M54" s="674">
        <v>66.3</v>
      </c>
      <c r="N54" s="674">
        <v>80.8</v>
      </c>
      <c r="O54" s="674">
        <v>76.2</v>
      </c>
      <c r="P54" s="674">
        <v>76.5</v>
      </c>
      <c r="Q54" s="674">
        <v>75.599999999999994</v>
      </c>
      <c r="R54" s="674">
        <v>69.400000000000006</v>
      </c>
      <c r="S54" s="674">
        <v>74.099999999999994</v>
      </c>
      <c r="T54" s="674">
        <v>46.1</v>
      </c>
      <c r="U54" s="684">
        <v>66.099999999999994</v>
      </c>
      <c r="V54" s="684">
        <v>68.599999999999994</v>
      </c>
      <c r="W54" s="684">
        <v>50.1</v>
      </c>
      <c r="X54" s="675" t="s">
        <v>305</v>
      </c>
      <c r="Y54" s="675" t="s">
        <v>305</v>
      </c>
      <c r="Z54" s="675" t="s">
        <v>305</v>
      </c>
      <c r="AA54" s="676">
        <v>93</v>
      </c>
    </row>
    <row r="55" spans="2:27" s="646" customFormat="1" ht="14.65" customHeight="1">
      <c r="B55" s="668" t="s">
        <v>748</v>
      </c>
      <c r="C55" s="674">
        <v>1.7</v>
      </c>
      <c r="D55" s="674">
        <v>2.4</v>
      </c>
      <c r="E55" s="674">
        <v>1</v>
      </c>
      <c r="F55" s="674">
        <v>27.7</v>
      </c>
      <c r="G55" s="674">
        <v>29.4</v>
      </c>
      <c r="H55" s="674">
        <v>26</v>
      </c>
      <c r="I55" s="674">
        <v>76.099999999999994</v>
      </c>
      <c r="J55" s="674">
        <v>75.599999999999994</v>
      </c>
      <c r="K55" s="674">
        <v>80.3</v>
      </c>
      <c r="L55" s="674">
        <v>70.099999999999994</v>
      </c>
      <c r="M55" s="674">
        <v>61.7</v>
      </c>
      <c r="N55" s="674">
        <v>70.7</v>
      </c>
      <c r="O55" s="674">
        <v>70.5</v>
      </c>
      <c r="P55" s="674">
        <v>71.8</v>
      </c>
      <c r="Q55" s="674">
        <v>67.599999999999994</v>
      </c>
      <c r="R55" s="674">
        <v>68.3</v>
      </c>
      <c r="S55" s="674">
        <v>73.099999999999994</v>
      </c>
      <c r="T55" s="674">
        <v>45.9</v>
      </c>
      <c r="U55" s="684">
        <v>65.7</v>
      </c>
      <c r="V55" s="684">
        <v>67.599999999999994</v>
      </c>
      <c r="W55" s="684">
        <v>54.5</v>
      </c>
      <c r="X55" s="675" t="s">
        <v>305</v>
      </c>
      <c r="Y55" s="675" t="s">
        <v>305</v>
      </c>
      <c r="Z55" s="675" t="s">
        <v>305</v>
      </c>
      <c r="AA55" s="676">
        <v>94</v>
      </c>
    </row>
    <row r="56" spans="2:27" s="646" customFormat="1" ht="14.65" customHeight="1">
      <c r="B56" s="686" t="s">
        <v>750</v>
      </c>
      <c r="C56" s="674">
        <v>1.5</v>
      </c>
      <c r="D56" s="674">
        <v>2.2000000000000002</v>
      </c>
      <c r="E56" s="674">
        <v>0.9</v>
      </c>
      <c r="F56" s="674">
        <v>25.6</v>
      </c>
      <c r="G56" s="674">
        <v>27.9</v>
      </c>
      <c r="H56" s="674">
        <v>23.4</v>
      </c>
      <c r="I56" s="674">
        <v>74.2</v>
      </c>
      <c r="J56" s="674">
        <v>73.599999999999994</v>
      </c>
      <c r="K56" s="674">
        <v>78.5</v>
      </c>
      <c r="L56" s="674">
        <v>65.400000000000006</v>
      </c>
      <c r="M56" s="674">
        <v>57.3</v>
      </c>
      <c r="N56" s="674">
        <v>66</v>
      </c>
      <c r="O56" s="674">
        <v>67.099999999999994</v>
      </c>
      <c r="P56" s="674">
        <v>68.7</v>
      </c>
      <c r="Q56" s="674">
        <v>63.7</v>
      </c>
      <c r="R56" s="674">
        <v>67.3</v>
      </c>
      <c r="S56" s="674">
        <v>72.099999999999994</v>
      </c>
      <c r="T56" s="674">
        <v>46.6</v>
      </c>
      <c r="U56" s="684">
        <v>62.6</v>
      </c>
      <c r="V56" s="684">
        <v>64.900000000000006</v>
      </c>
      <c r="W56" s="684">
        <v>50</v>
      </c>
      <c r="X56" s="666" t="s">
        <v>305</v>
      </c>
      <c r="Y56" s="666" t="s">
        <v>305</v>
      </c>
      <c r="Z56" s="678" t="s">
        <v>305</v>
      </c>
      <c r="AA56" s="676">
        <v>95</v>
      </c>
    </row>
    <row r="57" spans="2:27" s="646" customFormat="1" ht="14.65" customHeight="1">
      <c r="B57" s="668" t="s">
        <v>752</v>
      </c>
      <c r="C57" s="669">
        <v>1.4</v>
      </c>
      <c r="D57" s="669">
        <v>2</v>
      </c>
      <c r="E57" s="669">
        <v>0.8</v>
      </c>
      <c r="F57" s="669">
        <v>24.3</v>
      </c>
      <c r="G57" s="669">
        <v>26.7</v>
      </c>
      <c r="H57" s="669">
        <v>21.9</v>
      </c>
      <c r="I57" s="669">
        <v>71.8</v>
      </c>
      <c r="J57" s="669">
        <v>71</v>
      </c>
      <c r="K57" s="669">
        <v>75.900000000000006</v>
      </c>
      <c r="L57" s="669">
        <v>65.7</v>
      </c>
      <c r="M57" s="669">
        <v>56.1</v>
      </c>
      <c r="N57" s="669">
        <v>66.5</v>
      </c>
      <c r="O57" s="669">
        <v>65.900000000000006</v>
      </c>
      <c r="P57" s="669">
        <v>67.099999999999994</v>
      </c>
      <c r="Q57" s="669">
        <v>63.5</v>
      </c>
      <c r="R57" s="669">
        <v>66.7</v>
      </c>
      <c r="S57" s="669">
        <v>72</v>
      </c>
      <c r="T57" s="669">
        <v>46</v>
      </c>
      <c r="U57" s="685">
        <v>62.8</v>
      </c>
      <c r="V57" s="685">
        <v>65.5</v>
      </c>
      <c r="W57" s="685">
        <v>49.6</v>
      </c>
      <c r="X57" s="675" t="s">
        <v>305</v>
      </c>
      <c r="Y57" s="675" t="s">
        <v>305</v>
      </c>
      <c r="Z57" s="675" t="s">
        <v>305</v>
      </c>
      <c r="AA57" s="671">
        <v>96</v>
      </c>
    </row>
    <row r="58" spans="2:27" s="646" customFormat="1" ht="14.65" customHeight="1">
      <c r="B58" s="668" t="s">
        <v>754</v>
      </c>
      <c r="C58" s="674">
        <v>1.4</v>
      </c>
      <c r="D58" s="674">
        <v>2.1</v>
      </c>
      <c r="E58" s="674">
        <v>0.7</v>
      </c>
      <c r="F58" s="674">
        <v>23.5</v>
      </c>
      <c r="G58" s="674">
        <v>25.7</v>
      </c>
      <c r="H58" s="674">
        <v>21.3</v>
      </c>
      <c r="I58" s="674">
        <v>69.599999999999994</v>
      </c>
      <c r="J58" s="674">
        <v>68.7</v>
      </c>
      <c r="K58" s="674">
        <v>74</v>
      </c>
      <c r="L58" s="674">
        <v>67.900000000000006</v>
      </c>
      <c r="M58" s="674">
        <v>56.9</v>
      </c>
      <c r="N58" s="674">
        <v>68.900000000000006</v>
      </c>
      <c r="O58" s="674">
        <v>66.599999999999994</v>
      </c>
      <c r="P58" s="674">
        <v>67.5</v>
      </c>
      <c r="Q58" s="674">
        <v>64.8</v>
      </c>
      <c r="R58" s="674">
        <v>67.900000000000006</v>
      </c>
      <c r="S58" s="674">
        <v>73.099999999999994</v>
      </c>
      <c r="T58" s="674">
        <v>49.1</v>
      </c>
      <c r="U58" s="684">
        <v>62.9</v>
      </c>
      <c r="V58" s="684">
        <v>65.3</v>
      </c>
      <c r="W58" s="684">
        <v>50.7</v>
      </c>
      <c r="X58" s="675" t="s">
        <v>305</v>
      </c>
      <c r="Y58" s="675" t="s">
        <v>305</v>
      </c>
      <c r="Z58" s="675" t="s">
        <v>305</v>
      </c>
      <c r="AA58" s="676">
        <v>97</v>
      </c>
    </row>
    <row r="59" spans="2:27" s="646" customFormat="1" ht="14.65" customHeight="1">
      <c r="B59" s="687" t="s">
        <v>855</v>
      </c>
      <c r="C59" s="674">
        <v>1.3</v>
      </c>
      <c r="D59" s="674">
        <v>1.9</v>
      </c>
      <c r="E59" s="674">
        <v>0.7</v>
      </c>
      <c r="F59" s="674">
        <v>22.7</v>
      </c>
      <c r="G59" s="674">
        <v>25</v>
      </c>
      <c r="H59" s="674">
        <v>20.5</v>
      </c>
      <c r="I59" s="674">
        <v>66.2</v>
      </c>
      <c r="J59" s="674">
        <v>64.900000000000006</v>
      </c>
      <c r="K59" s="674">
        <v>72.400000000000006</v>
      </c>
      <c r="L59" s="674">
        <v>65.7</v>
      </c>
      <c r="M59" s="674">
        <v>51.7</v>
      </c>
      <c r="N59" s="674">
        <v>67</v>
      </c>
      <c r="O59" s="674">
        <v>65.599999999999994</v>
      </c>
      <c r="P59" s="674">
        <v>66.2</v>
      </c>
      <c r="Q59" s="674">
        <v>64.5</v>
      </c>
      <c r="R59" s="674">
        <v>67.2</v>
      </c>
      <c r="S59" s="674">
        <v>72.8</v>
      </c>
      <c r="T59" s="674">
        <v>48.6</v>
      </c>
      <c r="U59" s="684">
        <v>60.9</v>
      </c>
      <c r="V59" s="684">
        <v>63.7</v>
      </c>
      <c r="W59" s="684">
        <v>48.9</v>
      </c>
      <c r="X59" s="675" t="s">
        <v>305</v>
      </c>
      <c r="Y59" s="675" t="s">
        <v>305</v>
      </c>
      <c r="Z59" s="675" t="s">
        <v>305</v>
      </c>
      <c r="AA59" s="676">
        <v>98</v>
      </c>
    </row>
    <row r="60" spans="2:27" s="646" customFormat="1" ht="14.65" customHeight="1">
      <c r="B60" s="687" t="s">
        <v>856</v>
      </c>
      <c r="C60" s="674">
        <v>1.1000000000000001</v>
      </c>
      <c r="D60" s="674">
        <v>1.6</v>
      </c>
      <c r="E60" s="674">
        <v>0.6</v>
      </c>
      <c r="F60" s="674">
        <v>20.2</v>
      </c>
      <c r="G60" s="674">
        <v>22.4</v>
      </c>
      <c r="H60" s="674">
        <v>18.100000000000001</v>
      </c>
      <c r="I60" s="674">
        <v>63</v>
      </c>
      <c r="J60" s="674">
        <v>61.4</v>
      </c>
      <c r="K60" s="674">
        <v>69.599999999999994</v>
      </c>
      <c r="L60" s="674">
        <v>59.1</v>
      </c>
      <c r="M60" s="674">
        <v>44.4</v>
      </c>
      <c r="N60" s="674">
        <v>60.5</v>
      </c>
      <c r="O60" s="674">
        <v>60.1</v>
      </c>
      <c r="P60" s="674">
        <v>60.3</v>
      </c>
      <c r="Q60" s="674">
        <v>59.8</v>
      </c>
      <c r="R60" s="674">
        <v>64.900000000000006</v>
      </c>
      <c r="S60" s="674">
        <v>70.3</v>
      </c>
      <c r="T60" s="674">
        <v>47.1</v>
      </c>
      <c r="U60" s="684">
        <v>58.4</v>
      </c>
      <c r="V60" s="684">
        <v>60.9</v>
      </c>
      <c r="W60" s="684">
        <v>48</v>
      </c>
      <c r="X60" s="675" t="s">
        <v>305</v>
      </c>
      <c r="Y60" s="675" t="s">
        <v>305</v>
      </c>
      <c r="Z60" s="675" t="s">
        <v>305</v>
      </c>
      <c r="AA60" s="676">
        <v>99</v>
      </c>
    </row>
    <row r="61" spans="2:27" s="646" customFormat="1" ht="14.65" customHeight="1">
      <c r="B61" s="687" t="s">
        <v>857</v>
      </c>
      <c r="C61" s="674" t="s">
        <v>1139</v>
      </c>
      <c r="D61" s="674" t="s">
        <v>1140</v>
      </c>
      <c r="E61" s="674" t="s">
        <v>1141</v>
      </c>
      <c r="F61" s="674" t="s">
        <v>1142</v>
      </c>
      <c r="G61" s="674" t="s">
        <v>1143</v>
      </c>
      <c r="H61" s="674" t="s">
        <v>1144</v>
      </c>
      <c r="I61" s="674">
        <v>59.7</v>
      </c>
      <c r="J61" s="674">
        <v>58.4</v>
      </c>
      <c r="K61" s="674">
        <v>65.099999999999994</v>
      </c>
      <c r="L61" s="674">
        <v>56</v>
      </c>
      <c r="M61" s="674">
        <v>41.3</v>
      </c>
      <c r="N61" s="674">
        <v>57.4</v>
      </c>
      <c r="O61" s="674">
        <v>55.8</v>
      </c>
      <c r="P61" s="674">
        <v>55</v>
      </c>
      <c r="Q61" s="674">
        <v>57.1</v>
      </c>
      <c r="R61" s="674">
        <v>62.9</v>
      </c>
      <c r="S61" s="674">
        <v>68.3</v>
      </c>
      <c r="T61" s="674">
        <v>46.6</v>
      </c>
      <c r="U61" s="684">
        <v>55.9</v>
      </c>
      <c r="V61" s="684">
        <v>58.6</v>
      </c>
      <c r="W61" s="684">
        <v>45.2</v>
      </c>
      <c r="X61" s="666" t="s">
        <v>305</v>
      </c>
      <c r="Y61" s="666" t="s">
        <v>305</v>
      </c>
      <c r="Z61" s="688" t="s">
        <v>305</v>
      </c>
      <c r="AA61" s="689">
        <v>2000</v>
      </c>
    </row>
    <row r="62" spans="2:27" s="646" customFormat="1" ht="14.65" customHeight="1">
      <c r="B62" s="690" t="s">
        <v>858</v>
      </c>
      <c r="C62" s="669" t="s">
        <v>1139</v>
      </c>
      <c r="D62" s="669" t="s">
        <v>1140</v>
      </c>
      <c r="E62" s="669" t="s">
        <v>1141</v>
      </c>
      <c r="F62" s="669" t="s">
        <v>1145</v>
      </c>
      <c r="G62" s="669" t="s">
        <v>1146</v>
      </c>
      <c r="H62" s="669" t="s">
        <v>1147</v>
      </c>
      <c r="I62" s="669">
        <v>59.2</v>
      </c>
      <c r="J62" s="669">
        <v>57.5</v>
      </c>
      <c r="K62" s="669">
        <v>66</v>
      </c>
      <c r="L62" s="669">
        <v>59.1</v>
      </c>
      <c r="M62" s="669">
        <v>44.4</v>
      </c>
      <c r="N62" s="669">
        <v>60.5</v>
      </c>
      <c r="O62" s="669">
        <v>57.3</v>
      </c>
      <c r="P62" s="669">
        <v>55.9</v>
      </c>
      <c r="Q62" s="669">
        <v>59.6</v>
      </c>
      <c r="R62" s="669">
        <v>65.400000000000006</v>
      </c>
      <c r="S62" s="669">
        <v>70.7</v>
      </c>
      <c r="T62" s="669">
        <v>49.7</v>
      </c>
      <c r="U62" s="685">
        <v>56.6</v>
      </c>
      <c r="V62" s="685">
        <v>59.2</v>
      </c>
      <c r="W62" s="685">
        <v>47.9</v>
      </c>
      <c r="X62" s="675" t="s">
        <v>305</v>
      </c>
      <c r="Y62" s="675" t="s">
        <v>305</v>
      </c>
      <c r="Z62" s="675" t="s">
        <v>305</v>
      </c>
      <c r="AA62" s="691" t="s">
        <v>373</v>
      </c>
    </row>
    <row r="63" spans="2:27" s="646" customFormat="1" ht="14.65" customHeight="1">
      <c r="B63" s="687" t="s">
        <v>859</v>
      </c>
      <c r="C63" s="692" t="s">
        <v>1148</v>
      </c>
      <c r="D63" s="674" t="s">
        <v>1149</v>
      </c>
      <c r="E63" s="674" t="s">
        <v>1141</v>
      </c>
      <c r="F63" s="674" t="s">
        <v>1150</v>
      </c>
      <c r="G63" s="674" t="s">
        <v>1151</v>
      </c>
      <c r="H63" s="674" t="s">
        <v>1152</v>
      </c>
      <c r="I63" s="674">
        <v>56</v>
      </c>
      <c r="J63" s="674">
        <v>54.4</v>
      </c>
      <c r="K63" s="674">
        <v>63.2</v>
      </c>
      <c r="L63" s="674">
        <v>60.3</v>
      </c>
      <c r="M63" s="674">
        <v>47.2</v>
      </c>
      <c r="N63" s="674">
        <v>61.6</v>
      </c>
      <c r="O63" s="674">
        <v>56.9</v>
      </c>
      <c r="P63" s="674">
        <v>54.9</v>
      </c>
      <c r="Q63" s="674">
        <v>60</v>
      </c>
      <c r="R63" s="674">
        <v>66.400000000000006</v>
      </c>
      <c r="S63" s="674">
        <v>71.2</v>
      </c>
      <c r="T63" s="674">
        <v>52.5</v>
      </c>
      <c r="U63" s="684">
        <v>56.4</v>
      </c>
      <c r="V63" s="684">
        <v>59.2</v>
      </c>
      <c r="W63" s="684">
        <v>47.2</v>
      </c>
      <c r="X63" s="675" t="s">
        <v>305</v>
      </c>
      <c r="Y63" s="675" t="s">
        <v>305</v>
      </c>
      <c r="Z63" s="675" t="s">
        <v>305</v>
      </c>
      <c r="AA63" s="689" t="s">
        <v>376</v>
      </c>
    </row>
    <row r="64" spans="2:27" s="646" customFormat="1" ht="14.65" customHeight="1">
      <c r="B64" s="687" t="s">
        <v>860</v>
      </c>
      <c r="C64" s="692" t="s">
        <v>1153</v>
      </c>
      <c r="D64" s="674" t="s">
        <v>1154</v>
      </c>
      <c r="E64" s="674" t="s">
        <v>1155</v>
      </c>
      <c r="F64" s="674" t="s">
        <v>1156</v>
      </c>
      <c r="G64" s="674" t="s">
        <v>1157</v>
      </c>
      <c r="H64" s="674" t="s">
        <v>1158</v>
      </c>
      <c r="I64" s="674">
        <v>53.6</v>
      </c>
      <c r="J64" s="674">
        <v>52.1</v>
      </c>
      <c r="K64" s="674">
        <v>60.1</v>
      </c>
      <c r="L64" s="674">
        <v>59.7</v>
      </c>
      <c r="M64" s="674">
        <v>46.4</v>
      </c>
      <c r="N64" s="674">
        <v>61.1</v>
      </c>
      <c r="O64" s="674">
        <v>55.1</v>
      </c>
      <c r="P64" s="674">
        <v>52.6</v>
      </c>
      <c r="Q64" s="674">
        <v>58.8</v>
      </c>
      <c r="R64" s="674">
        <v>64.5</v>
      </c>
      <c r="S64" s="674">
        <v>69.3</v>
      </c>
      <c r="T64" s="674">
        <v>51.4</v>
      </c>
      <c r="U64" s="684">
        <v>54.4</v>
      </c>
      <c r="V64" s="684">
        <v>57.4</v>
      </c>
      <c r="W64" s="684">
        <v>45.6</v>
      </c>
      <c r="X64" s="675" t="s">
        <v>305</v>
      </c>
      <c r="Y64" s="675" t="s">
        <v>305</v>
      </c>
      <c r="Z64" s="675" t="s">
        <v>305</v>
      </c>
      <c r="AA64" s="689" t="s">
        <v>378</v>
      </c>
    </row>
    <row r="65" spans="2:27" s="646" customFormat="1" ht="14.65" customHeight="1">
      <c r="B65" s="687" t="s">
        <v>861</v>
      </c>
      <c r="C65" s="673" t="s">
        <v>1159</v>
      </c>
      <c r="D65" s="674" t="s">
        <v>1139</v>
      </c>
      <c r="E65" s="674" t="s">
        <v>1155</v>
      </c>
      <c r="F65" s="674" t="s">
        <v>1160</v>
      </c>
      <c r="G65" s="674" t="s">
        <v>1161</v>
      </c>
      <c r="H65" s="674" t="s">
        <v>1158</v>
      </c>
      <c r="I65" s="674">
        <v>54.2</v>
      </c>
      <c r="J65" s="674">
        <v>52.8</v>
      </c>
      <c r="K65" s="674">
        <v>60.1</v>
      </c>
      <c r="L65" s="674">
        <v>61.6</v>
      </c>
      <c r="M65" s="674">
        <v>47.7</v>
      </c>
      <c r="N65" s="674">
        <v>63.2</v>
      </c>
      <c r="O65" s="674">
        <v>55.8</v>
      </c>
      <c r="P65" s="674">
        <v>53.1</v>
      </c>
      <c r="Q65" s="674">
        <v>59.7</v>
      </c>
      <c r="R65" s="674">
        <v>65.8</v>
      </c>
      <c r="S65" s="674">
        <v>70.5</v>
      </c>
      <c r="T65" s="674">
        <v>53.6</v>
      </c>
      <c r="U65" s="684">
        <v>56.4</v>
      </c>
      <c r="V65" s="684">
        <v>59.3</v>
      </c>
      <c r="W65" s="684">
        <v>47.9</v>
      </c>
      <c r="X65" s="674">
        <v>70</v>
      </c>
      <c r="Y65" s="674">
        <v>77.3</v>
      </c>
      <c r="Z65" s="674">
        <v>33.299999999999997</v>
      </c>
      <c r="AA65" s="689" t="s">
        <v>380</v>
      </c>
    </row>
    <row r="66" spans="2:27" s="646" customFormat="1" ht="14.65" customHeight="1">
      <c r="B66" s="687" t="s">
        <v>862</v>
      </c>
      <c r="C66" s="693" t="s">
        <v>1162</v>
      </c>
      <c r="D66" s="665" t="s">
        <v>1163</v>
      </c>
      <c r="E66" s="665" t="s">
        <v>1164</v>
      </c>
      <c r="F66" s="665" t="s">
        <v>1165</v>
      </c>
      <c r="G66" s="665" t="s">
        <v>1166</v>
      </c>
      <c r="H66" s="665" t="s">
        <v>1167</v>
      </c>
      <c r="I66" s="665">
        <v>53.8</v>
      </c>
      <c r="J66" s="665">
        <v>52.3</v>
      </c>
      <c r="K66" s="665">
        <v>60.4</v>
      </c>
      <c r="L66" s="665">
        <v>65</v>
      </c>
      <c r="M66" s="665">
        <v>50.6</v>
      </c>
      <c r="N66" s="665">
        <v>66.8</v>
      </c>
      <c r="O66" s="665">
        <v>59.7</v>
      </c>
      <c r="P66" s="665">
        <v>56.6</v>
      </c>
      <c r="Q66" s="665">
        <v>64.099999999999994</v>
      </c>
      <c r="R66" s="665">
        <v>67.688969764837623</v>
      </c>
      <c r="S66" s="665">
        <v>72.601456206445576</v>
      </c>
      <c r="T66" s="665">
        <v>55.2</v>
      </c>
      <c r="U66" s="694">
        <v>57.2</v>
      </c>
      <c r="V66" s="694">
        <v>59.9</v>
      </c>
      <c r="W66" s="694">
        <v>49.8</v>
      </c>
      <c r="X66" s="665">
        <v>76.900000000000006</v>
      </c>
      <c r="Y66" s="665">
        <v>80</v>
      </c>
      <c r="Z66" s="665">
        <v>67.5</v>
      </c>
      <c r="AA66" s="695" t="s">
        <v>382</v>
      </c>
    </row>
    <row r="67" spans="2:27" s="646" customFormat="1" ht="14.65" customHeight="1">
      <c r="B67" s="690" t="s">
        <v>863</v>
      </c>
      <c r="C67" s="673" t="s">
        <v>1159</v>
      </c>
      <c r="D67" s="674" t="s">
        <v>1139</v>
      </c>
      <c r="E67" s="674" t="s">
        <v>1155</v>
      </c>
      <c r="F67" s="674" t="s">
        <v>1168</v>
      </c>
      <c r="G67" s="674" t="s">
        <v>1146</v>
      </c>
      <c r="H67" s="674" t="s">
        <v>1169</v>
      </c>
      <c r="I67" s="674">
        <v>53.8</v>
      </c>
      <c r="J67" s="674">
        <v>51.8</v>
      </c>
      <c r="K67" s="674">
        <v>63.2</v>
      </c>
      <c r="L67" s="674">
        <v>67.7</v>
      </c>
      <c r="M67" s="674">
        <v>52.1</v>
      </c>
      <c r="N67" s="674">
        <v>69.8</v>
      </c>
      <c r="O67" s="674">
        <v>63.7</v>
      </c>
      <c r="P67" s="674">
        <v>60.5</v>
      </c>
      <c r="Q67" s="674">
        <v>68.099999999999994</v>
      </c>
      <c r="R67" s="674">
        <v>70</v>
      </c>
      <c r="S67" s="674">
        <v>74.8</v>
      </c>
      <c r="T67" s="674">
        <v>58.2</v>
      </c>
      <c r="U67" s="684">
        <v>57.4</v>
      </c>
      <c r="V67" s="684">
        <v>60.3</v>
      </c>
      <c r="W67" s="684">
        <v>49.3</v>
      </c>
      <c r="X67" s="674">
        <v>33</v>
      </c>
      <c r="Y67" s="674">
        <v>34.799999999999997</v>
      </c>
      <c r="Z67" s="674">
        <v>27.2</v>
      </c>
      <c r="AA67" s="689" t="s">
        <v>864</v>
      </c>
    </row>
    <row r="68" spans="2:27" s="696" customFormat="1" ht="14.65" customHeight="1">
      <c r="B68" s="687" t="s">
        <v>865</v>
      </c>
      <c r="C68" s="673" t="s">
        <v>1159</v>
      </c>
      <c r="D68" s="674" t="s">
        <v>1163</v>
      </c>
      <c r="E68" s="674" t="s">
        <v>1164</v>
      </c>
      <c r="F68" s="674" t="s">
        <v>1157</v>
      </c>
      <c r="G68" s="674" t="s">
        <v>1170</v>
      </c>
      <c r="H68" s="674" t="s">
        <v>1171</v>
      </c>
      <c r="I68" s="674">
        <v>54.3</v>
      </c>
      <c r="J68" s="674">
        <v>52.3</v>
      </c>
      <c r="K68" s="674">
        <v>64.2</v>
      </c>
      <c r="L68" s="674">
        <v>70.2</v>
      </c>
      <c r="M68" s="674">
        <v>54</v>
      </c>
      <c r="N68" s="674">
        <v>72.3</v>
      </c>
      <c r="O68" s="674">
        <v>67.599999999999994</v>
      </c>
      <c r="P68" s="674">
        <v>64</v>
      </c>
      <c r="Q68" s="674">
        <v>72.3</v>
      </c>
      <c r="R68" s="674">
        <v>72.5</v>
      </c>
      <c r="S68" s="674">
        <v>77</v>
      </c>
      <c r="T68" s="674">
        <v>61.7</v>
      </c>
      <c r="U68" s="684">
        <v>58.8</v>
      </c>
      <c r="V68" s="684">
        <v>61.7</v>
      </c>
      <c r="W68" s="684">
        <v>50.8</v>
      </c>
      <c r="X68" s="674">
        <v>26.6</v>
      </c>
      <c r="Y68" s="674">
        <v>28.9</v>
      </c>
      <c r="Z68" s="674">
        <v>20.3</v>
      </c>
      <c r="AA68" s="689" t="s">
        <v>386</v>
      </c>
    </row>
    <row r="69" spans="2:27" s="646" customFormat="1" ht="14.65" customHeight="1">
      <c r="B69" s="687" t="s">
        <v>866</v>
      </c>
      <c r="C69" s="673" t="s">
        <v>1159</v>
      </c>
      <c r="D69" s="674" t="s">
        <v>1148</v>
      </c>
      <c r="E69" s="674" t="s">
        <v>1164</v>
      </c>
      <c r="F69" s="674" t="s">
        <v>1172</v>
      </c>
      <c r="G69" s="674" t="s">
        <v>1173</v>
      </c>
      <c r="H69" s="674" t="s">
        <v>1174</v>
      </c>
      <c r="I69" s="674">
        <v>54.153543307086615</v>
      </c>
      <c r="J69" s="674">
        <v>52.1</v>
      </c>
      <c r="K69" s="674">
        <v>64.400000000000006</v>
      </c>
      <c r="L69" s="674">
        <v>72.007151370679381</v>
      </c>
      <c r="M69" s="674">
        <v>55.919834440692739</v>
      </c>
      <c r="N69" s="674">
        <v>73.983859527027931</v>
      </c>
      <c r="O69" s="674">
        <v>69.909481905378897</v>
      </c>
      <c r="P69" s="674">
        <v>66.409168559574979</v>
      </c>
      <c r="Q69" s="674">
        <v>74.648418305969273</v>
      </c>
      <c r="R69" s="674">
        <v>75.093731811967885</v>
      </c>
      <c r="S69" s="674">
        <v>79.550492492145182</v>
      </c>
      <c r="T69" s="674">
        <v>64.585037723843286</v>
      </c>
      <c r="U69" s="684">
        <v>63.190221730851917</v>
      </c>
      <c r="V69" s="684">
        <v>66.296139159949092</v>
      </c>
      <c r="W69" s="684">
        <v>55.04893238434164</v>
      </c>
      <c r="X69" s="674">
        <v>30.5</v>
      </c>
      <c r="Y69" s="674">
        <v>32.5</v>
      </c>
      <c r="Z69" s="674">
        <v>25.2</v>
      </c>
      <c r="AA69" s="689" t="s">
        <v>388</v>
      </c>
    </row>
    <row r="70" spans="2:27" s="646" customFormat="1" ht="14.65" customHeight="1">
      <c r="B70" s="687" t="s">
        <v>867</v>
      </c>
      <c r="C70" s="673" t="s">
        <v>1141</v>
      </c>
      <c r="D70" s="674" t="s">
        <v>1159</v>
      </c>
      <c r="E70" s="674" t="s">
        <v>1175</v>
      </c>
      <c r="F70" s="674" t="s">
        <v>1176</v>
      </c>
      <c r="G70" s="674" t="s">
        <v>1177</v>
      </c>
      <c r="H70" s="674" t="s">
        <v>1178</v>
      </c>
      <c r="I70" s="674">
        <v>53.6</v>
      </c>
      <c r="J70" s="674">
        <v>51.6</v>
      </c>
      <c r="K70" s="674">
        <v>63.6</v>
      </c>
      <c r="L70" s="674">
        <v>69.900000000000006</v>
      </c>
      <c r="M70" s="674">
        <v>53.1</v>
      </c>
      <c r="N70" s="674">
        <v>71.900000000000006</v>
      </c>
      <c r="O70" s="674">
        <v>68.400000000000006</v>
      </c>
      <c r="P70" s="674">
        <v>64.599999999999994</v>
      </c>
      <c r="Q70" s="674">
        <v>73.400000000000006</v>
      </c>
      <c r="R70" s="674">
        <v>74.8</v>
      </c>
      <c r="S70" s="674">
        <v>79.400000000000006</v>
      </c>
      <c r="T70" s="674">
        <v>63.9</v>
      </c>
      <c r="U70" s="684">
        <v>64.3</v>
      </c>
      <c r="V70" s="684">
        <v>67.8</v>
      </c>
      <c r="W70" s="684">
        <v>54.7</v>
      </c>
      <c r="X70" s="684">
        <v>30.5</v>
      </c>
      <c r="Y70" s="684">
        <v>32.1</v>
      </c>
      <c r="Z70" s="697">
        <v>26.5</v>
      </c>
      <c r="AA70" s="689" t="s">
        <v>390</v>
      </c>
    </row>
    <row r="71" spans="2:27" s="646" customFormat="1" ht="14.65" customHeight="1">
      <c r="B71" s="698" t="s">
        <v>868</v>
      </c>
      <c r="C71" s="699" t="s">
        <v>1155</v>
      </c>
      <c r="D71" s="665" t="s">
        <v>1179</v>
      </c>
      <c r="E71" s="665" t="s">
        <v>1180</v>
      </c>
      <c r="F71" s="665" t="s">
        <v>1181</v>
      </c>
      <c r="G71" s="665" t="s">
        <v>1182</v>
      </c>
      <c r="H71" s="665" t="s">
        <v>1183</v>
      </c>
      <c r="I71" s="665">
        <v>51.5</v>
      </c>
      <c r="J71" s="665">
        <v>49.2</v>
      </c>
      <c r="K71" s="665">
        <v>63.9</v>
      </c>
      <c r="L71" s="665">
        <v>65.400000000000006</v>
      </c>
      <c r="M71" s="665">
        <v>48</v>
      </c>
      <c r="N71" s="665">
        <v>67.3</v>
      </c>
      <c r="O71" s="665">
        <v>60.8</v>
      </c>
      <c r="P71" s="665">
        <v>56.4</v>
      </c>
      <c r="Q71" s="665">
        <v>66.599999999999994</v>
      </c>
      <c r="R71" s="665">
        <v>71.400000000000006</v>
      </c>
      <c r="S71" s="665">
        <v>76</v>
      </c>
      <c r="T71" s="665">
        <v>60.7</v>
      </c>
      <c r="U71" s="694">
        <v>61.9</v>
      </c>
      <c r="V71" s="694">
        <v>65.400000000000006</v>
      </c>
      <c r="W71" s="694">
        <v>53.2</v>
      </c>
      <c r="X71" s="694">
        <v>34.799999999999997</v>
      </c>
      <c r="Y71" s="694">
        <v>36.1</v>
      </c>
      <c r="Z71" s="700">
        <v>31.2</v>
      </c>
      <c r="AA71" s="701" t="s">
        <v>532</v>
      </c>
    </row>
    <row r="72" spans="2:27" s="646" customFormat="1" ht="14.65" customHeight="1">
      <c r="B72" s="687" t="s">
        <v>869</v>
      </c>
      <c r="C72" s="878" t="s">
        <v>1155</v>
      </c>
      <c r="D72" s="669" t="s">
        <v>1179</v>
      </c>
      <c r="E72" s="669" t="s">
        <v>1180</v>
      </c>
      <c r="F72" s="674" t="s">
        <v>1184</v>
      </c>
      <c r="G72" s="674" t="s">
        <v>1185</v>
      </c>
      <c r="H72" s="674" t="s">
        <v>1186</v>
      </c>
      <c r="I72" s="674">
        <v>54.3</v>
      </c>
      <c r="J72" s="674">
        <v>52.9</v>
      </c>
      <c r="K72" s="674">
        <v>61.8</v>
      </c>
      <c r="L72" s="674">
        <v>68.2</v>
      </c>
      <c r="M72" s="674">
        <v>49.5</v>
      </c>
      <c r="N72" s="674">
        <v>70.099999999999994</v>
      </c>
      <c r="O72" s="674">
        <v>61.6</v>
      </c>
      <c r="P72" s="674">
        <v>57</v>
      </c>
      <c r="Q72" s="674">
        <v>67.599999999999994</v>
      </c>
      <c r="R72" s="674">
        <v>72.599999999999994</v>
      </c>
      <c r="S72" s="674">
        <v>77.099999999999994</v>
      </c>
      <c r="T72" s="674">
        <v>61.6</v>
      </c>
      <c r="U72" s="684">
        <v>63.9</v>
      </c>
      <c r="V72" s="684">
        <v>67.5</v>
      </c>
      <c r="W72" s="684">
        <v>55.5</v>
      </c>
      <c r="X72" s="684">
        <v>37.5</v>
      </c>
      <c r="Y72" s="684">
        <v>38.5</v>
      </c>
      <c r="Z72" s="879">
        <v>34.6</v>
      </c>
      <c r="AA72" s="689" t="s">
        <v>479</v>
      </c>
    </row>
    <row r="73" spans="2:27" s="646" customFormat="1" ht="14.25" customHeight="1">
      <c r="B73" s="885" t="s">
        <v>870</v>
      </c>
      <c r="C73" s="886" t="s">
        <v>1187</v>
      </c>
      <c r="D73" s="674" t="s">
        <v>1188</v>
      </c>
      <c r="E73" s="674" t="s">
        <v>1189</v>
      </c>
      <c r="F73" s="673" t="s">
        <v>1190</v>
      </c>
      <c r="G73" s="674" t="s">
        <v>1191</v>
      </c>
      <c r="H73" s="674" t="s">
        <v>1192</v>
      </c>
      <c r="I73" s="674">
        <v>57.6</v>
      </c>
      <c r="J73" s="674">
        <v>56.1</v>
      </c>
      <c r="K73" s="674">
        <v>65.5</v>
      </c>
      <c r="L73" s="674">
        <v>70.8</v>
      </c>
      <c r="M73" s="674">
        <v>52.1</v>
      </c>
      <c r="N73" s="674">
        <v>72.900000000000006</v>
      </c>
      <c r="O73" s="674">
        <v>63.9</v>
      </c>
      <c r="P73" s="674">
        <v>58.9</v>
      </c>
      <c r="Q73" s="674">
        <v>70.2</v>
      </c>
      <c r="R73" s="674">
        <v>73.3</v>
      </c>
      <c r="S73" s="674">
        <v>77.900000000000006</v>
      </c>
      <c r="T73" s="674">
        <v>61.5</v>
      </c>
      <c r="U73" s="684">
        <v>67.3</v>
      </c>
      <c r="V73" s="684">
        <v>71.8</v>
      </c>
      <c r="W73" s="684">
        <v>56.5</v>
      </c>
      <c r="X73" s="684">
        <v>43.1</v>
      </c>
      <c r="Y73" s="684">
        <v>43.6</v>
      </c>
      <c r="Z73" s="879">
        <v>41.7</v>
      </c>
      <c r="AA73" s="689" t="s">
        <v>480</v>
      </c>
    </row>
    <row r="74" spans="2:27" s="646" customFormat="1" ht="14.25" customHeight="1">
      <c r="B74" s="885" t="s">
        <v>653</v>
      </c>
      <c r="C74" s="673" t="s">
        <v>1164</v>
      </c>
      <c r="D74" s="674" t="s">
        <v>1188</v>
      </c>
      <c r="E74" s="674" t="s">
        <v>1189</v>
      </c>
      <c r="F74" s="674" t="s">
        <v>1193</v>
      </c>
      <c r="G74" s="674" t="s">
        <v>1194</v>
      </c>
      <c r="H74" s="674" t="s">
        <v>1195</v>
      </c>
      <c r="I74" s="674">
        <v>58</v>
      </c>
      <c r="J74" s="674">
        <v>56.2</v>
      </c>
      <c r="K74" s="674">
        <v>67.5</v>
      </c>
      <c r="L74" s="674">
        <v>73.5</v>
      </c>
      <c r="M74" s="674">
        <v>54</v>
      </c>
      <c r="N74" s="674">
        <v>75.7</v>
      </c>
      <c r="O74" s="674">
        <v>67.3</v>
      </c>
      <c r="P74" s="674">
        <v>62.3</v>
      </c>
      <c r="Q74" s="674">
        <v>73.400000000000006</v>
      </c>
      <c r="R74" s="674">
        <v>73.7</v>
      </c>
      <c r="S74" s="674">
        <v>78.599999999999994</v>
      </c>
      <c r="T74" s="674">
        <v>62</v>
      </c>
      <c r="U74" s="684">
        <v>65.8</v>
      </c>
      <c r="V74" s="684">
        <v>70.099999999999994</v>
      </c>
      <c r="W74" s="684">
        <v>55.8</v>
      </c>
      <c r="X74" s="684">
        <v>45.8</v>
      </c>
      <c r="Y74" s="684">
        <v>46.2</v>
      </c>
      <c r="Z74" s="879">
        <v>44.8</v>
      </c>
      <c r="AA74" s="999">
        <v>13</v>
      </c>
    </row>
    <row r="75" spans="2:27" s="696" customFormat="1" ht="14.25" customHeight="1" thickBot="1">
      <c r="B75" s="995" t="s">
        <v>871</v>
      </c>
      <c r="C75" s="998" t="s">
        <v>1164</v>
      </c>
      <c r="D75" s="896" t="s">
        <v>1188</v>
      </c>
      <c r="E75" s="896" t="s">
        <v>1189</v>
      </c>
      <c r="F75" s="896" t="s">
        <v>1196</v>
      </c>
      <c r="G75" s="896" t="s">
        <v>1197</v>
      </c>
      <c r="H75" s="896" t="s">
        <v>1198</v>
      </c>
      <c r="I75" s="896">
        <v>57.6</v>
      </c>
      <c r="J75" s="896">
        <v>56.4</v>
      </c>
      <c r="K75" s="896">
        <v>64.099999999999994</v>
      </c>
      <c r="L75" s="896">
        <v>75.2</v>
      </c>
      <c r="M75" s="896">
        <v>56.3</v>
      </c>
      <c r="N75" s="896">
        <v>77.400000000000006</v>
      </c>
      <c r="O75" s="896">
        <v>69.8</v>
      </c>
      <c r="P75" s="896">
        <v>64.900000000000006</v>
      </c>
      <c r="Q75" s="896">
        <v>75.8</v>
      </c>
      <c r="R75" s="896">
        <v>74.400000000000006</v>
      </c>
      <c r="S75" s="896">
        <v>79.2</v>
      </c>
      <c r="T75" s="896">
        <v>62.8</v>
      </c>
      <c r="U75" s="997">
        <v>66</v>
      </c>
      <c r="V75" s="997">
        <v>69.8</v>
      </c>
      <c r="W75" s="997">
        <v>57.4</v>
      </c>
      <c r="X75" s="997">
        <v>48.4</v>
      </c>
      <c r="Y75" s="997">
        <v>49.7</v>
      </c>
      <c r="Z75" s="996">
        <v>44.9</v>
      </c>
      <c r="AA75" s="932">
        <v>14</v>
      </c>
    </row>
    <row r="76" spans="2:27" ht="5.25" customHeight="1">
      <c r="B76" s="884"/>
    </row>
    <row r="77" spans="2:27" s="704" customFormat="1" ht="13.5" customHeight="1">
      <c r="B77" s="703" t="s">
        <v>875</v>
      </c>
      <c r="L77" s="705" t="s">
        <v>876</v>
      </c>
    </row>
    <row r="78" spans="2:27">
      <c r="B78" s="703" t="s">
        <v>877</v>
      </c>
      <c r="L78" s="706" t="s">
        <v>878</v>
      </c>
    </row>
    <row r="79" spans="2:27">
      <c r="B79" s="707" t="s">
        <v>879</v>
      </c>
      <c r="W79" s="702" t="s">
        <v>190</v>
      </c>
    </row>
    <row r="81" spans="3:6">
      <c r="C81" s="708"/>
      <c r="D81" s="708"/>
      <c r="E81" s="708"/>
      <c r="F81" s="708"/>
    </row>
  </sheetData>
  <mergeCells count="17">
    <mergeCell ref="X8:Z8"/>
    <mergeCell ref="R5:Z5"/>
    <mergeCell ref="AA5:AA10"/>
    <mergeCell ref="R6:Z6"/>
    <mergeCell ref="C8:E8"/>
    <mergeCell ref="F8:H8"/>
    <mergeCell ref="I8:K8"/>
    <mergeCell ref="L8:N8"/>
    <mergeCell ref="O8:Q8"/>
    <mergeCell ref="R8:T8"/>
    <mergeCell ref="U8:W8"/>
    <mergeCell ref="O5:Q7"/>
    <mergeCell ref="B5:B10"/>
    <mergeCell ref="C5:E7"/>
    <mergeCell ref="F5:H7"/>
    <mergeCell ref="I5:K7"/>
    <mergeCell ref="L5:N7"/>
  </mergeCells>
  <phoneticPr fontId="15"/>
  <printOptions horizontalCentered="1" gridLinesSet="0"/>
  <pageMargins left="0" right="0" top="0" bottom="0" header="0" footer="0"/>
  <pageSetup paperSize="9" scale="75" orientation="portrait" blackAndWhite="1" r:id="rId1"/>
  <headerFooter alignWithMargins="0"/>
  <colBreaks count="1" manualBreakCount="1">
    <brk id="11" max="77" man="1"/>
  </colBreaks>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7"/>
  <dimension ref="B1:S54"/>
  <sheetViews>
    <sheetView view="pageBreakPreview" zoomScale="85" zoomScaleNormal="75" zoomScaleSheetLayoutView="85" workbookViewId="0">
      <selection activeCell="G39" sqref="G39"/>
    </sheetView>
  </sheetViews>
  <sheetFormatPr defaultColWidth="9" defaultRowHeight="13.5"/>
  <cols>
    <col min="1" max="1" width="3.625" style="770" customWidth="1"/>
    <col min="2" max="2" width="15" style="770" customWidth="1"/>
    <col min="3" max="3" width="11.375" style="770" customWidth="1"/>
    <col min="4" max="4" width="11.5" style="770" customWidth="1"/>
    <col min="5" max="7" width="10.375" style="770" customWidth="1"/>
    <col min="8" max="8" width="9.875" style="770" customWidth="1"/>
    <col min="9" max="10" width="9.5" style="770" customWidth="1"/>
    <col min="11" max="11" width="9.625" style="770" customWidth="1"/>
    <col min="12" max="12" width="10.5" style="770" customWidth="1"/>
    <col min="13" max="14" width="10.375" style="770" customWidth="1"/>
    <col min="15" max="15" width="11.375" style="770" customWidth="1"/>
    <col min="16" max="16" width="11.125" style="770" customWidth="1"/>
    <col min="17" max="17" width="12.5" style="770" customWidth="1"/>
    <col min="18" max="18" width="11.875" style="770" customWidth="1"/>
    <col min="19" max="19" width="15.375" style="770" customWidth="1"/>
    <col min="20" max="16384" width="9" style="770"/>
  </cols>
  <sheetData>
    <row r="1" spans="2:19" s="710" customFormat="1" ht="14.25" customHeight="1">
      <c r="B1" s="709" t="s">
        <v>1199</v>
      </c>
      <c r="S1" s="711" t="s">
        <v>560</v>
      </c>
    </row>
    <row r="2" spans="2:19" s="710" customFormat="1" ht="14.25" customHeight="1">
      <c r="B2" s="712"/>
    </row>
    <row r="3" spans="2:19" s="713" customFormat="1" ht="14.25" customHeight="1">
      <c r="B3" s="2424" t="s">
        <v>1200</v>
      </c>
      <c r="C3" s="2425"/>
      <c r="D3" s="2425"/>
      <c r="E3" s="2425"/>
      <c r="F3" s="2425"/>
      <c r="G3" s="2425"/>
      <c r="H3" s="2425"/>
      <c r="I3" s="2425"/>
      <c r="J3" s="2425"/>
      <c r="K3" s="2425"/>
      <c r="L3" s="2425"/>
      <c r="M3" s="2425"/>
      <c r="N3" s="2425"/>
      <c r="O3" s="2425"/>
      <c r="P3" s="2425"/>
      <c r="Q3" s="2425"/>
      <c r="R3" s="2425"/>
      <c r="S3" s="2425"/>
    </row>
    <row r="4" spans="2:19" s="713" customFormat="1" ht="14.25" customHeight="1">
      <c r="B4" s="714"/>
      <c r="C4" s="715"/>
      <c r="D4" s="715"/>
      <c r="E4" s="715"/>
      <c r="F4" s="715"/>
      <c r="I4" s="2426" t="s">
        <v>1201</v>
      </c>
      <c r="J4" s="2426"/>
      <c r="K4" s="2426"/>
      <c r="L4" s="716" t="s">
        <v>1202</v>
      </c>
      <c r="M4" s="715"/>
      <c r="N4" s="715"/>
      <c r="O4" s="715"/>
      <c r="P4" s="715"/>
      <c r="Q4" s="715"/>
      <c r="R4" s="715"/>
      <c r="S4" s="717"/>
    </row>
    <row r="5" spans="2:19" s="710" customFormat="1" ht="15" thickBot="1">
      <c r="B5" s="718"/>
      <c r="C5" s="719"/>
      <c r="D5" s="719"/>
      <c r="E5" s="719"/>
      <c r="F5" s="719"/>
      <c r="G5" s="719"/>
      <c r="H5" s="719"/>
      <c r="I5" s="719"/>
      <c r="J5" s="719"/>
      <c r="K5" s="719"/>
      <c r="L5" s="719"/>
      <c r="M5" s="719"/>
      <c r="N5" s="719"/>
      <c r="O5" s="719"/>
      <c r="P5" s="719"/>
      <c r="Q5" s="719"/>
      <c r="R5" s="719"/>
      <c r="S5" s="711" t="s">
        <v>885</v>
      </c>
    </row>
    <row r="6" spans="2:19" s="710" customFormat="1" ht="30.75" customHeight="1">
      <c r="B6" s="2427" t="s">
        <v>1203</v>
      </c>
      <c r="C6" s="720" t="s">
        <v>15</v>
      </c>
      <c r="D6" s="720" t="s">
        <v>37</v>
      </c>
      <c r="E6" s="720" t="s">
        <v>41</v>
      </c>
      <c r="F6" s="720" t="s">
        <v>43</v>
      </c>
      <c r="G6" s="720" t="s">
        <v>47</v>
      </c>
      <c r="H6" s="720" t="s">
        <v>103</v>
      </c>
      <c r="I6" s="720" t="s">
        <v>285</v>
      </c>
      <c r="J6" s="720" t="s">
        <v>286</v>
      </c>
      <c r="K6" s="721" t="s">
        <v>887</v>
      </c>
      <c r="L6" s="721" t="s">
        <v>104</v>
      </c>
      <c r="M6" s="722" t="s">
        <v>888</v>
      </c>
      <c r="N6" s="720" t="s">
        <v>55</v>
      </c>
      <c r="O6" s="720" t="s">
        <v>57</v>
      </c>
      <c r="P6" s="720" t="s">
        <v>62</v>
      </c>
      <c r="Q6" s="720" t="s">
        <v>64</v>
      </c>
      <c r="R6" s="723" t="s">
        <v>889</v>
      </c>
      <c r="S6" s="2429" t="s">
        <v>1203</v>
      </c>
    </row>
    <row r="7" spans="2:19" s="710" customFormat="1" ht="36" customHeight="1">
      <c r="B7" s="2428"/>
      <c r="C7" s="724" t="s">
        <v>31</v>
      </c>
      <c r="D7" s="724" t="s">
        <v>38</v>
      </c>
      <c r="E7" s="724" t="s">
        <v>42</v>
      </c>
      <c r="F7" s="724" t="s">
        <v>294</v>
      </c>
      <c r="G7" s="724" t="s">
        <v>48</v>
      </c>
      <c r="H7" s="724" t="s">
        <v>50</v>
      </c>
      <c r="I7" s="725" t="s">
        <v>1204</v>
      </c>
      <c r="J7" s="725" t="s">
        <v>1205</v>
      </c>
      <c r="K7" s="725" t="s">
        <v>1032</v>
      </c>
      <c r="L7" s="726" t="s">
        <v>1206</v>
      </c>
      <c r="M7" s="727" t="s">
        <v>54</v>
      </c>
      <c r="N7" s="724" t="s">
        <v>56</v>
      </c>
      <c r="O7" s="724" t="s">
        <v>300</v>
      </c>
      <c r="P7" s="724" t="s">
        <v>63</v>
      </c>
      <c r="Q7" s="725" t="s">
        <v>65</v>
      </c>
      <c r="R7" s="728" t="s">
        <v>303</v>
      </c>
      <c r="S7" s="2430"/>
    </row>
    <row r="8" spans="2:19" s="710" customFormat="1" ht="16.5" customHeight="1">
      <c r="B8" s="729" t="s">
        <v>892</v>
      </c>
      <c r="C8" s="730">
        <v>1978434</v>
      </c>
      <c r="D8" s="730">
        <v>6426</v>
      </c>
      <c r="E8" s="730">
        <v>211324</v>
      </c>
      <c r="F8" s="730">
        <v>156015</v>
      </c>
      <c r="G8" s="730">
        <v>116980</v>
      </c>
      <c r="H8" s="730" t="s">
        <v>305</v>
      </c>
      <c r="I8" s="731">
        <v>616</v>
      </c>
      <c r="J8" s="730">
        <v>1287</v>
      </c>
      <c r="K8" s="731">
        <v>61</v>
      </c>
      <c r="L8" s="730" t="s">
        <v>305</v>
      </c>
      <c r="M8" s="731" t="s">
        <v>305</v>
      </c>
      <c r="N8" s="730">
        <v>6025</v>
      </c>
      <c r="O8" s="730">
        <v>1469828</v>
      </c>
      <c r="P8" s="731" t="s">
        <v>305</v>
      </c>
      <c r="Q8" s="730">
        <v>9872</v>
      </c>
      <c r="R8" s="732">
        <v>1475853</v>
      </c>
      <c r="S8" s="733" t="s">
        <v>893</v>
      </c>
    </row>
    <row r="9" spans="2:19" s="710" customFormat="1" ht="14.25">
      <c r="B9" s="729" t="s">
        <v>318</v>
      </c>
      <c r="C9" s="730">
        <v>1975460</v>
      </c>
      <c r="D9" s="730">
        <v>8889</v>
      </c>
      <c r="E9" s="730">
        <v>234640</v>
      </c>
      <c r="F9" s="730">
        <v>168313</v>
      </c>
      <c r="G9" s="730">
        <v>137469</v>
      </c>
      <c r="H9" s="730" t="s">
        <v>305</v>
      </c>
      <c r="I9" s="731">
        <v>713</v>
      </c>
      <c r="J9" s="730">
        <v>1499</v>
      </c>
      <c r="K9" s="731">
        <v>319</v>
      </c>
      <c r="L9" s="730" t="s">
        <v>305</v>
      </c>
      <c r="M9" s="731" t="s">
        <v>305</v>
      </c>
      <c r="N9" s="730">
        <v>7219</v>
      </c>
      <c r="O9" s="730">
        <v>1403184</v>
      </c>
      <c r="P9" s="731" t="s">
        <v>305</v>
      </c>
      <c r="Q9" s="730">
        <v>13215</v>
      </c>
      <c r="R9" s="732">
        <v>1410404</v>
      </c>
      <c r="S9" s="733">
        <v>60</v>
      </c>
    </row>
    <row r="10" spans="2:19" s="710" customFormat="1" ht="14.25">
      <c r="B10" s="729" t="s">
        <v>328</v>
      </c>
      <c r="C10" s="730">
        <v>2060488</v>
      </c>
      <c r="D10" s="730">
        <v>11271</v>
      </c>
      <c r="E10" s="730">
        <v>257128</v>
      </c>
      <c r="F10" s="730">
        <v>183589</v>
      </c>
      <c r="G10" s="730">
        <v>215462</v>
      </c>
      <c r="H10" s="730" t="s">
        <v>305</v>
      </c>
      <c r="I10" s="731">
        <v>956</v>
      </c>
      <c r="J10" s="730">
        <v>1768</v>
      </c>
      <c r="K10" s="730">
        <v>1169</v>
      </c>
      <c r="L10" s="730" t="s">
        <v>305</v>
      </c>
      <c r="M10" s="730">
        <v>4055</v>
      </c>
      <c r="N10" s="730">
        <v>9840</v>
      </c>
      <c r="O10" s="730">
        <v>1356532</v>
      </c>
      <c r="P10" s="731" t="s">
        <v>305</v>
      </c>
      <c r="Q10" s="730">
        <v>18717</v>
      </c>
      <c r="R10" s="732">
        <v>1370427</v>
      </c>
      <c r="S10" s="733">
        <v>65</v>
      </c>
    </row>
    <row r="11" spans="2:19" s="710" customFormat="1" ht="14.25">
      <c r="B11" s="729" t="s">
        <v>337</v>
      </c>
      <c r="C11" s="730">
        <v>2124306</v>
      </c>
      <c r="D11" s="730">
        <v>17500</v>
      </c>
      <c r="E11" s="730">
        <v>272398</v>
      </c>
      <c r="F11" s="730">
        <v>187574</v>
      </c>
      <c r="G11" s="730">
        <v>216459</v>
      </c>
      <c r="H11" s="730" t="s">
        <v>305</v>
      </c>
      <c r="I11" s="730">
        <v>1046</v>
      </c>
      <c r="J11" s="730">
        <v>1977</v>
      </c>
      <c r="K11" s="730">
        <v>2659</v>
      </c>
      <c r="L11" s="730" t="s">
        <v>305</v>
      </c>
      <c r="M11" s="730">
        <v>5804</v>
      </c>
      <c r="N11" s="730">
        <v>16842</v>
      </c>
      <c r="O11" s="730">
        <v>1380883</v>
      </c>
      <c r="P11" s="731" t="s">
        <v>305</v>
      </c>
      <c r="Q11" s="730">
        <v>21163</v>
      </c>
      <c r="R11" s="732">
        <v>1403530</v>
      </c>
      <c r="S11" s="733">
        <v>70</v>
      </c>
    </row>
    <row r="12" spans="2:19" s="710" customFormat="1" ht="24" customHeight="1">
      <c r="B12" s="729" t="s">
        <v>342</v>
      </c>
      <c r="C12" s="730">
        <v>2258390</v>
      </c>
      <c r="D12" s="730">
        <v>23863</v>
      </c>
      <c r="E12" s="730">
        <v>302626</v>
      </c>
      <c r="F12" s="730">
        <v>199656</v>
      </c>
      <c r="G12" s="730">
        <v>259640</v>
      </c>
      <c r="H12" s="734" t="s">
        <v>305</v>
      </c>
      <c r="I12" s="734"/>
      <c r="J12" s="735">
        <v>8894</v>
      </c>
      <c r="K12" s="736"/>
      <c r="L12" s="730" t="s">
        <v>305</v>
      </c>
      <c r="M12" s="730">
        <v>6124</v>
      </c>
      <c r="N12" s="730">
        <v>21525</v>
      </c>
      <c r="O12" s="730">
        <v>1408361</v>
      </c>
      <c r="P12" s="731" t="s">
        <v>305</v>
      </c>
      <c r="Q12" s="730">
        <v>27701</v>
      </c>
      <c r="R12" s="732">
        <v>1436010</v>
      </c>
      <c r="S12" s="733">
        <v>75</v>
      </c>
    </row>
    <row r="13" spans="2:19" s="710" customFormat="1" ht="14.25">
      <c r="B13" s="729" t="s">
        <v>347</v>
      </c>
      <c r="C13" s="730">
        <v>2401428</v>
      </c>
      <c r="D13" s="730">
        <v>34630</v>
      </c>
      <c r="E13" s="730">
        <v>338369</v>
      </c>
      <c r="F13" s="730">
        <v>218474</v>
      </c>
      <c r="G13" s="730">
        <v>281545</v>
      </c>
      <c r="H13" s="734" t="s">
        <v>305</v>
      </c>
      <c r="I13" s="734"/>
      <c r="J13" s="735">
        <v>13774</v>
      </c>
      <c r="K13" s="736"/>
      <c r="L13" s="730" t="s">
        <v>305</v>
      </c>
      <c r="M13" s="730">
        <v>6087</v>
      </c>
      <c r="N13" s="730">
        <v>21187</v>
      </c>
      <c r="O13" s="730">
        <v>1459957</v>
      </c>
      <c r="P13" s="730">
        <v>9865</v>
      </c>
      <c r="Q13" s="730">
        <v>17540</v>
      </c>
      <c r="R13" s="732">
        <v>1487231</v>
      </c>
      <c r="S13" s="733">
        <v>80</v>
      </c>
    </row>
    <row r="14" spans="2:19" s="710" customFormat="1" ht="14.25">
      <c r="B14" s="729" t="s">
        <v>352</v>
      </c>
      <c r="C14" s="730">
        <v>2504900</v>
      </c>
      <c r="D14" s="730">
        <v>36344</v>
      </c>
      <c r="E14" s="730">
        <v>364425</v>
      </c>
      <c r="F14" s="730">
        <v>246121</v>
      </c>
      <c r="G14" s="730">
        <v>314352</v>
      </c>
      <c r="H14" s="734" t="s">
        <v>305</v>
      </c>
      <c r="I14" s="734"/>
      <c r="J14" s="735">
        <v>15451</v>
      </c>
      <c r="K14" s="736"/>
      <c r="L14" s="730" t="s">
        <v>305</v>
      </c>
      <c r="M14" s="730">
        <v>6126</v>
      </c>
      <c r="N14" s="730">
        <v>22493</v>
      </c>
      <c r="O14" s="730">
        <v>1473409</v>
      </c>
      <c r="P14" s="730">
        <v>12647</v>
      </c>
      <c r="Q14" s="730">
        <v>13533</v>
      </c>
      <c r="R14" s="732">
        <v>1502028</v>
      </c>
      <c r="S14" s="733">
        <v>85</v>
      </c>
    </row>
    <row r="15" spans="2:19" s="710" customFormat="1" ht="14.25">
      <c r="B15" s="737" t="s">
        <v>894</v>
      </c>
      <c r="C15" s="730">
        <v>2562563</v>
      </c>
      <c r="D15" s="730">
        <v>35752</v>
      </c>
      <c r="E15" s="730">
        <v>377276</v>
      </c>
      <c r="F15" s="730">
        <v>255845</v>
      </c>
      <c r="G15" s="730">
        <v>328463</v>
      </c>
      <c r="H15" s="734" t="s">
        <v>305</v>
      </c>
      <c r="I15" s="734"/>
      <c r="J15" s="735">
        <v>21096</v>
      </c>
      <c r="K15" s="738"/>
      <c r="L15" s="730" t="s">
        <v>305</v>
      </c>
      <c r="M15" s="730">
        <v>5981</v>
      </c>
      <c r="N15" s="730">
        <v>24376</v>
      </c>
      <c r="O15" s="730">
        <v>1486071</v>
      </c>
      <c r="P15" s="730">
        <v>17035</v>
      </c>
      <c r="Q15" s="730">
        <v>10668</v>
      </c>
      <c r="R15" s="732">
        <v>1516428</v>
      </c>
      <c r="S15" s="733">
        <v>90</v>
      </c>
    </row>
    <row r="16" spans="2:19" s="710" customFormat="1" ht="14.25" hidden="1">
      <c r="B16" s="737" t="s">
        <v>895</v>
      </c>
      <c r="C16" s="730">
        <v>2568212</v>
      </c>
      <c r="D16" s="730">
        <v>36457</v>
      </c>
      <c r="E16" s="730">
        <v>380375</v>
      </c>
      <c r="F16" s="730">
        <v>257257</v>
      </c>
      <c r="G16" s="730">
        <v>328596</v>
      </c>
      <c r="H16" s="734" t="s">
        <v>305</v>
      </c>
      <c r="I16" s="734"/>
      <c r="J16" s="735">
        <v>21438</v>
      </c>
      <c r="K16" s="736"/>
      <c r="L16" s="730" t="s">
        <v>305</v>
      </c>
      <c r="M16" s="730">
        <v>6257</v>
      </c>
      <c r="N16" s="730">
        <v>24113</v>
      </c>
      <c r="O16" s="730">
        <v>1482092</v>
      </c>
      <c r="P16" s="730">
        <v>21068</v>
      </c>
      <c r="Q16" s="730">
        <v>10559</v>
      </c>
      <c r="R16" s="732">
        <v>1512462</v>
      </c>
      <c r="S16" s="733">
        <v>91</v>
      </c>
    </row>
    <row r="17" spans="2:19" s="710" customFormat="1" ht="30" hidden="1" customHeight="1">
      <c r="B17" s="729" t="s">
        <v>896</v>
      </c>
      <c r="C17" s="730">
        <v>2558993</v>
      </c>
      <c r="D17" s="730">
        <v>36536</v>
      </c>
      <c r="E17" s="730">
        <v>381162</v>
      </c>
      <c r="F17" s="730">
        <v>259414</v>
      </c>
      <c r="G17" s="730">
        <v>326849</v>
      </c>
      <c r="H17" s="734" t="s">
        <v>305</v>
      </c>
      <c r="I17" s="734"/>
      <c r="J17" s="735">
        <v>16741</v>
      </c>
      <c r="K17" s="736"/>
      <c r="L17" s="730" t="s">
        <v>305</v>
      </c>
      <c r="M17" s="730">
        <v>6250</v>
      </c>
      <c r="N17" s="730">
        <v>24305</v>
      </c>
      <c r="O17" s="730">
        <v>1480434</v>
      </c>
      <c r="P17" s="730">
        <v>17048</v>
      </c>
      <c r="Q17" s="730">
        <v>10253</v>
      </c>
      <c r="R17" s="732">
        <v>1510989</v>
      </c>
      <c r="S17" s="733">
        <v>92</v>
      </c>
    </row>
    <row r="18" spans="2:19" s="710" customFormat="1" ht="14.25" hidden="1" customHeight="1">
      <c r="B18" s="729" t="s">
        <v>455</v>
      </c>
      <c r="C18" s="730">
        <v>2565077</v>
      </c>
      <c r="D18" s="730">
        <v>36799</v>
      </c>
      <c r="E18" s="730">
        <v>382782</v>
      </c>
      <c r="F18" s="730">
        <v>260236</v>
      </c>
      <c r="G18" s="730">
        <v>327152</v>
      </c>
      <c r="H18" s="734" t="s">
        <v>305</v>
      </c>
      <c r="I18" s="734"/>
      <c r="J18" s="735">
        <v>16878</v>
      </c>
      <c r="K18" s="736"/>
      <c r="L18" s="730" t="s">
        <v>305</v>
      </c>
      <c r="M18" s="730">
        <v>6272</v>
      </c>
      <c r="N18" s="730">
        <v>23699</v>
      </c>
      <c r="O18" s="730">
        <v>1482840</v>
      </c>
      <c r="P18" s="730">
        <v>18502</v>
      </c>
      <c r="Q18" s="730">
        <v>9917</v>
      </c>
      <c r="R18" s="732">
        <v>1512811</v>
      </c>
      <c r="S18" s="733">
        <v>93</v>
      </c>
    </row>
    <row r="19" spans="2:19" s="710" customFormat="1" ht="27" hidden="1" customHeight="1">
      <c r="B19" s="729" t="s">
        <v>456</v>
      </c>
      <c r="C19" s="730">
        <v>2575164</v>
      </c>
      <c r="D19" s="730">
        <v>40168</v>
      </c>
      <c r="E19" s="730">
        <v>384955</v>
      </c>
      <c r="F19" s="730">
        <v>262428</v>
      </c>
      <c r="G19" s="730">
        <v>326888</v>
      </c>
      <c r="H19" s="734" t="s">
        <v>305</v>
      </c>
      <c r="I19" s="734"/>
      <c r="J19" s="735">
        <v>17137</v>
      </c>
      <c r="K19" s="736"/>
      <c r="L19" s="730" t="s">
        <v>305</v>
      </c>
      <c r="M19" s="730">
        <v>6284</v>
      </c>
      <c r="N19" s="730">
        <v>23651</v>
      </c>
      <c r="O19" s="730">
        <v>1485834</v>
      </c>
      <c r="P19" s="730">
        <v>18505</v>
      </c>
      <c r="Q19" s="730">
        <v>9314</v>
      </c>
      <c r="R19" s="732">
        <v>1515768</v>
      </c>
      <c r="S19" s="733">
        <v>94</v>
      </c>
    </row>
    <row r="20" spans="2:19" s="710" customFormat="1" ht="14.25" customHeight="1">
      <c r="B20" s="729" t="s">
        <v>457</v>
      </c>
      <c r="C20" s="730">
        <v>2583048.0549999997</v>
      </c>
      <c r="D20" s="730">
        <v>39577.26</v>
      </c>
      <c r="E20" s="730">
        <v>385790.391</v>
      </c>
      <c r="F20" s="730">
        <v>262776.89</v>
      </c>
      <c r="G20" s="730">
        <v>328623.45299999998</v>
      </c>
      <c r="H20" s="734" t="s">
        <v>305</v>
      </c>
      <c r="I20" s="734"/>
      <c r="J20" s="735">
        <v>17224.812999999998</v>
      </c>
      <c r="K20" s="736"/>
      <c r="L20" s="730" t="s">
        <v>305</v>
      </c>
      <c r="M20" s="730">
        <v>6284</v>
      </c>
      <c r="N20" s="730">
        <v>23256.343000000001</v>
      </c>
      <c r="O20" s="730">
        <v>1486407.1129999999</v>
      </c>
      <c r="P20" s="730">
        <v>19632.292000000001</v>
      </c>
      <c r="Q20" s="730">
        <v>13475.5</v>
      </c>
      <c r="R20" s="732">
        <v>1515947.456</v>
      </c>
      <c r="S20" s="733">
        <v>95</v>
      </c>
    </row>
    <row r="21" spans="2:19" s="710" customFormat="1" ht="27.95" hidden="1" customHeight="1">
      <c r="B21" s="729" t="s">
        <v>459</v>
      </c>
      <c r="C21" s="730">
        <v>2588873.0079999999</v>
      </c>
      <c r="D21" s="730">
        <v>39630.008000000002</v>
      </c>
      <c r="E21" s="730">
        <v>386365.98300000001</v>
      </c>
      <c r="F21" s="730">
        <v>263852.25</v>
      </c>
      <c r="G21" s="730">
        <v>330050.321</v>
      </c>
      <c r="H21" s="734" t="s">
        <v>305</v>
      </c>
      <c r="I21" s="734"/>
      <c r="J21" s="735">
        <v>17692.496999999999</v>
      </c>
      <c r="K21" s="739"/>
      <c r="L21" s="730"/>
      <c r="M21" s="730">
        <v>6297.1670000000004</v>
      </c>
      <c r="N21" s="730">
        <v>23036.431999999997</v>
      </c>
      <c r="O21" s="730">
        <v>1491124.723</v>
      </c>
      <c r="P21" s="730">
        <v>20338.121999999999</v>
      </c>
      <c r="Q21" s="730">
        <v>10485.505000000001</v>
      </c>
      <c r="R21" s="732">
        <v>1520458.3219999999</v>
      </c>
      <c r="S21" s="733">
        <v>97</v>
      </c>
    </row>
    <row r="22" spans="2:19" s="710" customFormat="1" ht="27.95" hidden="1" customHeight="1">
      <c r="B22" s="729" t="s">
        <v>897</v>
      </c>
      <c r="C22" s="730">
        <v>2595772.0679999995</v>
      </c>
      <c r="D22" s="730">
        <v>39731.392999999996</v>
      </c>
      <c r="E22" s="730">
        <v>386706.03099999996</v>
      </c>
      <c r="F22" s="730">
        <v>264484.25800000003</v>
      </c>
      <c r="G22" s="730">
        <v>331771.04700000002</v>
      </c>
      <c r="H22" s="734" t="s">
        <v>305</v>
      </c>
      <c r="I22" s="734"/>
      <c r="J22" s="735">
        <v>18046.120999999999</v>
      </c>
      <c r="K22" s="739"/>
      <c r="L22" s="730"/>
      <c r="M22" s="730">
        <v>6303.683</v>
      </c>
      <c r="N22" s="730">
        <v>22870.553</v>
      </c>
      <c r="O22" s="730">
        <v>1494204.345</v>
      </c>
      <c r="P22" s="730">
        <v>21087.493000000002</v>
      </c>
      <c r="Q22" s="734">
        <v>10567.144</v>
      </c>
      <c r="R22" s="740">
        <v>1523378.5809999998</v>
      </c>
      <c r="S22" s="733">
        <v>98</v>
      </c>
    </row>
    <row r="23" spans="2:19" s="710" customFormat="1" ht="27.95" hidden="1" customHeight="1">
      <c r="B23" s="729" t="s">
        <v>898</v>
      </c>
      <c r="C23" s="730">
        <v>2600182.8259999999</v>
      </c>
      <c r="D23" s="730">
        <v>40025.403999999995</v>
      </c>
      <c r="E23" s="730">
        <v>386768.05300000001</v>
      </c>
      <c r="F23" s="730">
        <v>264864.50699999998</v>
      </c>
      <c r="G23" s="730">
        <v>332167.26</v>
      </c>
      <c r="H23" s="741">
        <v>0</v>
      </c>
      <c r="I23" s="734"/>
      <c r="J23" s="735">
        <v>18412.654000000002</v>
      </c>
      <c r="K23" s="739"/>
      <c r="L23" s="730"/>
      <c r="M23" s="730">
        <v>6301.1409999999996</v>
      </c>
      <c r="N23" s="730">
        <v>22388.683000000001</v>
      </c>
      <c r="O23" s="730">
        <v>1497458.0460000001</v>
      </c>
      <c r="P23" s="730">
        <v>21126.592000000001</v>
      </c>
      <c r="Q23" s="734">
        <v>10670.486000000001</v>
      </c>
      <c r="R23" s="740">
        <v>1526147.87</v>
      </c>
      <c r="S23" s="733">
        <v>99</v>
      </c>
    </row>
    <row r="24" spans="2:19" s="710" customFormat="1" ht="13.5" customHeight="1">
      <c r="B24" s="729" t="s">
        <v>899</v>
      </c>
      <c r="C24" s="730">
        <v>2600905.8980000005</v>
      </c>
      <c r="D24" s="730">
        <v>38125.077000000005</v>
      </c>
      <c r="E24" s="730">
        <v>386960.79900000006</v>
      </c>
      <c r="F24" s="730">
        <v>265386.76399999997</v>
      </c>
      <c r="G24" s="730">
        <v>333107.50800000003</v>
      </c>
      <c r="H24" s="734">
        <v>115.059</v>
      </c>
      <c r="I24" s="734"/>
      <c r="J24" s="735">
        <v>18430.973999999998</v>
      </c>
      <c r="K24" s="739"/>
      <c r="L24" s="730" t="s">
        <v>305</v>
      </c>
      <c r="M24" s="730">
        <v>6307.1670000000004</v>
      </c>
      <c r="N24" s="730">
        <v>21864.411</v>
      </c>
      <c r="O24" s="730">
        <v>1500170.2950000002</v>
      </c>
      <c r="P24" s="730">
        <v>20521.107</v>
      </c>
      <c r="Q24" s="734">
        <v>9916.7369999999992</v>
      </c>
      <c r="R24" s="742">
        <v>1528342</v>
      </c>
      <c r="S24" s="733" t="s">
        <v>900</v>
      </c>
    </row>
    <row r="25" spans="2:19" s="710" customFormat="1" ht="27.75" hidden="1" customHeight="1">
      <c r="B25" s="729" t="s">
        <v>901</v>
      </c>
      <c r="C25" s="730">
        <v>2602722.372</v>
      </c>
      <c r="D25" s="730">
        <v>38296.718000000001</v>
      </c>
      <c r="E25" s="730">
        <v>386427.18599999999</v>
      </c>
      <c r="F25" s="730">
        <v>266290.196</v>
      </c>
      <c r="G25" s="730">
        <v>333968.98700000002</v>
      </c>
      <c r="H25" s="730">
        <v>181.16</v>
      </c>
      <c r="I25" s="734"/>
      <c r="J25" s="735">
        <v>18627.155999999999</v>
      </c>
      <c r="K25" s="739"/>
      <c r="L25" s="730"/>
      <c r="M25" s="730">
        <v>6299.7330000000002</v>
      </c>
      <c r="N25" s="730">
        <v>20353.93</v>
      </c>
      <c r="O25" s="730">
        <v>1502472.1660000002</v>
      </c>
      <c r="P25" s="730">
        <v>21072.578000000001</v>
      </c>
      <c r="Q25" s="734">
        <v>8732.5619999999999</v>
      </c>
      <c r="R25" s="742">
        <v>1529125.8290000004</v>
      </c>
      <c r="S25" s="743" t="s">
        <v>373</v>
      </c>
    </row>
    <row r="26" spans="2:19" s="710" customFormat="1" ht="28.5" hidden="1" customHeight="1">
      <c r="B26" s="729" t="s">
        <v>902</v>
      </c>
      <c r="C26" s="734">
        <v>2607653.1940000001</v>
      </c>
      <c r="D26" s="734">
        <v>38613.824999999997</v>
      </c>
      <c r="E26" s="734">
        <v>386252.33799999999</v>
      </c>
      <c r="F26" s="734">
        <v>266607.80499999999</v>
      </c>
      <c r="G26" s="734">
        <v>334400.24200000003</v>
      </c>
      <c r="H26" s="734">
        <v>207.672</v>
      </c>
      <c r="I26" s="734"/>
      <c r="J26" s="735">
        <v>18645.141</v>
      </c>
      <c r="K26" s="739"/>
      <c r="L26" s="730"/>
      <c r="M26" s="730">
        <v>6311.64</v>
      </c>
      <c r="N26" s="730">
        <v>18835.996999999999</v>
      </c>
      <c r="O26" s="730">
        <v>1503779.9539999999</v>
      </c>
      <c r="P26" s="730">
        <v>22159.063999999998</v>
      </c>
      <c r="Q26" s="744">
        <v>8374.3630000000012</v>
      </c>
      <c r="R26" s="735">
        <v>1532392.7440000002</v>
      </c>
      <c r="S26" s="743" t="s">
        <v>376</v>
      </c>
    </row>
    <row r="27" spans="2:19" s="710" customFormat="1" ht="29.25" hidden="1" customHeight="1">
      <c r="B27" s="729" t="s">
        <v>903</v>
      </c>
      <c r="C27" s="734">
        <v>2607490.952</v>
      </c>
      <c r="D27" s="734">
        <v>38678.217000000004</v>
      </c>
      <c r="E27" s="734">
        <v>385477.85100000002</v>
      </c>
      <c r="F27" s="734">
        <v>266574.08399999997</v>
      </c>
      <c r="G27" s="734">
        <v>333589.52300000004</v>
      </c>
      <c r="H27" s="734">
        <v>263.18399999999997</v>
      </c>
      <c r="I27" s="734"/>
      <c r="J27" s="735">
        <v>18771.218000000001</v>
      </c>
      <c r="K27" s="739"/>
      <c r="L27" s="730" t="s">
        <v>305</v>
      </c>
      <c r="M27" s="730">
        <v>6470.5169999999998</v>
      </c>
      <c r="N27" s="730">
        <v>17682.787</v>
      </c>
      <c r="O27" s="730">
        <v>1506330.798</v>
      </c>
      <c r="P27" s="730">
        <v>22106.281999999999</v>
      </c>
      <c r="Q27" s="744">
        <v>8185.9120000000003</v>
      </c>
      <c r="R27" s="739">
        <v>1533844.6809999999</v>
      </c>
      <c r="S27" s="743" t="s">
        <v>767</v>
      </c>
    </row>
    <row r="28" spans="2:19" s="710" customFormat="1" ht="28.5" hidden="1" customHeight="1">
      <c r="B28" s="729" t="s">
        <v>904</v>
      </c>
      <c r="C28" s="734">
        <v>2603860.4879999999</v>
      </c>
      <c r="D28" s="734">
        <v>38831.489000000001</v>
      </c>
      <c r="E28" s="734">
        <v>384432.83400000003</v>
      </c>
      <c r="F28" s="734">
        <v>266494.163</v>
      </c>
      <c r="G28" s="734">
        <v>333636.37299999996</v>
      </c>
      <c r="H28" s="734">
        <v>281.34299999999996</v>
      </c>
      <c r="I28" s="734"/>
      <c r="J28" s="735">
        <v>18832.620999999999</v>
      </c>
      <c r="K28" s="739"/>
      <c r="L28" s="730" t="s">
        <v>305</v>
      </c>
      <c r="M28" s="734">
        <v>6502.3410000000003</v>
      </c>
      <c r="N28" s="734">
        <v>17724.25</v>
      </c>
      <c r="O28" s="734">
        <v>1507161.5880000002</v>
      </c>
      <c r="P28" s="734">
        <v>23063.667000000001</v>
      </c>
      <c r="Q28" s="744">
        <v>6899.8189999999995</v>
      </c>
      <c r="R28" s="739">
        <v>1531388.179</v>
      </c>
      <c r="S28" s="743" t="s">
        <v>380</v>
      </c>
    </row>
    <row r="29" spans="2:19" s="710" customFormat="1" ht="13.5" customHeight="1">
      <c r="B29" s="729" t="s">
        <v>905</v>
      </c>
      <c r="C29" s="734">
        <v>2598779.8829999999</v>
      </c>
      <c r="D29" s="734">
        <v>39213</v>
      </c>
      <c r="E29" s="734">
        <v>381811</v>
      </c>
      <c r="F29" s="734">
        <v>265799</v>
      </c>
      <c r="G29" s="734">
        <v>333204</v>
      </c>
      <c r="H29" s="734">
        <v>292</v>
      </c>
      <c r="I29" s="734"/>
      <c r="J29" s="735">
        <v>18931</v>
      </c>
      <c r="K29" s="739"/>
      <c r="L29" s="730" t="s">
        <v>305</v>
      </c>
      <c r="M29" s="734">
        <v>6471.799</v>
      </c>
      <c r="N29" s="734">
        <v>16777.419999999998</v>
      </c>
      <c r="O29" s="734">
        <v>1506001.7890000001</v>
      </c>
      <c r="P29" s="734">
        <v>23452.111999999997</v>
      </c>
      <c r="Q29" s="744">
        <v>6826.7629999999999</v>
      </c>
      <c r="R29" s="735">
        <v>1529251.0079999999</v>
      </c>
      <c r="S29" s="743" t="s">
        <v>382</v>
      </c>
    </row>
    <row r="30" spans="2:19" s="710" customFormat="1" ht="30" hidden="1" customHeight="1">
      <c r="B30" s="729" t="s">
        <v>906</v>
      </c>
      <c r="C30" s="734">
        <v>2602199.16</v>
      </c>
      <c r="D30" s="734">
        <v>39348</v>
      </c>
      <c r="E30" s="734">
        <v>380207.51299999998</v>
      </c>
      <c r="F30" s="734">
        <v>266255.54200000002</v>
      </c>
      <c r="G30" s="734">
        <v>332762.93199999997</v>
      </c>
      <c r="H30" s="734">
        <v>432.798</v>
      </c>
      <c r="I30" s="734"/>
      <c r="J30" s="735">
        <v>18978</v>
      </c>
      <c r="K30" s="739"/>
      <c r="L30" s="730" t="s">
        <v>305</v>
      </c>
      <c r="M30" s="734">
        <v>6198.6530000000002</v>
      </c>
      <c r="N30" s="734">
        <v>14479.961000000001</v>
      </c>
      <c r="O30" s="734">
        <v>1510982.7610000002</v>
      </c>
      <c r="P30" s="734">
        <v>26175</v>
      </c>
      <c r="Q30" s="734">
        <v>6378</v>
      </c>
      <c r="R30" s="742">
        <v>1531661.375</v>
      </c>
      <c r="S30" s="743" t="s">
        <v>384</v>
      </c>
    </row>
    <row r="31" spans="2:19" s="745" customFormat="1" ht="30" hidden="1" customHeight="1">
      <c r="B31" s="729" t="s">
        <v>907</v>
      </c>
      <c r="C31" s="734">
        <f>SUM(D31:Q31)</f>
        <v>2609296</v>
      </c>
      <c r="D31" s="734">
        <v>39517</v>
      </c>
      <c r="E31" s="734">
        <v>378766</v>
      </c>
      <c r="F31" s="734">
        <v>266138</v>
      </c>
      <c r="G31" s="734">
        <v>330274</v>
      </c>
      <c r="H31" s="734">
        <v>553</v>
      </c>
      <c r="I31" s="734"/>
      <c r="J31" s="735" t="s">
        <v>305</v>
      </c>
      <c r="K31" s="739"/>
      <c r="L31" s="730">
        <v>19146</v>
      </c>
      <c r="M31" s="734">
        <v>6598</v>
      </c>
      <c r="N31" s="734">
        <v>12007</v>
      </c>
      <c r="O31" s="734">
        <v>1518942</v>
      </c>
      <c r="P31" s="734">
        <v>31163</v>
      </c>
      <c r="Q31" s="734">
        <v>6192</v>
      </c>
      <c r="R31" s="742">
        <v>1533476</v>
      </c>
      <c r="S31" s="743" t="s">
        <v>386</v>
      </c>
    </row>
    <row r="32" spans="2:19" s="710" customFormat="1" ht="30" hidden="1" customHeight="1">
      <c r="B32" s="729" t="s">
        <v>908</v>
      </c>
      <c r="C32" s="734">
        <v>2600688</v>
      </c>
      <c r="D32" s="734">
        <v>39792</v>
      </c>
      <c r="E32" s="734">
        <v>376677</v>
      </c>
      <c r="F32" s="734">
        <v>265775</v>
      </c>
      <c r="G32" s="734">
        <v>327441</v>
      </c>
      <c r="H32" s="734">
        <v>607</v>
      </c>
      <c r="I32" s="734"/>
      <c r="J32" s="735" t="s">
        <v>305</v>
      </c>
      <c r="K32" s="739"/>
      <c r="L32" s="734">
        <v>19379</v>
      </c>
      <c r="M32" s="734">
        <v>6320</v>
      </c>
      <c r="N32" s="734">
        <v>10949</v>
      </c>
      <c r="O32" s="734">
        <v>1515564</v>
      </c>
      <c r="P32" s="734">
        <v>32084</v>
      </c>
      <c r="Q32" s="744">
        <v>6100</v>
      </c>
      <c r="R32" s="735">
        <v>1532833</v>
      </c>
      <c r="S32" s="743" t="s">
        <v>388</v>
      </c>
    </row>
    <row r="33" spans="2:19" s="710" customFormat="1" ht="30" hidden="1" customHeight="1">
      <c r="B33" s="729" t="s">
        <v>909</v>
      </c>
      <c r="C33" s="734">
        <v>2600296</v>
      </c>
      <c r="D33" s="734">
        <v>39970</v>
      </c>
      <c r="E33" s="734">
        <v>374310</v>
      </c>
      <c r="F33" s="734">
        <v>265739</v>
      </c>
      <c r="G33" s="734">
        <v>326617</v>
      </c>
      <c r="H33" s="734">
        <v>611</v>
      </c>
      <c r="I33" s="734"/>
      <c r="J33" s="735" t="s">
        <v>305</v>
      </c>
      <c r="K33" s="739"/>
      <c r="L33" s="734">
        <v>19654</v>
      </c>
      <c r="M33" s="734">
        <v>6321</v>
      </c>
      <c r="N33" s="734">
        <v>10670</v>
      </c>
      <c r="O33" s="734">
        <v>1517947</v>
      </c>
      <c r="P33" s="734">
        <v>32305</v>
      </c>
      <c r="Q33" s="734">
        <v>6151</v>
      </c>
      <c r="R33" s="742">
        <v>1534939</v>
      </c>
      <c r="S33" s="743" t="s">
        <v>390</v>
      </c>
    </row>
    <row r="34" spans="2:19" s="710" customFormat="1" ht="30" customHeight="1">
      <c r="B34" s="729" t="s">
        <v>910</v>
      </c>
      <c r="C34" s="734">
        <v>2597635.5810000002</v>
      </c>
      <c r="D34" s="734">
        <v>40095.411</v>
      </c>
      <c r="E34" s="734">
        <v>372235.12199999997</v>
      </c>
      <c r="F34" s="734">
        <v>264935.49900000001</v>
      </c>
      <c r="G34" s="734">
        <v>324637.26299999998</v>
      </c>
      <c r="H34" s="734">
        <v>696.51199999999994</v>
      </c>
      <c r="I34" s="734"/>
      <c r="J34" s="735" t="s">
        <v>305</v>
      </c>
      <c r="K34" s="739"/>
      <c r="L34" s="734">
        <v>20076.347000000002</v>
      </c>
      <c r="M34" s="734">
        <v>6332</v>
      </c>
      <c r="N34" s="734">
        <v>10214</v>
      </c>
      <c r="O34" s="734">
        <v>1519625</v>
      </c>
      <c r="P34" s="734">
        <v>32917.383999999998</v>
      </c>
      <c r="Q34" s="734">
        <v>5871.0429999999997</v>
      </c>
      <c r="R34" s="742">
        <v>1536171</v>
      </c>
      <c r="S34" s="743" t="s">
        <v>532</v>
      </c>
    </row>
    <row r="35" spans="2:19" s="710" customFormat="1" ht="14.25">
      <c r="B35" s="729" t="s">
        <v>911</v>
      </c>
      <c r="C35" s="734">
        <v>2515809</v>
      </c>
      <c r="D35" s="734">
        <v>40339</v>
      </c>
      <c r="E35" s="734">
        <v>344380</v>
      </c>
      <c r="F35" s="734">
        <v>245479</v>
      </c>
      <c r="G35" s="734">
        <v>293279</v>
      </c>
      <c r="H35" s="734">
        <v>736</v>
      </c>
      <c r="I35" s="734"/>
      <c r="J35" s="735" t="s">
        <v>305</v>
      </c>
      <c r="K35" s="739"/>
      <c r="L35" s="734">
        <v>19339</v>
      </c>
      <c r="M35" s="734">
        <v>6291</v>
      </c>
      <c r="N35" s="734">
        <v>9816</v>
      </c>
      <c r="O35" s="734">
        <v>1520383</v>
      </c>
      <c r="P35" s="734">
        <v>30239</v>
      </c>
      <c r="Q35" s="734">
        <v>5529</v>
      </c>
      <c r="R35" s="742">
        <v>1536490</v>
      </c>
      <c r="S35" s="743" t="s">
        <v>478</v>
      </c>
    </row>
    <row r="36" spans="2:19" s="710" customFormat="1" ht="14.25">
      <c r="B36" s="729" t="s">
        <v>912</v>
      </c>
      <c r="C36" s="734">
        <v>2587794.9929999998</v>
      </c>
      <c r="D36" s="734">
        <v>40187</v>
      </c>
      <c r="E36" s="734">
        <v>365363</v>
      </c>
      <c r="F36" s="734">
        <v>262587</v>
      </c>
      <c r="G36" s="734">
        <v>319925.02299999999</v>
      </c>
      <c r="H36" s="734">
        <v>864</v>
      </c>
      <c r="I36" s="734"/>
      <c r="J36" s="735" t="s">
        <v>305</v>
      </c>
      <c r="K36" s="739"/>
      <c r="L36" s="734">
        <v>20754</v>
      </c>
      <c r="M36" s="734">
        <v>6292</v>
      </c>
      <c r="N36" s="734">
        <v>9265</v>
      </c>
      <c r="O36" s="734">
        <v>1523667</v>
      </c>
      <c r="P36" s="734">
        <v>34020</v>
      </c>
      <c r="Q36" s="744">
        <v>5661</v>
      </c>
      <c r="R36" s="735">
        <v>1539224</v>
      </c>
      <c r="S36" s="743" t="s">
        <v>480</v>
      </c>
    </row>
    <row r="37" spans="2:19" s="710" customFormat="1" ht="14.25">
      <c r="B37" s="729" t="s">
        <v>1207</v>
      </c>
      <c r="C37" s="734">
        <v>2584014</v>
      </c>
      <c r="D37" s="734">
        <v>40408</v>
      </c>
      <c r="E37" s="734">
        <v>362182</v>
      </c>
      <c r="F37" s="734">
        <v>261282</v>
      </c>
      <c r="G37" s="734">
        <v>319910</v>
      </c>
      <c r="H37" s="734">
        <v>863</v>
      </c>
      <c r="I37" s="734"/>
      <c r="J37" s="735" t="s">
        <v>305</v>
      </c>
      <c r="K37" s="739"/>
      <c r="L37" s="734">
        <v>21426</v>
      </c>
      <c r="M37" s="734">
        <v>6290</v>
      </c>
      <c r="N37" s="734">
        <v>8890</v>
      </c>
      <c r="O37" s="734">
        <v>1523510</v>
      </c>
      <c r="P37" s="734">
        <v>33601</v>
      </c>
      <c r="Q37" s="744">
        <v>5652</v>
      </c>
      <c r="R37" s="735">
        <v>1538690</v>
      </c>
      <c r="S37" s="743" t="s">
        <v>534</v>
      </c>
    </row>
    <row r="38" spans="2:19" s="745" customFormat="1" ht="14.25">
      <c r="B38" s="746" t="s">
        <v>1208</v>
      </c>
      <c r="C38" s="1006">
        <f>SUM(C40:C42)</f>
        <v>2581448</v>
      </c>
      <c r="D38" s="1006">
        <f t="shared" ref="D38:R38" si="0">SUM(D40:D42)</f>
        <v>40622</v>
      </c>
      <c r="E38" s="1006">
        <f t="shared" si="0"/>
        <v>359087</v>
      </c>
      <c r="F38" s="1006">
        <f t="shared" si="0"/>
        <v>260147</v>
      </c>
      <c r="G38" s="1006">
        <f t="shared" si="0"/>
        <v>320376</v>
      </c>
      <c r="H38" s="1006">
        <f t="shared" si="0"/>
        <v>884</v>
      </c>
      <c r="I38" s="1006"/>
      <c r="J38" s="1007" t="s">
        <v>305</v>
      </c>
      <c r="K38" s="1007"/>
      <c r="L38" s="1006">
        <f t="shared" si="0"/>
        <v>21720</v>
      </c>
      <c r="M38" s="1006">
        <f t="shared" si="0"/>
        <v>6290</v>
      </c>
      <c r="N38" s="1006">
        <f t="shared" si="0"/>
        <v>8734</v>
      </c>
      <c r="O38" s="1006">
        <f t="shared" si="0"/>
        <v>1524017</v>
      </c>
      <c r="P38" s="1006">
        <f t="shared" si="0"/>
        <v>34011</v>
      </c>
      <c r="Q38" s="1006">
        <f t="shared" si="0"/>
        <v>5560</v>
      </c>
      <c r="R38" s="1008">
        <f t="shared" si="0"/>
        <v>1539041</v>
      </c>
      <c r="S38" s="747" t="s">
        <v>482</v>
      </c>
    </row>
    <row r="39" spans="2:19" s="710" customFormat="1" ht="14.25">
      <c r="B39" s="746"/>
      <c r="C39" s="748"/>
      <c r="D39" s="748"/>
      <c r="E39" s="748"/>
      <c r="F39" s="748"/>
      <c r="G39" s="748"/>
      <c r="H39" s="748"/>
      <c r="I39" s="748"/>
      <c r="J39" s="735"/>
      <c r="K39" s="749"/>
      <c r="L39" s="750"/>
      <c r="M39" s="748"/>
      <c r="N39" s="748"/>
      <c r="O39" s="748"/>
      <c r="P39" s="748"/>
      <c r="Q39" s="751"/>
      <c r="R39" s="752"/>
      <c r="S39" s="733"/>
    </row>
    <row r="40" spans="2:19" s="710" customFormat="1" ht="14.25">
      <c r="B40" s="729" t="s">
        <v>924</v>
      </c>
      <c r="C40" s="730">
        <f>SUM(D40:Q40)</f>
        <v>1342511</v>
      </c>
      <c r="D40" s="730">
        <v>238</v>
      </c>
      <c r="E40" s="730">
        <v>1545</v>
      </c>
      <c r="F40" s="730">
        <v>1722</v>
      </c>
      <c r="G40" s="730">
        <v>619</v>
      </c>
      <c r="H40" s="734">
        <v>174</v>
      </c>
      <c r="I40" s="753"/>
      <c r="J40" s="735" t="s">
        <v>305</v>
      </c>
      <c r="K40" s="754"/>
      <c r="L40" s="730">
        <v>712</v>
      </c>
      <c r="M40" s="730">
        <v>5889</v>
      </c>
      <c r="N40" s="741">
        <v>0</v>
      </c>
      <c r="O40" s="730">
        <v>1331593</v>
      </c>
      <c r="P40" s="741">
        <v>19</v>
      </c>
      <c r="Q40" s="741">
        <v>0</v>
      </c>
      <c r="R40" s="755">
        <f>SUM(M40:O40)</f>
        <v>1337482</v>
      </c>
      <c r="S40" s="756" t="s">
        <v>925</v>
      </c>
    </row>
    <row r="41" spans="2:19" s="710" customFormat="1" ht="14.25">
      <c r="B41" s="729" t="s">
        <v>926</v>
      </c>
      <c r="C41" s="730">
        <f>SUM(D41:Q41)</f>
        <v>922672</v>
      </c>
      <c r="D41" s="730">
        <v>13664</v>
      </c>
      <c r="E41" s="730">
        <v>354816</v>
      </c>
      <c r="F41" s="730">
        <v>251421</v>
      </c>
      <c r="G41" s="730">
        <v>246876</v>
      </c>
      <c r="H41" s="757">
        <v>0</v>
      </c>
      <c r="I41" s="734"/>
      <c r="J41" s="735" t="s">
        <v>305</v>
      </c>
      <c r="K41" s="754"/>
      <c r="L41" s="730">
        <v>20816</v>
      </c>
      <c r="M41" s="730">
        <v>273</v>
      </c>
      <c r="N41" s="730">
        <v>446</v>
      </c>
      <c r="O41" s="730">
        <v>19859</v>
      </c>
      <c r="P41" s="730">
        <v>14444</v>
      </c>
      <c r="Q41" s="730">
        <v>57</v>
      </c>
      <c r="R41" s="755">
        <f>SUM(M41:O41)</f>
        <v>20578</v>
      </c>
      <c r="S41" s="756" t="s">
        <v>927</v>
      </c>
    </row>
    <row r="42" spans="2:19" s="710" customFormat="1" ht="14.25">
      <c r="B42" s="729" t="s">
        <v>928</v>
      </c>
      <c r="C42" s="730">
        <f>SUM(D42:Q42)</f>
        <v>316265</v>
      </c>
      <c r="D42" s="730">
        <v>26720</v>
      </c>
      <c r="E42" s="730">
        <v>2726</v>
      </c>
      <c r="F42" s="730">
        <v>7004</v>
      </c>
      <c r="G42" s="730">
        <v>72881</v>
      </c>
      <c r="H42" s="734">
        <v>710</v>
      </c>
      <c r="I42" s="734"/>
      <c r="J42" s="735" t="s">
        <v>305</v>
      </c>
      <c r="K42" s="754"/>
      <c r="L42" s="730">
        <v>192</v>
      </c>
      <c r="M42" s="730">
        <v>128</v>
      </c>
      <c r="N42" s="730">
        <v>8288</v>
      </c>
      <c r="O42" s="730">
        <v>172565</v>
      </c>
      <c r="P42" s="730">
        <v>19548</v>
      </c>
      <c r="Q42" s="730">
        <v>5503</v>
      </c>
      <c r="R42" s="755">
        <f>SUM(M42:O42)</f>
        <v>180981</v>
      </c>
      <c r="S42" s="756" t="s">
        <v>929</v>
      </c>
    </row>
    <row r="43" spans="2:19" s="710" customFormat="1" ht="14.25" hidden="1">
      <c r="B43" s="758" t="s">
        <v>930</v>
      </c>
      <c r="C43" s="759">
        <f>SUM(D43:H43,J43,M43:Q43)</f>
        <v>0</v>
      </c>
      <c r="D43" s="757" t="s">
        <v>305</v>
      </c>
      <c r="E43" s="757" t="s">
        <v>305</v>
      </c>
      <c r="F43" s="757" t="s">
        <v>305</v>
      </c>
      <c r="G43" s="757" t="s">
        <v>305</v>
      </c>
      <c r="H43" s="757" t="s">
        <v>305</v>
      </c>
      <c r="I43" s="753"/>
      <c r="J43" s="760" t="s">
        <v>305</v>
      </c>
      <c r="K43" s="754"/>
      <c r="L43" s="761"/>
      <c r="M43" s="757">
        <v>0</v>
      </c>
      <c r="N43" s="757">
        <v>0</v>
      </c>
      <c r="O43" s="730"/>
      <c r="P43" s="757">
        <v>0</v>
      </c>
      <c r="Q43" s="757">
        <v>0</v>
      </c>
      <c r="R43" s="762">
        <f>SUM(M43:O43)</f>
        <v>0</v>
      </c>
      <c r="S43" s="763" t="s">
        <v>930</v>
      </c>
    </row>
    <row r="44" spans="2:19" s="710" customFormat="1" ht="6" customHeight="1" thickBot="1">
      <c r="B44" s="729"/>
      <c r="C44" s="764"/>
      <c r="D44" s="764"/>
      <c r="E44" s="764"/>
      <c r="F44" s="764"/>
      <c r="G44" s="764"/>
      <c r="H44" s="765"/>
      <c r="I44" s="765"/>
      <c r="K44" s="754"/>
      <c r="L44" s="766"/>
      <c r="M44" s="764"/>
      <c r="N44" s="764"/>
      <c r="O44" s="764"/>
      <c r="P44" s="764"/>
      <c r="Q44" s="764"/>
      <c r="R44" s="767"/>
      <c r="S44" s="768"/>
    </row>
    <row r="45" spans="2:19" ht="3.75" customHeight="1">
      <c r="B45" s="769"/>
      <c r="C45" s="769"/>
      <c r="D45" s="769"/>
      <c r="E45" s="769"/>
      <c r="F45" s="769"/>
      <c r="G45" s="769"/>
      <c r="H45" s="769"/>
      <c r="I45" s="769"/>
      <c r="J45" s="769"/>
      <c r="K45" s="769"/>
      <c r="L45" s="769"/>
      <c r="M45" s="769"/>
      <c r="N45" s="769"/>
      <c r="O45" s="769"/>
      <c r="P45" s="769"/>
      <c r="Q45" s="769"/>
      <c r="R45" s="769"/>
      <c r="S45" s="769"/>
    </row>
    <row r="46" spans="2:19" s="772" customFormat="1" ht="13.5" customHeight="1">
      <c r="B46" s="771" t="s">
        <v>931</v>
      </c>
      <c r="M46" s="773" t="s">
        <v>938</v>
      </c>
    </row>
    <row r="47" spans="2:19" s="772" customFormat="1" ht="13.5" customHeight="1">
      <c r="B47" s="771" t="s">
        <v>933</v>
      </c>
    </row>
    <row r="48" spans="2:19" s="772" customFormat="1" ht="13.5" customHeight="1">
      <c r="B48" s="771" t="s">
        <v>935</v>
      </c>
    </row>
    <row r="49" spans="2:2" s="772" customFormat="1" ht="13.5" customHeight="1">
      <c r="B49" s="771" t="s">
        <v>937</v>
      </c>
    </row>
    <row r="50" spans="2:2">
      <c r="B50" s="771" t="s">
        <v>1209</v>
      </c>
    </row>
    <row r="52" spans="2:2">
      <c r="B52" s="774"/>
    </row>
    <row r="53" spans="2:2">
      <c r="B53" s="774"/>
    </row>
    <row r="54" spans="2:2">
      <c r="B54" s="771"/>
    </row>
  </sheetData>
  <mergeCells count="4">
    <mergeCell ref="B3:S3"/>
    <mergeCell ref="I4:K4"/>
    <mergeCell ref="B6:B7"/>
    <mergeCell ref="S6:S7"/>
  </mergeCells>
  <phoneticPr fontId="15"/>
  <printOptions horizontalCentered="1" gridLinesSet="0"/>
  <pageMargins left="0" right="0" top="0" bottom="0" header="0" footer="0"/>
  <pageSetup paperSize="9" scale="85" orientation="landscape" blackAndWhite="1" r:id="rId1"/>
  <headerFooter alignWithMargins="0"/>
  <colBreaks count="1" manualBreakCount="1">
    <brk id="11" max="45" man="1"/>
  </colBreaks>
  <ignoredErrors>
    <ignoredError sqref="P36:Q36" formulaRange="1"/>
  </ignoredErrors>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8"/>
  <dimension ref="B1:S54"/>
  <sheetViews>
    <sheetView view="pageBreakPreview" zoomScale="75" zoomScaleNormal="75" zoomScaleSheetLayoutView="75" workbookViewId="0">
      <pane ySplit="7" topLeftCell="A8" activePane="bottomLeft" state="frozen"/>
      <selection pane="bottomLeft" activeCell="G36" sqref="G36"/>
    </sheetView>
  </sheetViews>
  <sheetFormatPr defaultColWidth="9" defaultRowHeight="13.5"/>
  <cols>
    <col min="1" max="1" width="3.625" style="775" customWidth="1"/>
    <col min="2" max="2" width="15" style="775" customWidth="1"/>
    <col min="3" max="3" width="10.625" style="775" customWidth="1"/>
    <col min="4" max="4" width="11.5" style="775" customWidth="1"/>
    <col min="5" max="8" width="10.375" style="775" customWidth="1"/>
    <col min="9" max="10" width="8.5" style="775" customWidth="1"/>
    <col min="11" max="11" width="9.625" style="775" customWidth="1"/>
    <col min="12" max="12" width="10.5" style="775" customWidth="1"/>
    <col min="13" max="15" width="10.375" style="775" customWidth="1"/>
    <col min="16" max="16" width="10.5" style="775" customWidth="1"/>
    <col min="17" max="17" width="12.625" style="775" customWidth="1"/>
    <col min="18" max="18" width="10.875" style="775" customWidth="1"/>
    <col min="19" max="19" width="15" style="775" customWidth="1"/>
    <col min="20" max="16384" width="9" style="775"/>
  </cols>
  <sheetData>
    <row r="1" spans="2:19" ht="14.25">
      <c r="B1" s="645" t="s">
        <v>1199</v>
      </c>
      <c r="S1" s="776" t="s">
        <v>1210</v>
      </c>
    </row>
    <row r="3" spans="2:19" s="646" customFormat="1" ht="14.25" customHeight="1">
      <c r="B3" s="2336" t="s">
        <v>1211</v>
      </c>
      <c r="C3" s="2431"/>
      <c r="D3" s="2431"/>
      <c r="E3" s="2431"/>
      <c r="F3" s="2431"/>
      <c r="G3" s="2431"/>
      <c r="H3" s="2431"/>
      <c r="I3" s="2431"/>
      <c r="J3" s="2431"/>
      <c r="K3" s="2431"/>
      <c r="L3" s="2431"/>
      <c r="M3" s="2431"/>
      <c r="N3" s="2431"/>
      <c r="O3" s="2431"/>
      <c r="P3" s="2431"/>
      <c r="Q3" s="2431"/>
      <c r="R3" s="2431"/>
      <c r="S3" s="2431"/>
    </row>
    <row r="4" spans="2:19" s="646" customFormat="1" ht="14.25" customHeight="1">
      <c r="B4" s="777"/>
      <c r="C4" s="650"/>
      <c r="D4" s="650"/>
      <c r="E4" s="650"/>
      <c r="F4" s="650"/>
      <c r="I4" s="2355" t="s">
        <v>1212</v>
      </c>
      <c r="J4" s="2355"/>
      <c r="K4" s="2355"/>
      <c r="L4" s="2355" t="s">
        <v>1213</v>
      </c>
      <c r="M4" s="2355"/>
      <c r="N4" s="650"/>
      <c r="O4" s="650"/>
      <c r="P4" s="650"/>
      <c r="Q4" s="650"/>
      <c r="R4" s="650"/>
      <c r="S4" s="647"/>
    </row>
    <row r="5" spans="2:19" s="646" customFormat="1" ht="15" thickBot="1">
      <c r="B5" s="778"/>
      <c r="C5" s="650"/>
      <c r="D5" s="650"/>
      <c r="E5" s="650"/>
      <c r="F5" s="650"/>
      <c r="G5" s="650"/>
      <c r="H5" s="650"/>
      <c r="I5" s="650"/>
      <c r="J5" s="650"/>
      <c r="K5" s="650"/>
      <c r="L5" s="650"/>
      <c r="M5" s="650"/>
      <c r="N5" s="650"/>
      <c r="O5" s="650"/>
      <c r="P5" s="650"/>
      <c r="Q5" s="650"/>
      <c r="R5" s="650"/>
      <c r="S5" s="647" t="s">
        <v>885</v>
      </c>
    </row>
    <row r="6" spans="2:19" s="646" customFormat="1" ht="30.75" customHeight="1">
      <c r="B6" s="2432" t="s">
        <v>1203</v>
      </c>
      <c r="C6" s="779" t="s">
        <v>15</v>
      </c>
      <c r="D6" s="779" t="s">
        <v>37</v>
      </c>
      <c r="E6" s="779" t="s">
        <v>41</v>
      </c>
      <c r="F6" s="779" t="s">
        <v>43</v>
      </c>
      <c r="G6" s="779" t="s">
        <v>47</v>
      </c>
      <c r="H6" s="779" t="s">
        <v>103</v>
      </c>
      <c r="I6" s="779" t="s">
        <v>285</v>
      </c>
      <c r="J6" s="779" t="s">
        <v>286</v>
      </c>
      <c r="K6" s="780" t="s">
        <v>887</v>
      </c>
      <c r="L6" s="780" t="s">
        <v>104</v>
      </c>
      <c r="M6" s="781" t="s">
        <v>888</v>
      </c>
      <c r="N6" s="779" t="s">
        <v>55</v>
      </c>
      <c r="O6" s="779" t="s">
        <v>57</v>
      </c>
      <c r="P6" s="779" t="s">
        <v>62</v>
      </c>
      <c r="Q6" s="779" t="s">
        <v>64</v>
      </c>
      <c r="R6" s="782" t="s">
        <v>889</v>
      </c>
      <c r="S6" s="2434" t="s">
        <v>1203</v>
      </c>
    </row>
    <row r="7" spans="2:19" s="646" customFormat="1" ht="36" customHeight="1">
      <c r="B7" s="2433"/>
      <c r="C7" s="783" t="s">
        <v>31</v>
      </c>
      <c r="D7" s="783" t="s">
        <v>38</v>
      </c>
      <c r="E7" s="783" t="s">
        <v>42</v>
      </c>
      <c r="F7" s="783" t="s">
        <v>294</v>
      </c>
      <c r="G7" s="783" t="s">
        <v>48</v>
      </c>
      <c r="H7" s="783" t="s">
        <v>50</v>
      </c>
      <c r="I7" s="784" t="s">
        <v>1204</v>
      </c>
      <c r="J7" s="784" t="s">
        <v>1205</v>
      </c>
      <c r="K7" s="784" t="s">
        <v>1032</v>
      </c>
      <c r="L7" s="785" t="s">
        <v>1206</v>
      </c>
      <c r="M7" s="786" t="s">
        <v>54</v>
      </c>
      <c r="N7" s="783" t="s">
        <v>56</v>
      </c>
      <c r="O7" s="783" t="s">
        <v>300</v>
      </c>
      <c r="P7" s="783" t="s">
        <v>63</v>
      </c>
      <c r="Q7" s="784" t="s">
        <v>65</v>
      </c>
      <c r="R7" s="787" t="s">
        <v>303</v>
      </c>
      <c r="S7" s="2435"/>
    </row>
    <row r="8" spans="2:19" s="646" customFormat="1" ht="16.5" customHeight="1">
      <c r="B8" s="788" t="s">
        <v>892</v>
      </c>
      <c r="C8" s="789">
        <v>93948</v>
      </c>
      <c r="D8" s="789">
        <v>1522</v>
      </c>
      <c r="E8" s="789">
        <v>44773</v>
      </c>
      <c r="F8" s="789">
        <v>22267</v>
      </c>
      <c r="G8" s="789">
        <v>13697</v>
      </c>
      <c r="H8" s="789" t="s">
        <v>305</v>
      </c>
      <c r="I8" s="675">
        <v>165</v>
      </c>
      <c r="J8" s="789">
        <v>269</v>
      </c>
      <c r="K8" s="675">
        <v>4</v>
      </c>
      <c r="L8" s="789" t="s">
        <v>305</v>
      </c>
      <c r="M8" s="675" t="s">
        <v>305</v>
      </c>
      <c r="N8" s="789">
        <v>743</v>
      </c>
      <c r="O8" s="789">
        <v>8446</v>
      </c>
      <c r="P8" s="675" t="s">
        <v>305</v>
      </c>
      <c r="Q8" s="789">
        <v>2062</v>
      </c>
      <c r="R8" s="790">
        <v>9189</v>
      </c>
      <c r="S8" s="791" t="s">
        <v>893</v>
      </c>
    </row>
    <row r="9" spans="2:19" s="646" customFormat="1" ht="14.25">
      <c r="B9" s="788" t="s">
        <v>318</v>
      </c>
      <c r="C9" s="789">
        <v>113468</v>
      </c>
      <c r="D9" s="789">
        <v>2286</v>
      </c>
      <c r="E9" s="789">
        <v>52164</v>
      </c>
      <c r="F9" s="789">
        <v>26907</v>
      </c>
      <c r="G9" s="789">
        <v>17983</v>
      </c>
      <c r="H9" s="789" t="s">
        <v>305</v>
      </c>
      <c r="I9" s="675">
        <v>197</v>
      </c>
      <c r="J9" s="789">
        <v>343</v>
      </c>
      <c r="K9" s="675">
        <v>58</v>
      </c>
      <c r="L9" s="789" t="s">
        <v>305</v>
      </c>
      <c r="M9" s="675" t="s">
        <v>305</v>
      </c>
      <c r="N9" s="789">
        <v>887</v>
      </c>
      <c r="O9" s="789">
        <v>9645</v>
      </c>
      <c r="P9" s="675" t="s">
        <v>305</v>
      </c>
      <c r="Q9" s="789">
        <v>2998</v>
      </c>
      <c r="R9" s="790">
        <v>10532</v>
      </c>
      <c r="S9" s="791">
        <v>60</v>
      </c>
    </row>
    <row r="10" spans="2:19" s="646" customFormat="1" ht="14.25">
      <c r="B10" s="788" t="s">
        <v>328</v>
      </c>
      <c r="C10" s="789">
        <v>138492</v>
      </c>
      <c r="D10" s="789">
        <v>3291</v>
      </c>
      <c r="E10" s="789">
        <v>54713</v>
      </c>
      <c r="F10" s="789">
        <v>33211</v>
      </c>
      <c r="G10" s="789">
        <v>27248</v>
      </c>
      <c r="H10" s="789" t="s">
        <v>305</v>
      </c>
      <c r="I10" s="675">
        <v>248</v>
      </c>
      <c r="J10" s="789">
        <v>414</v>
      </c>
      <c r="K10" s="789">
        <v>200</v>
      </c>
      <c r="L10" s="789" t="s">
        <v>305</v>
      </c>
      <c r="M10" s="789">
        <v>478</v>
      </c>
      <c r="N10" s="789">
        <v>1562</v>
      </c>
      <c r="O10" s="789">
        <v>13237</v>
      </c>
      <c r="P10" s="675" t="s">
        <v>305</v>
      </c>
      <c r="Q10" s="789">
        <v>3890</v>
      </c>
      <c r="R10" s="790">
        <v>15277</v>
      </c>
      <c r="S10" s="791">
        <v>65</v>
      </c>
    </row>
    <row r="11" spans="2:19" s="646" customFormat="1" ht="14.25">
      <c r="B11" s="788" t="s">
        <v>337</v>
      </c>
      <c r="C11" s="789">
        <v>165115</v>
      </c>
      <c r="D11" s="789">
        <v>5217</v>
      </c>
      <c r="E11" s="789">
        <v>59831</v>
      </c>
      <c r="F11" s="789">
        <v>36104</v>
      </c>
      <c r="G11" s="789">
        <v>34152</v>
      </c>
      <c r="H11" s="789" t="s">
        <v>305</v>
      </c>
      <c r="I11" s="789">
        <v>326</v>
      </c>
      <c r="J11" s="789">
        <v>498</v>
      </c>
      <c r="K11" s="789">
        <v>542</v>
      </c>
      <c r="L11" s="789" t="s">
        <v>305</v>
      </c>
      <c r="M11" s="789">
        <v>1087</v>
      </c>
      <c r="N11" s="789">
        <v>2919</v>
      </c>
      <c r="O11" s="789">
        <v>19230</v>
      </c>
      <c r="P11" s="675" t="s">
        <v>305</v>
      </c>
      <c r="Q11" s="789">
        <v>5207</v>
      </c>
      <c r="R11" s="790">
        <v>23237</v>
      </c>
      <c r="S11" s="791">
        <v>70</v>
      </c>
    </row>
    <row r="12" spans="2:19" s="646" customFormat="1" ht="24" customHeight="1">
      <c r="B12" s="788" t="s">
        <v>342</v>
      </c>
      <c r="C12" s="789">
        <v>192521</v>
      </c>
      <c r="D12" s="789">
        <v>7450</v>
      </c>
      <c r="E12" s="789">
        <v>68606</v>
      </c>
      <c r="F12" s="789">
        <v>39945</v>
      </c>
      <c r="G12" s="789">
        <v>39712</v>
      </c>
      <c r="H12" s="789" t="s">
        <v>305</v>
      </c>
      <c r="I12" s="792"/>
      <c r="J12" s="793">
        <v>2120</v>
      </c>
      <c r="K12" s="794"/>
      <c r="L12" s="792" t="s">
        <v>305</v>
      </c>
      <c r="M12" s="789">
        <v>1284</v>
      </c>
      <c r="N12" s="789">
        <v>3664</v>
      </c>
      <c r="O12" s="789">
        <v>23705</v>
      </c>
      <c r="P12" s="675" t="s">
        <v>305</v>
      </c>
      <c r="Q12" s="789">
        <v>6037</v>
      </c>
      <c r="R12" s="790">
        <v>28652</v>
      </c>
      <c r="S12" s="791">
        <v>75</v>
      </c>
    </row>
    <row r="13" spans="2:19" s="646" customFormat="1" ht="14.25">
      <c r="B13" s="788" t="s">
        <v>347</v>
      </c>
      <c r="C13" s="789">
        <v>236768</v>
      </c>
      <c r="D13" s="789">
        <v>11028</v>
      </c>
      <c r="E13" s="789">
        <v>84225</v>
      </c>
      <c r="F13" s="789">
        <v>46850</v>
      </c>
      <c r="G13" s="789">
        <v>47775</v>
      </c>
      <c r="H13" s="789" t="s">
        <v>305</v>
      </c>
      <c r="I13" s="792"/>
      <c r="J13" s="793">
        <v>3366</v>
      </c>
      <c r="K13" s="794"/>
      <c r="L13" s="792" t="s">
        <v>305</v>
      </c>
      <c r="M13" s="789">
        <v>1386</v>
      </c>
      <c r="N13" s="789">
        <v>4283</v>
      </c>
      <c r="O13" s="789">
        <v>28977</v>
      </c>
      <c r="P13" s="789">
        <v>5266</v>
      </c>
      <c r="Q13" s="789">
        <v>3612</v>
      </c>
      <c r="R13" s="790">
        <v>34646</v>
      </c>
      <c r="S13" s="791">
        <v>80</v>
      </c>
    </row>
    <row r="14" spans="2:19" s="646" customFormat="1" ht="14.25">
      <c r="B14" s="788" t="s">
        <v>352</v>
      </c>
      <c r="C14" s="789">
        <v>269301</v>
      </c>
      <c r="D14" s="789">
        <v>11691</v>
      </c>
      <c r="E14" s="789">
        <v>94862</v>
      </c>
      <c r="F14" s="789">
        <v>54754</v>
      </c>
      <c r="G14" s="789">
        <v>55732</v>
      </c>
      <c r="H14" s="789" t="s">
        <v>305</v>
      </c>
      <c r="I14" s="792"/>
      <c r="J14" s="793">
        <v>4187</v>
      </c>
      <c r="K14" s="794"/>
      <c r="L14" s="792" t="s">
        <v>305</v>
      </c>
      <c r="M14" s="789">
        <v>1492</v>
      </c>
      <c r="N14" s="789">
        <v>5068</v>
      </c>
      <c r="O14" s="789">
        <v>33426</v>
      </c>
      <c r="P14" s="789">
        <v>4879</v>
      </c>
      <c r="Q14" s="789">
        <v>3211</v>
      </c>
      <c r="R14" s="790">
        <v>39986</v>
      </c>
      <c r="S14" s="791">
        <v>85</v>
      </c>
    </row>
    <row r="15" spans="2:19" s="646" customFormat="1" ht="14.25">
      <c r="B15" s="795" t="s">
        <v>894</v>
      </c>
      <c r="C15" s="789">
        <v>291301</v>
      </c>
      <c r="D15" s="789">
        <v>12037</v>
      </c>
      <c r="E15" s="789">
        <v>99100</v>
      </c>
      <c r="F15" s="789">
        <v>59296</v>
      </c>
      <c r="G15" s="789">
        <v>59736</v>
      </c>
      <c r="H15" s="789" t="s">
        <v>305</v>
      </c>
      <c r="I15" s="792"/>
      <c r="J15" s="793">
        <v>4659</v>
      </c>
      <c r="K15" s="796"/>
      <c r="L15" s="792" t="s">
        <v>305</v>
      </c>
      <c r="M15" s="789">
        <v>1587</v>
      </c>
      <c r="N15" s="789">
        <v>6228</v>
      </c>
      <c r="O15" s="789">
        <v>38728</v>
      </c>
      <c r="P15" s="789">
        <v>7009</v>
      </c>
      <c r="Q15" s="789">
        <v>2922</v>
      </c>
      <c r="R15" s="790">
        <v>46543</v>
      </c>
      <c r="S15" s="791">
        <v>90</v>
      </c>
    </row>
    <row r="16" spans="2:19" s="646" customFormat="1" ht="14.25" hidden="1">
      <c r="B16" s="795" t="s">
        <v>895</v>
      </c>
      <c r="C16" s="789">
        <v>294993</v>
      </c>
      <c r="D16" s="789">
        <v>12295</v>
      </c>
      <c r="E16" s="789">
        <v>99826</v>
      </c>
      <c r="F16" s="789">
        <v>59841</v>
      </c>
      <c r="G16" s="789">
        <v>60263</v>
      </c>
      <c r="H16" s="789" t="s">
        <v>305</v>
      </c>
      <c r="I16" s="792"/>
      <c r="J16" s="793">
        <v>4784</v>
      </c>
      <c r="K16" s="794" t="s">
        <v>947</v>
      </c>
      <c r="L16" s="792" t="s">
        <v>305</v>
      </c>
      <c r="M16" s="789">
        <v>1606</v>
      </c>
      <c r="N16" s="789">
        <v>6273</v>
      </c>
      <c r="O16" s="789">
        <v>39787</v>
      </c>
      <c r="P16" s="789">
        <v>7356</v>
      </c>
      <c r="Q16" s="789">
        <v>2962</v>
      </c>
      <c r="R16" s="790">
        <v>47666</v>
      </c>
      <c r="S16" s="791">
        <v>91</v>
      </c>
    </row>
    <row r="17" spans="2:19" s="646" customFormat="1" ht="30" hidden="1" customHeight="1">
      <c r="B17" s="788" t="s">
        <v>896</v>
      </c>
      <c r="C17" s="789">
        <v>297499</v>
      </c>
      <c r="D17" s="789">
        <v>12090</v>
      </c>
      <c r="E17" s="789">
        <v>100490</v>
      </c>
      <c r="F17" s="789">
        <v>60354</v>
      </c>
      <c r="G17" s="789">
        <v>60659</v>
      </c>
      <c r="H17" s="789" t="s">
        <v>305</v>
      </c>
      <c r="I17" s="792"/>
      <c r="J17" s="793">
        <v>4858</v>
      </c>
      <c r="K17" s="794"/>
      <c r="L17" s="792" t="s">
        <v>305</v>
      </c>
      <c r="M17" s="789">
        <v>1617</v>
      </c>
      <c r="N17" s="789">
        <v>6421</v>
      </c>
      <c r="O17" s="789">
        <v>40733</v>
      </c>
      <c r="P17" s="789">
        <v>7299</v>
      </c>
      <c r="Q17" s="789">
        <v>2978</v>
      </c>
      <c r="R17" s="790">
        <v>48771</v>
      </c>
      <c r="S17" s="791">
        <v>92</v>
      </c>
    </row>
    <row r="18" spans="2:19" s="646" customFormat="1" ht="14.25" hidden="1" customHeight="1">
      <c r="B18" s="788" t="s">
        <v>455</v>
      </c>
      <c r="C18" s="789">
        <v>300468</v>
      </c>
      <c r="D18" s="789">
        <v>11558</v>
      </c>
      <c r="E18" s="789">
        <v>101375</v>
      </c>
      <c r="F18" s="789">
        <v>60943</v>
      </c>
      <c r="G18" s="789">
        <v>61168</v>
      </c>
      <c r="H18" s="789" t="s">
        <v>305</v>
      </c>
      <c r="I18" s="792"/>
      <c r="J18" s="793">
        <v>4934</v>
      </c>
      <c r="K18" s="794"/>
      <c r="L18" s="792" t="s">
        <v>305</v>
      </c>
      <c r="M18" s="789">
        <v>1650</v>
      </c>
      <c r="N18" s="789">
        <v>6518</v>
      </c>
      <c r="O18" s="789">
        <v>41922</v>
      </c>
      <c r="P18" s="789">
        <v>7611</v>
      </c>
      <c r="Q18" s="789">
        <v>2788</v>
      </c>
      <c r="R18" s="790">
        <v>50090</v>
      </c>
      <c r="S18" s="791">
        <v>93</v>
      </c>
    </row>
    <row r="19" spans="2:19" s="646" customFormat="1" ht="27" hidden="1" customHeight="1">
      <c r="B19" s="788" t="s">
        <v>456</v>
      </c>
      <c r="C19" s="789">
        <v>305303</v>
      </c>
      <c r="D19" s="789">
        <v>12558</v>
      </c>
      <c r="E19" s="789">
        <v>101953</v>
      </c>
      <c r="F19" s="789">
        <v>61348</v>
      </c>
      <c r="G19" s="789">
        <v>61579</v>
      </c>
      <c r="H19" s="789" t="s">
        <v>305</v>
      </c>
      <c r="I19" s="792"/>
      <c r="J19" s="793">
        <v>4997</v>
      </c>
      <c r="K19" s="794"/>
      <c r="L19" s="792" t="s">
        <v>305</v>
      </c>
      <c r="M19" s="789">
        <v>1677</v>
      </c>
      <c r="N19" s="789">
        <v>6624</v>
      </c>
      <c r="O19" s="789">
        <v>43819</v>
      </c>
      <c r="P19" s="789">
        <v>8072</v>
      </c>
      <c r="Q19" s="789">
        <v>2676</v>
      </c>
      <c r="R19" s="790">
        <v>52119</v>
      </c>
      <c r="S19" s="791">
        <v>94</v>
      </c>
    </row>
    <row r="20" spans="2:19" s="646" customFormat="1" ht="14.25" customHeight="1">
      <c r="B20" s="788" t="s">
        <v>457</v>
      </c>
      <c r="C20" s="789">
        <v>308467.8</v>
      </c>
      <c r="D20" s="789">
        <v>12593.674999999999</v>
      </c>
      <c r="E20" s="789">
        <v>102388.929</v>
      </c>
      <c r="F20" s="789">
        <v>61691.648000000001</v>
      </c>
      <c r="G20" s="789">
        <v>62068.040999999997</v>
      </c>
      <c r="H20" s="789" t="s">
        <v>305</v>
      </c>
      <c r="I20" s="792"/>
      <c r="J20" s="793">
        <v>5097.2650000000003</v>
      </c>
      <c r="K20" s="794"/>
      <c r="L20" s="792" t="s">
        <v>305</v>
      </c>
      <c r="M20" s="789">
        <v>1681.7449999999999</v>
      </c>
      <c r="N20" s="789">
        <v>6588.09</v>
      </c>
      <c r="O20" s="789">
        <v>44678.406999999999</v>
      </c>
      <c r="P20" s="789">
        <v>8331</v>
      </c>
      <c r="Q20" s="789">
        <v>3349</v>
      </c>
      <c r="R20" s="790">
        <v>52948.241999999998</v>
      </c>
      <c r="S20" s="791">
        <v>95</v>
      </c>
    </row>
    <row r="21" spans="2:19" s="646" customFormat="1" ht="14.25" hidden="1">
      <c r="B21" s="788" t="s">
        <v>458</v>
      </c>
      <c r="C21" s="789">
        <v>310919</v>
      </c>
      <c r="D21" s="789">
        <v>12652</v>
      </c>
      <c r="E21" s="789">
        <v>102805</v>
      </c>
      <c r="F21" s="789">
        <v>62099</v>
      </c>
      <c r="G21" s="789">
        <v>62656</v>
      </c>
      <c r="H21" s="789" t="s">
        <v>305</v>
      </c>
      <c r="I21" s="792"/>
      <c r="J21" s="793">
        <v>5226.4839999999995</v>
      </c>
      <c r="K21" s="794"/>
      <c r="L21" s="797"/>
      <c r="M21" s="789">
        <v>1693.4170000000001</v>
      </c>
      <c r="N21" s="789">
        <v>6636.6809999999996</v>
      </c>
      <c r="O21" s="789">
        <v>46044.51</v>
      </c>
      <c r="P21" s="789">
        <v>8398</v>
      </c>
      <c r="Q21" s="789">
        <v>2710</v>
      </c>
      <c r="R21" s="790">
        <v>54374.608</v>
      </c>
      <c r="S21" s="791">
        <v>96</v>
      </c>
    </row>
    <row r="22" spans="2:19" s="646" customFormat="1" ht="27" hidden="1" customHeight="1">
      <c r="B22" s="788" t="s">
        <v>459</v>
      </c>
      <c r="C22" s="789">
        <v>313449.29300000001</v>
      </c>
      <c r="D22" s="789">
        <v>12712.771000000001</v>
      </c>
      <c r="E22" s="789">
        <v>103067.46399999999</v>
      </c>
      <c r="F22" s="789">
        <v>62330.175999999999</v>
      </c>
      <c r="G22" s="789">
        <v>63142.816000000006</v>
      </c>
      <c r="H22" s="789" t="s">
        <v>305</v>
      </c>
      <c r="I22" s="792"/>
      <c r="J22" s="793">
        <v>5338.8059999999996</v>
      </c>
      <c r="K22" s="797"/>
      <c r="L22" s="797"/>
      <c r="M22" s="789">
        <v>1702.2070000000001</v>
      </c>
      <c r="N22" s="789">
        <v>6615.7889999999998</v>
      </c>
      <c r="O22" s="789">
        <v>47304.377999999997</v>
      </c>
      <c r="P22" s="789">
        <v>8681.9699999999993</v>
      </c>
      <c r="Q22" s="798">
        <v>2552.9160000000002</v>
      </c>
      <c r="R22" s="797">
        <v>59047.207000000002</v>
      </c>
      <c r="S22" s="791">
        <v>97</v>
      </c>
    </row>
    <row r="23" spans="2:19" s="646" customFormat="1" ht="27.95" hidden="1" customHeight="1">
      <c r="B23" s="788" t="s">
        <v>460</v>
      </c>
      <c r="C23" s="789">
        <v>316879.86300000007</v>
      </c>
      <c r="D23" s="789">
        <v>12790.129000000001</v>
      </c>
      <c r="E23" s="789">
        <v>103194.81200000001</v>
      </c>
      <c r="F23" s="789">
        <v>62508.500999999997</v>
      </c>
      <c r="G23" s="789">
        <v>63620.849000000002</v>
      </c>
      <c r="H23" s="789" t="s">
        <v>305</v>
      </c>
      <c r="I23" s="792"/>
      <c r="J23" s="793">
        <v>5338.98</v>
      </c>
      <c r="K23" s="797"/>
      <c r="L23" s="797"/>
      <c r="M23" s="789">
        <v>1708.5</v>
      </c>
      <c r="N23" s="789">
        <v>6509.9780000000001</v>
      </c>
      <c r="O23" s="789">
        <v>48970.328999999998</v>
      </c>
      <c r="P23" s="789">
        <v>9734.987000000001</v>
      </c>
      <c r="Q23" s="798">
        <v>2502.7979999999998</v>
      </c>
      <c r="R23" s="797">
        <v>37651.807000000001</v>
      </c>
      <c r="S23" s="791">
        <v>98</v>
      </c>
    </row>
    <row r="24" spans="2:19" s="646" customFormat="1" ht="27.95" hidden="1" customHeight="1">
      <c r="B24" s="788" t="s">
        <v>461</v>
      </c>
      <c r="C24" s="789">
        <v>320036.59600000002</v>
      </c>
      <c r="D24" s="789">
        <v>12857</v>
      </c>
      <c r="E24" s="789">
        <v>103493.26</v>
      </c>
      <c r="F24" s="789">
        <v>62849.544000000002</v>
      </c>
      <c r="G24" s="789">
        <v>63967.88</v>
      </c>
      <c r="H24" s="799">
        <v>0</v>
      </c>
      <c r="I24" s="792"/>
      <c r="J24" s="793">
        <v>5518.5150000000003</v>
      </c>
      <c r="K24" s="797"/>
      <c r="L24" s="789" t="s">
        <v>305</v>
      </c>
      <c r="M24" s="789">
        <v>1740.788</v>
      </c>
      <c r="N24" s="789">
        <v>6385.6850000000004</v>
      </c>
      <c r="O24" s="789">
        <v>50920.734000000004</v>
      </c>
      <c r="P24" s="789">
        <v>9496.7260000000006</v>
      </c>
      <c r="Q24" s="798">
        <v>2806.4639999999999</v>
      </c>
      <c r="R24" s="797">
        <v>38784.207000000002</v>
      </c>
      <c r="S24" s="791">
        <v>99</v>
      </c>
    </row>
    <row r="25" spans="2:19" s="646" customFormat="1" ht="13.5" customHeight="1">
      <c r="B25" s="788" t="s">
        <v>462</v>
      </c>
      <c r="C25" s="789">
        <v>321412.04599999997</v>
      </c>
      <c r="D25" s="789">
        <v>12168.77</v>
      </c>
      <c r="E25" s="789">
        <v>103687.03999999999</v>
      </c>
      <c r="F25" s="789">
        <v>63135.863000000005</v>
      </c>
      <c r="G25" s="789">
        <v>64301.550999999992</v>
      </c>
      <c r="H25" s="789">
        <v>25.212999999999997</v>
      </c>
      <c r="I25" s="792"/>
      <c r="J25" s="793">
        <v>5608.3859999999995</v>
      </c>
      <c r="K25" s="797"/>
      <c r="L25" s="792" t="s">
        <v>305</v>
      </c>
      <c r="M25" s="789">
        <v>1768.7040000000002</v>
      </c>
      <c r="N25" s="789">
        <v>6301.6360000000004</v>
      </c>
      <c r="O25" s="789">
        <v>52908.606000000007</v>
      </c>
      <c r="P25" s="789">
        <v>9083.4619999999995</v>
      </c>
      <c r="Q25" s="798">
        <v>2422.8150000000001</v>
      </c>
      <c r="R25" s="797">
        <v>60978.946000000004</v>
      </c>
      <c r="S25" s="800" t="s">
        <v>563</v>
      </c>
    </row>
    <row r="26" spans="2:19" s="646" customFormat="1" ht="27.75" hidden="1" customHeight="1">
      <c r="B26" s="788" t="s">
        <v>464</v>
      </c>
      <c r="C26" s="789">
        <f>SUM(D26:H26,J26,M26:Q26)</f>
        <v>323811.16800000001</v>
      </c>
      <c r="D26" s="789">
        <v>12300.989</v>
      </c>
      <c r="E26" s="789">
        <v>103745</v>
      </c>
      <c r="F26" s="789">
        <v>63195</v>
      </c>
      <c r="G26" s="789">
        <v>64551</v>
      </c>
      <c r="H26" s="789">
        <v>41.874000000000002</v>
      </c>
      <c r="I26" s="792"/>
      <c r="J26" s="793">
        <v>5687</v>
      </c>
      <c r="K26" s="797"/>
      <c r="L26" s="797"/>
      <c r="M26" s="789">
        <v>1784.796</v>
      </c>
      <c r="N26" s="789">
        <v>5716.4629999999997</v>
      </c>
      <c r="O26" s="789">
        <v>54456.140999999996</v>
      </c>
      <c r="P26" s="789">
        <v>9203.9510000000009</v>
      </c>
      <c r="Q26" s="798">
        <v>3128.9540000000002</v>
      </c>
      <c r="R26" s="801">
        <v>61957.4</v>
      </c>
      <c r="S26" s="800" t="s">
        <v>373</v>
      </c>
    </row>
    <row r="27" spans="2:19" s="646" customFormat="1" ht="28.5" hidden="1" customHeight="1">
      <c r="B27" s="788" t="s">
        <v>465</v>
      </c>
      <c r="C27" s="789">
        <v>326410.35499999998</v>
      </c>
      <c r="D27" s="789">
        <v>12429.892</v>
      </c>
      <c r="E27" s="789">
        <v>104003.637</v>
      </c>
      <c r="F27" s="789">
        <v>63302.361000000004</v>
      </c>
      <c r="G27" s="789">
        <v>64900.421000000002</v>
      </c>
      <c r="H27" s="789">
        <v>49.295999999999999</v>
      </c>
      <c r="I27" s="792"/>
      <c r="J27" s="793">
        <v>5724.11</v>
      </c>
      <c r="K27" s="797"/>
      <c r="L27" s="789" t="s">
        <v>305</v>
      </c>
      <c r="M27" s="789">
        <v>1802.769</v>
      </c>
      <c r="N27" s="789">
        <v>5262.6689999999999</v>
      </c>
      <c r="O27" s="789">
        <v>56511.672000000006</v>
      </c>
      <c r="P27" s="789">
        <v>9397.7369999999992</v>
      </c>
      <c r="Q27" s="798">
        <v>3025.7910000000002</v>
      </c>
      <c r="R27" s="793">
        <v>63577.11</v>
      </c>
      <c r="S27" s="800" t="s">
        <v>376</v>
      </c>
    </row>
    <row r="28" spans="2:19" s="646" customFormat="1" ht="1.5" hidden="1" customHeight="1">
      <c r="B28" s="788" t="s">
        <v>948</v>
      </c>
      <c r="C28" s="789">
        <v>330301.01099999994</v>
      </c>
      <c r="D28" s="789">
        <v>12415.224</v>
      </c>
      <c r="E28" s="789">
        <v>104160.65400000001</v>
      </c>
      <c r="F28" s="789">
        <v>63571.577000000005</v>
      </c>
      <c r="G28" s="789">
        <v>64909.362999999998</v>
      </c>
      <c r="H28" s="789">
        <v>67.53</v>
      </c>
      <c r="I28" s="792"/>
      <c r="J28" s="793">
        <v>5765.8470000000007</v>
      </c>
      <c r="K28" s="797"/>
      <c r="L28" s="789" t="s">
        <v>305</v>
      </c>
      <c r="M28" s="789">
        <v>1841.479</v>
      </c>
      <c r="N28" s="789">
        <v>4922.8130000000001</v>
      </c>
      <c r="O28" s="789">
        <v>58264.084000000003</v>
      </c>
      <c r="P28" s="789">
        <v>10541.55</v>
      </c>
      <c r="Q28" s="792">
        <v>2936.1570000000002</v>
      </c>
      <c r="R28" s="802">
        <v>65933.109000000011</v>
      </c>
      <c r="S28" s="800" t="s">
        <v>767</v>
      </c>
    </row>
    <row r="29" spans="2:19" s="646" customFormat="1" ht="0.75" customHeight="1">
      <c r="B29" s="788" t="s">
        <v>949</v>
      </c>
      <c r="C29" s="789">
        <v>330155.71500000003</v>
      </c>
      <c r="D29" s="789">
        <v>12485.832</v>
      </c>
      <c r="E29" s="789">
        <v>104250.728</v>
      </c>
      <c r="F29" s="789">
        <v>63616.199000000001</v>
      </c>
      <c r="G29" s="789">
        <v>64576.206999999995</v>
      </c>
      <c r="H29" s="789">
        <v>77.375</v>
      </c>
      <c r="I29" s="792"/>
      <c r="J29" s="793">
        <v>5822.95</v>
      </c>
      <c r="K29" s="797"/>
      <c r="L29" s="789" t="s">
        <v>305</v>
      </c>
      <c r="M29" s="789">
        <v>1854.029</v>
      </c>
      <c r="N29" s="789">
        <v>4995.2790000000005</v>
      </c>
      <c r="O29" s="789">
        <v>59922.259000000005</v>
      </c>
      <c r="P29" s="789">
        <v>10540.105</v>
      </c>
      <c r="Q29" s="792">
        <v>2014.752</v>
      </c>
      <c r="R29" s="802">
        <v>66771.56700000001</v>
      </c>
      <c r="S29" s="800" t="s">
        <v>380</v>
      </c>
    </row>
    <row r="30" spans="2:19" s="646" customFormat="1" ht="13.5" customHeight="1">
      <c r="B30" s="788" t="s">
        <v>470</v>
      </c>
      <c r="C30" s="789">
        <v>331767.42800000001</v>
      </c>
      <c r="D30" s="789">
        <v>12694.428</v>
      </c>
      <c r="E30" s="789">
        <v>104175.394</v>
      </c>
      <c r="F30" s="789">
        <v>63598.459000000003</v>
      </c>
      <c r="G30" s="789">
        <v>64844.87</v>
      </c>
      <c r="H30" s="789">
        <v>79.531000000000006</v>
      </c>
      <c r="I30" s="792"/>
      <c r="J30" s="793">
        <v>5922</v>
      </c>
      <c r="K30" s="797"/>
      <c r="L30" s="789" t="s">
        <v>305</v>
      </c>
      <c r="M30" s="789">
        <v>1871</v>
      </c>
      <c r="N30" s="789">
        <v>4677</v>
      </c>
      <c r="O30" s="789">
        <v>61319</v>
      </c>
      <c r="P30" s="789">
        <v>10560.148999999999</v>
      </c>
      <c r="Q30" s="798">
        <v>2025.597</v>
      </c>
      <c r="R30" s="803">
        <v>67868</v>
      </c>
      <c r="S30" s="800" t="s">
        <v>382</v>
      </c>
    </row>
    <row r="31" spans="2:19" s="646" customFormat="1" ht="29.25" hidden="1" customHeight="1">
      <c r="B31" s="788" t="s">
        <v>471</v>
      </c>
      <c r="C31" s="789">
        <v>334249.82299999997</v>
      </c>
      <c r="D31" s="789">
        <v>12641.691000000001</v>
      </c>
      <c r="E31" s="789">
        <v>104174.77800000001</v>
      </c>
      <c r="F31" s="789">
        <v>63842.565000000002</v>
      </c>
      <c r="G31" s="789">
        <v>64681.841</v>
      </c>
      <c r="H31" s="789">
        <v>120.869</v>
      </c>
      <c r="I31" s="792"/>
      <c r="J31" s="793">
        <v>6009</v>
      </c>
      <c r="K31" s="797"/>
      <c r="L31" s="789" t="s">
        <v>305</v>
      </c>
      <c r="M31" s="789">
        <v>1856.0260000000001</v>
      </c>
      <c r="N31" s="789">
        <v>4140.9969999999994</v>
      </c>
      <c r="O31" s="789">
        <v>62632.001000000004</v>
      </c>
      <c r="P31" s="789">
        <v>12225.806999999999</v>
      </c>
      <c r="Q31" s="792">
        <v>1924.2479999999998</v>
      </c>
      <c r="R31" s="801">
        <v>68630.024000000005</v>
      </c>
      <c r="S31" s="800" t="s">
        <v>384</v>
      </c>
    </row>
    <row r="32" spans="2:19" s="696" customFormat="1" ht="29.25" hidden="1" customHeight="1">
      <c r="B32" s="788" t="s">
        <v>472</v>
      </c>
      <c r="C32" s="789">
        <f>SUM(D32:Q32)</f>
        <v>336290</v>
      </c>
      <c r="D32" s="789">
        <v>12672</v>
      </c>
      <c r="E32" s="789">
        <v>104142</v>
      </c>
      <c r="F32" s="789">
        <v>63902</v>
      </c>
      <c r="G32" s="789">
        <v>65193</v>
      </c>
      <c r="H32" s="789">
        <v>142</v>
      </c>
      <c r="I32" s="792"/>
      <c r="J32" s="793" t="s">
        <v>305</v>
      </c>
      <c r="K32" s="797"/>
      <c r="L32" s="789">
        <v>6080</v>
      </c>
      <c r="M32" s="789">
        <v>1858</v>
      </c>
      <c r="N32" s="789">
        <v>4015</v>
      </c>
      <c r="O32" s="789">
        <v>64045</v>
      </c>
      <c r="P32" s="789">
        <v>12341</v>
      </c>
      <c r="Q32" s="792">
        <v>1900</v>
      </c>
      <c r="R32" s="801">
        <v>69882</v>
      </c>
      <c r="S32" s="800" t="s">
        <v>386</v>
      </c>
    </row>
    <row r="33" spans="2:19" s="646" customFormat="1" ht="29.25" hidden="1" customHeight="1">
      <c r="B33" s="788" t="s">
        <v>950</v>
      </c>
      <c r="C33" s="789">
        <v>336370</v>
      </c>
      <c r="D33" s="789">
        <v>12779</v>
      </c>
      <c r="E33" s="789">
        <v>104136</v>
      </c>
      <c r="F33" s="789">
        <v>64023</v>
      </c>
      <c r="G33" s="789">
        <v>64882</v>
      </c>
      <c r="H33" s="789">
        <v>167</v>
      </c>
      <c r="I33" s="792"/>
      <c r="J33" s="793" t="s">
        <v>305</v>
      </c>
      <c r="K33" s="797"/>
      <c r="L33" s="789">
        <v>6154</v>
      </c>
      <c r="M33" s="789">
        <v>1860</v>
      </c>
      <c r="N33" s="789">
        <v>3763</v>
      </c>
      <c r="O33" s="789">
        <v>65151</v>
      </c>
      <c r="P33" s="789">
        <v>11593</v>
      </c>
      <c r="Q33" s="798">
        <v>1862</v>
      </c>
      <c r="R33" s="797">
        <v>70774</v>
      </c>
      <c r="S33" s="800" t="s">
        <v>388</v>
      </c>
    </row>
    <row r="34" spans="2:19" s="696" customFormat="1" ht="29.25" hidden="1" customHeight="1">
      <c r="B34" s="788" t="s">
        <v>474</v>
      </c>
      <c r="C34" s="789">
        <v>337701</v>
      </c>
      <c r="D34" s="789">
        <v>12815</v>
      </c>
      <c r="E34" s="789">
        <v>104042</v>
      </c>
      <c r="F34" s="789">
        <v>64094</v>
      </c>
      <c r="G34" s="789">
        <v>64759</v>
      </c>
      <c r="H34" s="789">
        <v>188</v>
      </c>
      <c r="I34" s="792"/>
      <c r="J34" s="793" t="s">
        <v>305</v>
      </c>
      <c r="K34" s="797"/>
      <c r="L34" s="789">
        <v>6273</v>
      </c>
      <c r="M34" s="789">
        <v>1862</v>
      </c>
      <c r="N34" s="789">
        <v>3648</v>
      </c>
      <c r="O34" s="789">
        <v>66607</v>
      </c>
      <c r="P34" s="789">
        <v>11581</v>
      </c>
      <c r="Q34" s="792">
        <v>1832</v>
      </c>
      <c r="R34" s="801">
        <v>72117</v>
      </c>
      <c r="S34" s="800" t="s">
        <v>390</v>
      </c>
    </row>
    <row r="35" spans="2:19" s="696" customFormat="1" ht="29.25" customHeight="1">
      <c r="B35" s="788" t="s">
        <v>476</v>
      </c>
      <c r="C35" s="789">
        <v>338784.18799999997</v>
      </c>
      <c r="D35" s="789">
        <v>12814.886</v>
      </c>
      <c r="E35" s="789">
        <v>103984.22900000001</v>
      </c>
      <c r="F35" s="789">
        <v>64229.822</v>
      </c>
      <c r="G35" s="789">
        <v>64558.210999999996</v>
      </c>
      <c r="H35" s="789">
        <v>225.60599999999999</v>
      </c>
      <c r="I35" s="792"/>
      <c r="J35" s="793" t="s">
        <v>305</v>
      </c>
      <c r="K35" s="797"/>
      <c r="L35" s="789">
        <v>6389.1980000000003</v>
      </c>
      <c r="M35" s="789">
        <v>1864</v>
      </c>
      <c r="N35" s="789">
        <v>3463</v>
      </c>
      <c r="O35" s="789">
        <v>67819</v>
      </c>
      <c r="P35" s="789">
        <v>11621.425999999999</v>
      </c>
      <c r="Q35" s="792">
        <v>1814.81</v>
      </c>
      <c r="R35" s="801">
        <v>73146</v>
      </c>
      <c r="S35" s="800" t="s">
        <v>532</v>
      </c>
    </row>
    <row r="36" spans="2:19" s="696" customFormat="1" ht="14.25">
      <c r="B36" s="788" t="s">
        <v>951</v>
      </c>
      <c r="C36" s="789">
        <v>325030</v>
      </c>
      <c r="D36" s="789">
        <v>12542</v>
      </c>
      <c r="E36" s="789">
        <v>98035</v>
      </c>
      <c r="F36" s="789">
        <v>60686</v>
      </c>
      <c r="G36" s="789">
        <v>60695</v>
      </c>
      <c r="H36" s="789">
        <v>241</v>
      </c>
      <c r="I36" s="792"/>
      <c r="J36" s="793" t="s">
        <v>305</v>
      </c>
      <c r="K36" s="797"/>
      <c r="L36" s="789">
        <v>6227</v>
      </c>
      <c r="M36" s="789">
        <v>1861</v>
      </c>
      <c r="N36" s="789">
        <v>3434</v>
      </c>
      <c r="O36" s="789">
        <v>68580</v>
      </c>
      <c r="P36" s="789">
        <v>10974</v>
      </c>
      <c r="Q36" s="792">
        <v>1757</v>
      </c>
      <c r="R36" s="801">
        <v>73875</v>
      </c>
      <c r="S36" s="791" t="s">
        <v>478</v>
      </c>
    </row>
    <row r="37" spans="2:19" s="646" customFormat="1" ht="14.25">
      <c r="B37" s="788" t="s">
        <v>307</v>
      </c>
      <c r="C37" s="789">
        <v>338122</v>
      </c>
      <c r="D37" s="789">
        <v>12706</v>
      </c>
      <c r="E37" s="789">
        <v>103199</v>
      </c>
      <c r="F37" s="789">
        <v>64036</v>
      </c>
      <c r="G37" s="789">
        <v>63838</v>
      </c>
      <c r="H37" s="789">
        <v>257</v>
      </c>
      <c r="I37" s="792"/>
      <c r="J37" s="793" t="s">
        <v>305</v>
      </c>
      <c r="K37" s="797"/>
      <c r="L37" s="789">
        <v>6617</v>
      </c>
      <c r="M37" s="789">
        <v>1860</v>
      </c>
      <c r="N37" s="789">
        <v>3224</v>
      </c>
      <c r="O37" s="789">
        <v>69643</v>
      </c>
      <c r="P37" s="789">
        <v>10960</v>
      </c>
      <c r="Q37" s="789">
        <v>1782</v>
      </c>
      <c r="R37" s="801">
        <v>74727</v>
      </c>
      <c r="S37" s="791" t="s">
        <v>480</v>
      </c>
    </row>
    <row r="38" spans="2:19" s="646" customFormat="1" ht="14.25">
      <c r="B38" s="788" t="s">
        <v>308</v>
      </c>
      <c r="C38" s="789">
        <v>339141</v>
      </c>
      <c r="D38" s="789">
        <v>12742</v>
      </c>
      <c r="E38" s="789">
        <v>102637</v>
      </c>
      <c r="F38" s="789">
        <v>63935</v>
      </c>
      <c r="G38" s="789">
        <v>63752</v>
      </c>
      <c r="H38" s="789">
        <v>258</v>
      </c>
      <c r="I38" s="792"/>
      <c r="J38" s="793" t="s">
        <v>305</v>
      </c>
      <c r="K38" s="797"/>
      <c r="L38" s="789">
        <v>6868</v>
      </c>
      <c r="M38" s="789">
        <v>1865</v>
      </c>
      <c r="N38" s="789">
        <v>3058</v>
      </c>
      <c r="O38" s="789">
        <v>71342</v>
      </c>
      <c r="P38" s="789">
        <v>10900</v>
      </c>
      <c r="Q38" s="798">
        <v>1784</v>
      </c>
      <c r="R38" s="797">
        <v>76265</v>
      </c>
      <c r="S38" s="791" t="s">
        <v>534</v>
      </c>
    </row>
    <row r="39" spans="2:19" s="696" customFormat="1" ht="14.25">
      <c r="B39" s="804" t="s">
        <v>309</v>
      </c>
      <c r="C39" s="1001">
        <f>SUM(C41:C43)</f>
        <v>339966</v>
      </c>
      <c r="D39" s="1001">
        <f t="shared" ref="D39:R39" si="0">SUM(D41:D43)</f>
        <v>12773</v>
      </c>
      <c r="E39" s="1001">
        <f t="shared" si="0"/>
        <v>102372</v>
      </c>
      <c r="F39" s="1001">
        <f t="shared" si="0"/>
        <v>63924</v>
      </c>
      <c r="G39" s="1001">
        <f t="shared" si="0"/>
        <v>63708</v>
      </c>
      <c r="H39" s="1001">
        <f t="shared" si="0"/>
        <v>260</v>
      </c>
      <c r="I39" s="1002"/>
      <c r="J39" s="1003" t="s">
        <v>305</v>
      </c>
      <c r="K39" s="1004"/>
      <c r="L39" s="1001">
        <f t="shared" si="0"/>
        <v>6998</v>
      </c>
      <c r="M39" s="1001">
        <f t="shared" si="0"/>
        <v>1865</v>
      </c>
      <c r="N39" s="1001">
        <f t="shared" si="0"/>
        <v>2961</v>
      </c>
      <c r="O39" s="1001">
        <f t="shared" si="0"/>
        <v>72424</v>
      </c>
      <c r="P39" s="1001">
        <f t="shared" si="0"/>
        <v>10917</v>
      </c>
      <c r="Q39" s="1002">
        <f t="shared" si="0"/>
        <v>1764</v>
      </c>
      <c r="R39" s="1005">
        <f t="shared" si="0"/>
        <v>77250</v>
      </c>
      <c r="S39" s="805" t="s">
        <v>482</v>
      </c>
    </row>
    <row r="40" spans="2:19" s="646" customFormat="1" ht="14.25">
      <c r="B40" s="788"/>
      <c r="C40" s="789"/>
      <c r="D40" s="789"/>
      <c r="E40" s="789"/>
      <c r="F40" s="789"/>
      <c r="G40" s="789"/>
      <c r="H40" s="789"/>
      <c r="I40" s="792"/>
      <c r="J40" s="793"/>
      <c r="K40" s="794"/>
      <c r="L40" s="789"/>
      <c r="M40" s="789"/>
      <c r="N40" s="789"/>
      <c r="O40" s="789"/>
      <c r="P40" s="789"/>
      <c r="Q40" s="789"/>
      <c r="R40" s="790"/>
      <c r="S40" s="791"/>
    </row>
    <row r="41" spans="2:19" s="646" customFormat="1" ht="14.25">
      <c r="B41" s="788" t="s">
        <v>924</v>
      </c>
      <c r="C41" s="789">
        <f>SUM(D41:Q41)</f>
        <v>26620</v>
      </c>
      <c r="D41" s="789">
        <v>48</v>
      </c>
      <c r="E41" s="789">
        <v>464</v>
      </c>
      <c r="F41" s="789">
        <v>448</v>
      </c>
      <c r="G41" s="789">
        <v>146</v>
      </c>
      <c r="H41" s="789">
        <v>49</v>
      </c>
      <c r="I41" s="806"/>
      <c r="J41" s="793" t="s">
        <v>305</v>
      </c>
      <c r="K41" s="807"/>
      <c r="L41" s="789">
        <v>195</v>
      </c>
      <c r="M41" s="789">
        <v>1694</v>
      </c>
      <c r="N41" s="799">
        <v>0</v>
      </c>
      <c r="O41" s="789">
        <v>23576</v>
      </c>
      <c r="P41" s="789">
        <v>0</v>
      </c>
      <c r="Q41" s="799">
        <v>0</v>
      </c>
      <c r="R41" s="790">
        <f>SUM(M41:O41)</f>
        <v>25270</v>
      </c>
      <c r="S41" s="808" t="s">
        <v>925</v>
      </c>
    </row>
    <row r="42" spans="2:19" s="646" customFormat="1" ht="14.25">
      <c r="B42" s="788" t="s">
        <v>926</v>
      </c>
      <c r="C42" s="789">
        <f>SUM(D42:Q42)</f>
        <v>221850</v>
      </c>
      <c r="D42" s="789">
        <v>3342</v>
      </c>
      <c r="E42" s="789">
        <v>100702</v>
      </c>
      <c r="F42" s="789">
        <v>60416</v>
      </c>
      <c r="G42" s="789">
        <v>44056</v>
      </c>
      <c r="H42" s="809">
        <v>0</v>
      </c>
      <c r="I42" s="792"/>
      <c r="J42" s="793" t="s">
        <v>305</v>
      </c>
      <c r="K42" s="807"/>
      <c r="L42" s="789">
        <v>6766</v>
      </c>
      <c r="M42" s="789">
        <v>122</v>
      </c>
      <c r="N42" s="789">
        <v>171</v>
      </c>
      <c r="O42" s="789">
        <v>5145</v>
      </c>
      <c r="P42" s="789">
        <v>1120</v>
      </c>
      <c r="Q42" s="789">
        <v>10</v>
      </c>
      <c r="R42" s="790">
        <f>SUM(M42:O42)</f>
        <v>5438</v>
      </c>
      <c r="S42" s="808" t="s">
        <v>927</v>
      </c>
    </row>
    <row r="43" spans="2:19" s="646" customFormat="1" ht="14.25" customHeight="1">
      <c r="B43" s="788" t="s">
        <v>928</v>
      </c>
      <c r="C43" s="789">
        <f>SUM(D43:Q43)</f>
        <v>91496</v>
      </c>
      <c r="D43" s="789">
        <v>9383</v>
      </c>
      <c r="E43" s="789">
        <v>1206</v>
      </c>
      <c r="F43" s="789">
        <v>3060</v>
      </c>
      <c r="G43" s="789">
        <v>19506</v>
      </c>
      <c r="H43" s="789">
        <v>211</v>
      </c>
      <c r="I43" s="792"/>
      <c r="J43" s="793" t="s">
        <v>305</v>
      </c>
      <c r="K43" s="807"/>
      <c r="L43" s="789">
        <v>37</v>
      </c>
      <c r="M43" s="789">
        <v>49</v>
      </c>
      <c r="N43" s="789">
        <v>2790</v>
      </c>
      <c r="O43" s="789">
        <v>43703</v>
      </c>
      <c r="P43" s="789">
        <v>9797</v>
      </c>
      <c r="Q43" s="789">
        <v>1754</v>
      </c>
      <c r="R43" s="790">
        <f>SUM(M43:O43)</f>
        <v>46542</v>
      </c>
      <c r="S43" s="808" t="s">
        <v>929</v>
      </c>
    </row>
    <row r="44" spans="2:19" s="646" customFormat="1" ht="14.25" hidden="1">
      <c r="B44" s="810" t="s">
        <v>930</v>
      </c>
      <c r="C44" s="811">
        <f>SUM(D44:H44,J44,M44:Q44)</f>
        <v>0</v>
      </c>
      <c r="D44" s="809">
        <v>0</v>
      </c>
      <c r="E44" s="809">
        <v>0</v>
      </c>
      <c r="F44" s="809">
        <v>0</v>
      </c>
      <c r="G44" s="809">
        <v>0</v>
      </c>
      <c r="H44" s="809">
        <v>0</v>
      </c>
      <c r="I44" s="806"/>
      <c r="J44" s="812">
        <v>0</v>
      </c>
      <c r="K44" s="807"/>
      <c r="L44" s="813"/>
      <c r="M44" s="809">
        <v>0</v>
      </c>
      <c r="N44" s="809">
        <v>0</v>
      </c>
      <c r="O44" s="789"/>
      <c r="P44" s="809">
        <v>0</v>
      </c>
      <c r="Q44" s="809">
        <v>0</v>
      </c>
      <c r="R44" s="814">
        <f>SUM(M44:O44)</f>
        <v>0</v>
      </c>
      <c r="S44" s="815" t="s">
        <v>930</v>
      </c>
    </row>
    <row r="45" spans="2:19" s="646" customFormat="1" ht="6" customHeight="1" thickBot="1">
      <c r="B45" s="788"/>
      <c r="C45" s="677"/>
      <c r="D45" s="677"/>
      <c r="E45" s="677"/>
      <c r="F45" s="677"/>
      <c r="G45" s="677"/>
      <c r="H45" s="677"/>
      <c r="I45" s="816"/>
      <c r="K45" s="807"/>
      <c r="L45" s="817"/>
      <c r="M45" s="677"/>
      <c r="N45" s="677"/>
      <c r="O45" s="677"/>
      <c r="P45" s="677"/>
      <c r="Q45" s="677"/>
      <c r="R45" s="818"/>
      <c r="S45" s="819"/>
    </row>
    <row r="46" spans="2:19" ht="3.75" customHeight="1">
      <c r="B46" s="820"/>
      <c r="C46" s="820"/>
      <c r="D46" s="820"/>
      <c r="E46" s="820"/>
      <c r="F46" s="820"/>
      <c r="G46" s="820"/>
      <c r="H46" s="820"/>
      <c r="I46" s="820"/>
      <c r="J46" s="820"/>
      <c r="K46" s="820"/>
      <c r="L46" s="820"/>
      <c r="M46" s="820"/>
      <c r="N46" s="820"/>
      <c r="O46" s="820"/>
      <c r="P46" s="820"/>
      <c r="Q46" s="820"/>
      <c r="R46" s="820"/>
      <c r="S46" s="820"/>
    </row>
    <row r="47" spans="2:19" s="822" customFormat="1" ht="13.5" customHeight="1">
      <c r="B47" s="821" t="s">
        <v>957</v>
      </c>
      <c r="M47" s="823" t="s">
        <v>1214</v>
      </c>
    </row>
    <row r="48" spans="2:19" s="822" customFormat="1" ht="13.5" customHeight="1">
      <c r="B48" s="824" t="s">
        <v>959</v>
      </c>
      <c r="M48" s="824" t="s">
        <v>1215</v>
      </c>
    </row>
    <row r="49" spans="2:13" s="822" customFormat="1" ht="13.5" customHeight="1">
      <c r="B49" s="821" t="s">
        <v>960</v>
      </c>
      <c r="M49" s="825" t="s">
        <v>962</v>
      </c>
    </row>
    <row r="50" spans="2:13">
      <c r="B50" s="821" t="s">
        <v>937</v>
      </c>
    </row>
    <row r="53" spans="2:13">
      <c r="B53" s="826"/>
    </row>
    <row r="54" spans="2:13">
      <c r="B54" s="826"/>
    </row>
  </sheetData>
  <mergeCells count="5">
    <mergeCell ref="B3:S3"/>
    <mergeCell ref="I4:K4"/>
    <mergeCell ref="L4:M4"/>
    <mergeCell ref="B6:B7"/>
    <mergeCell ref="S6:S7"/>
  </mergeCells>
  <phoneticPr fontId="15"/>
  <printOptions horizontalCentered="1" gridLinesSet="0"/>
  <pageMargins left="0" right="0" top="0" bottom="0" header="0" footer="0"/>
  <pageSetup paperSize="9" scale="80" fitToWidth="2" orientation="portrait" blackAndWhite="1" r:id="rId1"/>
  <headerFooter alignWithMargins="0"/>
  <colBreaks count="1" manualBreakCount="1">
    <brk id="11" min="1" max="45" man="1"/>
  </colBreaks>
  <ignoredErrors>
    <ignoredError sqref="R41:R43" formulaRange="1"/>
  </ignoredErrors>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9"/>
  <dimension ref="B1:M74"/>
  <sheetViews>
    <sheetView showOutlineSymbols="0" view="pageBreakPreview" topLeftCell="A36" zoomScale="85" zoomScaleNormal="75" zoomScaleSheetLayoutView="85" workbookViewId="0">
      <selection activeCell="E41" sqref="E41"/>
    </sheetView>
  </sheetViews>
  <sheetFormatPr defaultColWidth="10.625" defaultRowHeight="13.5"/>
  <cols>
    <col min="1" max="1" width="3.625" style="861" customWidth="1"/>
    <col min="2" max="2" width="17.625" style="861" customWidth="1"/>
    <col min="3" max="7" width="14" style="861" customWidth="1"/>
    <col min="8" max="16384" width="10.625" style="861"/>
  </cols>
  <sheetData>
    <row r="1" spans="2:13" s="827" customFormat="1" ht="14.25" customHeight="1">
      <c r="B1" s="827" t="s">
        <v>1216</v>
      </c>
      <c r="G1" s="828"/>
    </row>
    <row r="2" spans="2:13" s="827" customFormat="1" ht="14.25" customHeight="1">
      <c r="B2" s="829"/>
      <c r="C2" s="830"/>
      <c r="D2" s="831"/>
      <c r="E2" s="831"/>
      <c r="F2" s="831"/>
      <c r="G2" s="831"/>
      <c r="I2" s="831"/>
      <c r="J2" s="831"/>
      <c r="K2" s="831"/>
    </row>
    <row r="3" spans="2:13" s="827" customFormat="1" ht="14.25" customHeight="1">
      <c r="B3" s="2388" t="s">
        <v>1217</v>
      </c>
      <c r="C3" s="2388"/>
      <c r="D3" s="2388"/>
      <c r="E3" s="2388"/>
      <c r="F3" s="2388"/>
      <c r="G3" s="2388"/>
      <c r="M3" s="832"/>
    </row>
    <row r="4" spans="2:13" s="827" customFormat="1" ht="14.25" customHeight="1">
      <c r="B4" s="2389" t="s">
        <v>965</v>
      </c>
      <c r="C4" s="2389"/>
      <c r="D4" s="2389"/>
      <c r="E4" s="2389"/>
      <c r="F4" s="2389"/>
      <c r="G4" s="2389"/>
    </row>
    <row r="5" spans="2:13" s="827" customFormat="1" ht="15.75" customHeight="1" thickBot="1">
      <c r="B5" s="833"/>
    </row>
    <row r="6" spans="2:13" s="827" customFormat="1" ht="18" customHeight="1">
      <c r="B6" s="2390" t="s">
        <v>886</v>
      </c>
      <c r="C6" s="2393" t="s">
        <v>15</v>
      </c>
      <c r="D6" s="2393" t="s">
        <v>41</v>
      </c>
      <c r="E6" s="2393" t="s">
        <v>43</v>
      </c>
      <c r="F6" s="2396" t="s">
        <v>966</v>
      </c>
      <c r="G6" s="2397"/>
    </row>
    <row r="7" spans="2:13" s="827" customFormat="1" ht="29.25" customHeight="1">
      <c r="B7" s="2391"/>
      <c r="C7" s="2394"/>
      <c r="D7" s="2394"/>
      <c r="E7" s="2394"/>
      <c r="F7" s="2398" t="s">
        <v>299</v>
      </c>
      <c r="G7" s="2399"/>
    </row>
    <row r="8" spans="2:13" s="827" customFormat="1" ht="18" customHeight="1">
      <c r="B8" s="2391"/>
      <c r="C8" s="2436"/>
      <c r="D8" s="2436"/>
      <c r="E8" s="2436"/>
      <c r="F8" s="834" t="s">
        <v>967</v>
      </c>
      <c r="G8" s="835" t="s">
        <v>585</v>
      </c>
    </row>
    <row r="9" spans="2:13" s="827" customFormat="1" ht="44.25" customHeight="1">
      <c r="B9" s="2392"/>
      <c r="C9" s="836" t="s">
        <v>31</v>
      </c>
      <c r="D9" s="837" t="s">
        <v>42</v>
      </c>
      <c r="E9" s="837" t="s">
        <v>294</v>
      </c>
      <c r="F9" s="838" t="s">
        <v>968</v>
      </c>
      <c r="G9" s="839" t="s">
        <v>969</v>
      </c>
    </row>
    <row r="10" spans="2:13" s="827" customFormat="1" ht="20.25" customHeight="1">
      <c r="B10" s="840" t="s">
        <v>970</v>
      </c>
      <c r="C10" s="841">
        <v>155684</v>
      </c>
      <c r="D10" s="841">
        <v>79818</v>
      </c>
      <c r="E10" s="841">
        <v>75866</v>
      </c>
      <c r="F10" s="842" t="s">
        <v>305</v>
      </c>
      <c r="G10" s="842" t="s">
        <v>305</v>
      </c>
    </row>
    <row r="11" spans="2:13" s="827" customFormat="1" ht="26.25" customHeight="1">
      <c r="B11" s="843" t="s">
        <v>971</v>
      </c>
      <c r="C11" s="841"/>
      <c r="D11" s="841"/>
      <c r="E11" s="841"/>
      <c r="F11" s="842"/>
      <c r="G11" s="842"/>
    </row>
    <row r="12" spans="2:13" s="827" customFormat="1" ht="20.25" customHeight="1">
      <c r="B12" s="844" t="s">
        <v>972</v>
      </c>
      <c r="C12" s="841">
        <v>90453</v>
      </c>
      <c r="D12" s="841">
        <v>40586</v>
      </c>
      <c r="E12" s="841">
        <v>48640</v>
      </c>
      <c r="F12" s="842">
        <v>780</v>
      </c>
      <c r="G12" s="842">
        <v>447</v>
      </c>
    </row>
    <row r="13" spans="2:13" s="827" customFormat="1" ht="20.25" customHeight="1">
      <c r="B13" s="844" t="s">
        <v>973</v>
      </c>
      <c r="C13" s="841">
        <v>61921</v>
      </c>
      <c r="D13" s="841">
        <v>31206</v>
      </c>
      <c r="E13" s="841">
        <v>29325</v>
      </c>
      <c r="F13" s="842">
        <v>874</v>
      </c>
      <c r="G13" s="842">
        <v>516</v>
      </c>
    </row>
    <row r="14" spans="2:13" s="827" customFormat="1" ht="20.25" customHeight="1">
      <c r="B14" s="844" t="s">
        <v>974</v>
      </c>
      <c r="C14" s="841">
        <v>50166</v>
      </c>
      <c r="D14" s="841">
        <v>24922</v>
      </c>
      <c r="E14" s="841">
        <v>23584</v>
      </c>
      <c r="F14" s="841">
        <v>1138</v>
      </c>
      <c r="G14" s="842">
        <v>522</v>
      </c>
    </row>
    <row r="15" spans="2:13" s="827" customFormat="1" ht="20.25" customHeight="1">
      <c r="B15" s="844" t="s">
        <v>975</v>
      </c>
      <c r="C15" s="841">
        <v>57430</v>
      </c>
      <c r="D15" s="841">
        <v>24660</v>
      </c>
      <c r="E15" s="841">
        <v>29653</v>
      </c>
      <c r="F15" s="841">
        <v>2017</v>
      </c>
      <c r="G15" s="841">
        <v>1100</v>
      </c>
    </row>
    <row r="16" spans="2:13" s="827" customFormat="1" ht="20.25" customHeight="1">
      <c r="B16" s="844" t="s">
        <v>976</v>
      </c>
      <c r="C16" s="841">
        <v>74202</v>
      </c>
      <c r="D16" s="841">
        <v>21218</v>
      </c>
      <c r="E16" s="841">
        <v>49948</v>
      </c>
      <c r="F16" s="841">
        <v>1814</v>
      </c>
      <c r="G16" s="841">
        <v>1222</v>
      </c>
    </row>
    <row r="17" spans="2:7" s="827" customFormat="1" ht="17.25" hidden="1" customHeight="1">
      <c r="B17" s="845" t="s">
        <v>977</v>
      </c>
      <c r="C17" s="841">
        <v>93318</v>
      </c>
      <c r="D17" s="841">
        <v>24561</v>
      </c>
      <c r="E17" s="841">
        <v>65885</v>
      </c>
      <c r="F17" s="841">
        <v>1680</v>
      </c>
      <c r="G17" s="841">
        <v>1192</v>
      </c>
    </row>
    <row r="18" spans="2:7" s="827" customFormat="1" ht="20.25" customHeight="1">
      <c r="B18" s="845" t="s">
        <v>978</v>
      </c>
      <c r="C18" s="841">
        <v>94639</v>
      </c>
      <c r="D18" s="841">
        <v>25491</v>
      </c>
      <c r="E18" s="841">
        <v>66435</v>
      </c>
      <c r="F18" s="841">
        <v>1643</v>
      </c>
      <c r="G18" s="841">
        <v>1070</v>
      </c>
    </row>
    <row r="19" spans="2:7" s="827" customFormat="1" ht="27" hidden="1" customHeight="1">
      <c r="B19" s="844" t="s">
        <v>979</v>
      </c>
      <c r="C19" s="841">
        <v>174019</v>
      </c>
      <c r="D19" s="841">
        <v>65234</v>
      </c>
      <c r="E19" s="841">
        <v>103069</v>
      </c>
      <c r="F19" s="841">
        <v>3562</v>
      </c>
      <c r="G19" s="841">
        <v>2154</v>
      </c>
    </row>
    <row r="20" spans="2:7" s="827" customFormat="1" ht="17.25" hidden="1" customHeight="1">
      <c r="B20" s="846" t="s">
        <v>980</v>
      </c>
      <c r="C20" s="841">
        <v>185003</v>
      </c>
      <c r="D20" s="841">
        <v>70746</v>
      </c>
      <c r="E20" s="841">
        <v>108375</v>
      </c>
      <c r="F20" s="841">
        <v>3661</v>
      </c>
      <c r="G20" s="841">
        <v>2221</v>
      </c>
    </row>
    <row r="21" spans="2:7" s="827" customFormat="1" ht="27" hidden="1" customHeight="1">
      <c r="B21" s="844" t="s">
        <v>981</v>
      </c>
      <c r="C21" s="841">
        <v>181113</v>
      </c>
      <c r="D21" s="841">
        <v>67517</v>
      </c>
      <c r="E21" s="841">
        <v>108086</v>
      </c>
      <c r="F21" s="841">
        <v>3417</v>
      </c>
      <c r="G21" s="841">
        <v>2093</v>
      </c>
    </row>
    <row r="22" spans="2:7" s="827" customFormat="1" ht="27" hidden="1" customHeight="1">
      <c r="B22" s="844" t="s">
        <v>982</v>
      </c>
      <c r="C22" s="847">
        <v>188828</v>
      </c>
      <c r="D22" s="847">
        <v>70598</v>
      </c>
      <c r="E22" s="847">
        <v>112601</v>
      </c>
      <c r="F22" s="847">
        <v>3485</v>
      </c>
      <c r="G22" s="847">
        <v>2144</v>
      </c>
    </row>
    <row r="23" spans="2:7" s="827" customFormat="1" ht="21" customHeight="1">
      <c r="B23" s="844" t="s">
        <v>983</v>
      </c>
      <c r="C23" s="841">
        <v>193342</v>
      </c>
      <c r="D23" s="847">
        <v>71047</v>
      </c>
      <c r="E23" s="847">
        <v>116778</v>
      </c>
      <c r="F23" s="847">
        <v>3485</v>
      </c>
      <c r="G23" s="847">
        <v>2032</v>
      </c>
    </row>
    <row r="24" spans="2:7" s="827" customFormat="1" ht="32.25" hidden="1" customHeight="1">
      <c r="B24" s="844" t="s">
        <v>984</v>
      </c>
      <c r="C24" s="841">
        <v>213745</v>
      </c>
      <c r="D24" s="841">
        <v>78096</v>
      </c>
      <c r="E24" s="841">
        <v>130347</v>
      </c>
      <c r="F24" s="841">
        <v>3258</v>
      </c>
      <c r="G24" s="841">
        <v>2044</v>
      </c>
    </row>
    <row r="25" spans="2:7" s="827" customFormat="1" ht="27" hidden="1" customHeight="1">
      <c r="B25" s="844" t="s">
        <v>985</v>
      </c>
      <c r="C25" s="841">
        <v>228791</v>
      </c>
      <c r="D25" s="841">
        <v>81173</v>
      </c>
      <c r="E25" s="841">
        <v>142161</v>
      </c>
      <c r="F25" s="841">
        <v>3269</v>
      </c>
      <c r="G25" s="841">
        <v>2188</v>
      </c>
    </row>
    <row r="26" spans="2:7" s="827" customFormat="1" ht="27" hidden="1" customHeight="1">
      <c r="B26" s="844" t="s">
        <v>986</v>
      </c>
      <c r="C26" s="841">
        <v>233787</v>
      </c>
      <c r="D26" s="841">
        <v>82807</v>
      </c>
      <c r="E26" s="841">
        <v>145184</v>
      </c>
      <c r="F26" s="841">
        <v>3518</v>
      </c>
      <c r="G26" s="841">
        <v>2278</v>
      </c>
    </row>
    <row r="27" spans="2:7" s="827" customFormat="1" ht="33" hidden="1" customHeight="1">
      <c r="B27" s="844" t="s">
        <v>987</v>
      </c>
      <c r="C27" s="841">
        <v>226861</v>
      </c>
      <c r="D27" s="841">
        <v>78428</v>
      </c>
      <c r="E27" s="841">
        <v>142750</v>
      </c>
      <c r="F27" s="841">
        <v>3519</v>
      </c>
      <c r="G27" s="841">
        <v>2164</v>
      </c>
    </row>
    <row r="28" spans="2:7" s="827" customFormat="1" ht="21" customHeight="1">
      <c r="B28" s="844" t="s">
        <v>988</v>
      </c>
      <c r="C28" s="841">
        <v>229062</v>
      </c>
      <c r="D28" s="841">
        <v>78044</v>
      </c>
      <c r="E28" s="841">
        <v>145526</v>
      </c>
      <c r="F28" s="841">
        <v>3398</v>
      </c>
      <c r="G28" s="841">
        <v>2094</v>
      </c>
    </row>
    <row r="29" spans="2:7" s="827" customFormat="1" ht="33.75" hidden="1" customHeight="1">
      <c r="B29" s="844" t="s">
        <v>989</v>
      </c>
      <c r="C29" s="841">
        <v>231142</v>
      </c>
      <c r="D29" s="841">
        <v>77215</v>
      </c>
      <c r="E29" s="841">
        <v>148547</v>
      </c>
      <c r="F29" s="841">
        <v>3336</v>
      </c>
      <c r="G29" s="841">
        <v>2044</v>
      </c>
    </row>
    <row r="30" spans="2:7" s="827" customFormat="1" ht="33.75" hidden="1" customHeight="1">
      <c r="B30" s="844" t="s">
        <v>990</v>
      </c>
      <c r="C30" s="841">
        <v>208640</v>
      </c>
      <c r="D30" s="841">
        <v>68099</v>
      </c>
      <c r="E30" s="841">
        <v>136013</v>
      </c>
      <c r="F30" s="841">
        <v>2758</v>
      </c>
      <c r="G30" s="841">
        <v>1770</v>
      </c>
    </row>
    <row r="31" spans="2:7" s="827" customFormat="1" ht="41.25" hidden="1" customHeight="1">
      <c r="B31" s="844" t="s">
        <v>991</v>
      </c>
      <c r="C31" s="841">
        <v>197901</v>
      </c>
      <c r="D31" s="841">
        <v>62146</v>
      </c>
      <c r="E31" s="841">
        <v>131181</v>
      </c>
      <c r="F31" s="841">
        <v>2776</v>
      </c>
      <c r="G31" s="841">
        <v>1798</v>
      </c>
    </row>
    <row r="32" spans="2:7" s="827" customFormat="1" ht="36" hidden="1" customHeight="1">
      <c r="B32" s="844" t="s">
        <v>992</v>
      </c>
      <c r="C32" s="841">
        <v>191464</v>
      </c>
      <c r="D32" s="841">
        <v>59305</v>
      </c>
      <c r="E32" s="841">
        <v>127658</v>
      </c>
      <c r="F32" s="841">
        <v>2757</v>
      </c>
      <c r="G32" s="841">
        <v>1744</v>
      </c>
    </row>
    <row r="33" spans="2:7" s="827" customFormat="1" ht="21" customHeight="1">
      <c r="B33" s="844" t="s">
        <v>993</v>
      </c>
      <c r="C33" s="841">
        <v>192089</v>
      </c>
      <c r="D33" s="841">
        <v>59053</v>
      </c>
      <c r="E33" s="841">
        <v>128596</v>
      </c>
      <c r="F33" s="841">
        <v>2705</v>
      </c>
      <c r="G33" s="841">
        <v>1735</v>
      </c>
    </row>
    <row r="34" spans="2:7" s="827" customFormat="1" ht="36" customHeight="1">
      <c r="B34" s="844" t="s">
        <v>994</v>
      </c>
      <c r="C34" s="841">
        <v>201409</v>
      </c>
      <c r="D34" s="841">
        <v>61095</v>
      </c>
      <c r="E34" s="841">
        <v>135472</v>
      </c>
      <c r="F34" s="841">
        <v>2996</v>
      </c>
      <c r="G34" s="841">
        <v>1846</v>
      </c>
    </row>
    <row r="35" spans="2:7" s="827" customFormat="1" ht="21" customHeight="1">
      <c r="B35" s="844" t="s">
        <v>995</v>
      </c>
      <c r="C35" s="841">
        <v>204082</v>
      </c>
      <c r="D35" s="841">
        <v>60236</v>
      </c>
      <c r="E35" s="841">
        <v>138882</v>
      </c>
      <c r="F35" s="841">
        <v>3017</v>
      </c>
      <c r="G35" s="841">
        <v>1947</v>
      </c>
    </row>
    <row r="36" spans="2:7" s="827" customFormat="1" ht="21" customHeight="1">
      <c r="B36" s="844" t="s">
        <v>996</v>
      </c>
      <c r="C36" s="841">
        <v>196208</v>
      </c>
      <c r="D36" s="841">
        <v>55674</v>
      </c>
      <c r="E36" s="841">
        <v>135804</v>
      </c>
      <c r="F36" s="841">
        <v>2867</v>
      </c>
      <c r="G36" s="841">
        <v>1863</v>
      </c>
    </row>
    <row r="37" spans="2:7" s="827" customFormat="1" ht="21" customHeight="1">
      <c r="B37" s="844" t="s">
        <v>997</v>
      </c>
      <c r="C37" s="841">
        <f>SUM(D37:G37)</f>
        <v>185762</v>
      </c>
      <c r="D37" s="841">
        <v>52437</v>
      </c>
      <c r="E37" s="841">
        <v>128210</v>
      </c>
      <c r="F37" s="841">
        <v>3156</v>
      </c>
      <c r="G37" s="841">
        <v>1959</v>
      </c>
    </row>
    <row r="38" spans="2:7" s="827" customFormat="1" ht="21" customHeight="1">
      <c r="B38" s="844" t="s">
        <v>998</v>
      </c>
      <c r="C38" s="841">
        <f>SUM(D38:G38)</f>
        <v>182442</v>
      </c>
      <c r="D38" s="841">
        <v>52594</v>
      </c>
      <c r="E38" s="841">
        <v>124544</v>
      </c>
      <c r="F38" s="841">
        <v>3209</v>
      </c>
      <c r="G38" s="841">
        <v>2095</v>
      </c>
    </row>
    <row r="39" spans="2:7" s="827" customFormat="1" ht="21" customHeight="1">
      <c r="B39" s="844" t="s">
        <v>999</v>
      </c>
      <c r="C39" s="841">
        <f>SUM(D39:G39)</f>
        <v>181781</v>
      </c>
      <c r="D39" s="841">
        <v>54340</v>
      </c>
      <c r="E39" s="841">
        <v>122053</v>
      </c>
      <c r="F39" s="841">
        <v>3292</v>
      </c>
      <c r="G39" s="841">
        <v>2096</v>
      </c>
    </row>
    <row r="40" spans="2:7" s="827" customFormat="1" ht="21" customHeight="1">
      <c r="B40" s="844" t="s">
        <v>1000</v>
      </c>
      <c r="C40" s="841">
        <f>SUM(D40:G40)</f>
        <v>180966</v>
      </c>
      <c r="D40" s="841">
        <v>53952</v>
      </c>
      <c r="E40" s="841">
        <v>121509</v>
      </c>
      <c r="F40" s="841">
        <v>3259</v>
      </c>
      <c r="G40" s="841">
        <v>2246</v>
      </c>
    </row>
    <row r="41" spans="2:7" s="848" customFormat="1" ht="21" customHeight="1">
      <c r="B41" s="849" t="s">
        <v>1001</v>
      </c>
      <c r="C41" s="850">
        <f>SUM(D41:G41)</f>
        <v>186744</v>
      </c>
      <c r="D41" s="850">
        <v>55486</v>
      </c>
      <c r="E41" s="850">
        <v>125465</v>
      </c>
      <c r="F41" s="850">
        <v>3476</v>
      </c>
      <c r="G41" s="850">
        <v>2317</v>
      </c>
    </row>
    <row r="42" spans="2:7" s="848" customFormat="1" ht="21" customHeight="1">
      <c r="B42" s="844"/>
      <c r="C42" s="851"/>
      <c r="D42" s="851"/>
      <c r="E42" s="851"/>
      <c r="F42" s="851"/>
      <c r="G42" s="851"/>
    </row>
    <row r="43" spans="2:7" s="827" customFormat="1" ht="21" customHeight="1">
      <c r="B43" s="844" t="s">
        <v>1008</v>
      </c>
      <c r="C43" s="841"/>
      <c r="D43" s="841"/>
      <c r="E43" s="841"/>
      <c r="F43" s="841"/>
      <c r="G43" s="841"/>
    </row>
    <row r="44" spans="2:7" s="827" customFormat="1" ht="21" customHeight="1">
      <c r="B44" s="840" t="s">
        <v>1009</v>
      </c>
      <c r="C44" s="841">
        <f>SUM(D44:G44)</f>
        <v>41618</v>
      </c>
      <c r="D44" s="841">
        <v>18763</v>
      </c>
      <c r="E44" s="841">
        <v>18580</v>
      </c>
      <c r="F44" s="847">
        <v>2699</v>
      </c>
      <c r="G44" s="847">
        <v>1576</v>
      </c>
    </row>
    <row r="45" spans="2:7" s="827" customFormat="1" ht="21" customHeight="1">
      <c r="B45" s="852" t="s">
        <v>1010</v>
      </c>
      <c r="C45" s="841"/>
      <c r="D45" s="841"/>
      <c r="E45" s="841"/>
      <c r="F45" s="847"/>
      <c r="G45" s="847"/>
    </row>
    <row r="46" spans="2:7" s="827" customFormat="1" ht="21" customHeight="1">
      <c r="B46" s="840" t="s">
        <v>1011</v>
      </c>
      <c r="C46" s="842">
        <f>SUM(D46:G46)</f>
        <v>88</v>
      </c>
      <c r="D46" s="842">
        <v>30</v>
      </c>
      <c r="E46" s="842">
        <v>55</v>
      </c>
      <c r="F46" s="853">
        <v>2</v>
      </c>
      <c r="G46" s="853">
        <v>1</v>
      </c>
    </row>
    <row r="47" spans="2:7" s="827" customFormat="1" ht="21" customHeight="1">
      <c r="B47" s="852" t="s">
        <v>1012</v>
      </c>
      <c r="C47" s="842"/>
      <c r="D47" s="842"/>
      <c r="E47" s="842"/>
      <c r="F47" s="853"/>
      <c r="G47" s="853"/>
    </row>
    <row r="48" spans="2:7" s="827" customFormat="1" ht="21" customHeight="1">
      <c r="B48" s="840" t="s">
        <v>1013</v>
      </c>
      <c r="C48" s="841">
        <f>SUM(D48:G48)</f>
        <v>119693</v>
      </c>
      <c r="D48" s="841">
        <v>24175</v>
      </c>
      <c r="E48" s="841">
        <v>95181</v>
      </c>
      <c r="F48" s="853">
        <v>85</v>
      </c>
      <c r="G48" s="853">
        <v>252</v>
      </c>
    </row>
    <row r="49" spans="2:7" s="827" customFormat="1" ht="26.25" customHeight="1">
      <c r="B49" s="854" t="s">
        <v>1014</v>
      </c>
      <c r="C49" s="841"/>
      <c r="D49" s="841"/>
      <c r="E49" s="841"/>
      <c r="F49" s="853"/>
      <c r="G49" s="853"/>
    </row>
    <row r="50" spans="2:7" s="827" customFormat="1" ht="21" customHeight="1">
      <c r="B50" s="840" t="s">
        <v>1017</v>
      </c>
      <c r="C50" s="841">
        <f>SUM(D50:G50)</f>
        <v>25345</v>
      </c>
      <c r="D50" s="841">
        <v>12518</v>
      </c>
      <c r="E50" s="841">
        <v>11649</v>
      </c>
      <c r="F50" s="855">
        <v>690</v>
      </c>
      <c r="G50" s="853">
        <v>488</v>
      </c>
    </row>
    <row r="51" spans="2:7" s="827" customFormat="1" ht="21" customHeight="1" thickBot="1">
      <c r="B51" s="856" t="s">
        <v>1018</v>
      </c>
      <c r="C51" s="857"/>
      <c r="D51" s="841"/>
      <c r="E51" s="841"/>
      <c r="F51" s="858"/>
      <c r="G51" s="859"/>
    </row>
    <row r="52" spans="2:7" ht="3.75" customHeight="1">
      <c r="B52" s="860"/>
      <c r="C52" s="860"/>
      <c r="D52" s="860"/>
      <c r="E52" s="860"/>
      <c r="F52" s="860"/>
      <c r="G52" s="860"/>
    </row>
    <row r="53" spans="2:7" s="863" customFormat="1" ht="12" customHeight="1">
      <c r="B53" s="862" t="s">
        <v>1019</v>
      </c>
    </row>
    <row r="54" spans="2:7" s="863" customFormat="1" ht="12" customHeight="1">
      <c r="B54" s="864" t="s">
        <v>1020</v>
      </c>
    </row>
    <row r="55" spans="2:7" s="863" customFormat="1" ht="12" customHeight="1">
      <c r="B55" s="862" t="s">
        <v>1021</v>
      </c>
    </row>
    <row r="56" spans="2:7" s="863" customFormat="1" ht="14.25" customHeight="1">
      <c r="B56" s="865" t="s">
        <v>1024</v>
      </c>
    </row>
    <row r="57" spans="2:7" ht="12" customHeight="1">
      <c r="B57" s="865" t="s">
        <v>1025</v>
      </c>
    </row>
    <row r="58" spans="2:7" ht="12" customHeight="1">
      <c r="B58" s="865"/>
    </row>
    <row r="59" spans="2:7" ht="12" customHeight="1">
      <c r="B59" s="865"/>
    </row>
    <row r="60" spans="2:7" ht="12" customHeight="1">
      <c r="B60" s="865"/>
    </row>
    <row r="61" spans="2:7" ht="12" customHeight="1">
      <c r="B61" s="865"/>
    </row>
    <row r="63" spans="2:7">
      <c r="C63" s="866"/>
      <c r="D63" s="867"/>
      <c r="E63" s="866"/>
      <c r="F63" s="866"/>
      <c r="G63" s="866"/>
    </row>
    <row r="64" spans="2:7">
      <c r="C64" s="868"/>
      <c r="D64" s="869"/>
      <c r="E64" s="869"/>
      <c r="F64" s="869"/>
      <c r="G64" s="869"/>
    </row>
    <row r="65" spans="2:7">
      <c r="C65" s="868"/>
      <c r="D65" s="869"/>
      <c r="E65" s="869"/>
      <c r="F65" s="869"/>
      <c r="G65" s="869"/>
    </row>
    <row r="66" spans="2:7">
      <c r="C66" s="868"/>
      <c r="D66" s="869"/>
      <c r="E66" s="869"/>
      <c r="F66" s="869"/>
      <c r="G66" s="869"/>
    </row>
    <row r="67" spans="2:7">
      <c r="C67" s="868"/>
      <c r="D67" s="869"/>
      <c r="E67" s="869"/>
      <c r="F67" s="869"/>
      <c r="G67" s="869"/>
    </row>
    <row r="68" spans="2:7">
      <c r="C68" s="868"/>
      <c r="D68" s="869"/>
      <c r="E68" s="869"/>
      <c r="F68" s="869"/>
      <c r="G68" s="869"/>
    </row>
    <row r="69" spans="2:7">
      <c r="C69" s="868"/>
      <c r="D69" s="869"/>
      <c r="E69" s="869"/>
      <c r="F69" s="869"/>
      <c r="G69" s="869"/>
    </row>
    <row r="70" spans="2:7">
      <c r="C70" s="868"/>
      <c r="D70" s="869"/>
      <c r="E70" s="869"/>
      <c r="F70" s="869"/>
      <c r="G70" s="869"/>
    </row>
    <row r="71" spans="2:7">
      <c r="B71" s="870"/>
      <c r="C71" s="868"/>
      <c r="D71" s="868"/>
      <c r="E71" s="868"/>
      <c r="F71" s="868"/>
      <c r="G71" s="868"/>
    </row>
    <row r="72" spans="2:7">
      <c r="B72" s="870"/>
      <c r="C72" s="868"/>
      <c r="D72" s="868"/>
      <c r="E72" s="868"/>
      <c r="F72" s="868"/>
      <c r="G72" s="868"/>
    </row>
    <row r="74" spans="2:7">
      <c r="B74" s="871"/>
      <c r="C74" s="872"/>
      <c r="D74" s="872"/>
      <c r="E74" s="872"/>
      <c r="F74" s="872"/>
      <c r="G74" s="872"/>
    </row>
  </sheetData>
  <mergeCells count="8">
    <mergeCell ref="B3:G3"/>
    <mergeCell ref="B4:G4"/>
    <mergeCell ref="B6:B9"/>
    <mergeCell ref="C6:C8"/>
    <mergeCell ref="D6:D8"/>
    <mergeCell ref="E6:E8"/>
    <mergeCell ref="F6:G6"/>
    <mergeCell ref="F7:G7"/>
  </mergeCells>
  <phoneticPr fontId="15"/>
  <printOptions horizontalCentered="1"/>
  <pageMargins left="0" right="0" top="0" bottom="0" header="0" footer="0"/>
  <pageSetup paperSize="9" scale="95" orientation="portrait" blackAndWhite="1"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FH73"/>
  <sheetViews>
    <sheetView showOutlineSymbols="0" zoomScaleNormal="100" zoomScaleSheetLayoutView="70" workbookViewId="0"/>
  </sheetViews>
  <sheetFormatPr defaultColWidth="10.625" defaultRowHeight="13.5"/>
  <cols>
    <col min="1" max="1" width="0.875" style="1344" customWidth="1"/>
    <col min="2" max="2" width="32.5" style="1344" customWidth="1"/>
    <col min="3" max="3" width="0.875" style="1344" customWidth="1"/>
    <col min="4" max="4" width="6.375" style="1344" customWidth="1"/>
    <col min="5" max="5" width="10.5" style="1344" customWidth="1"/>
    <col min="6" max="6" width="13.875" style="1344" customWidth="1"/>
    <col min="7" max="8" width="13.625" style="1344" customWidth="1"/>
    <col min="9" max="9" width="12.875" style="1344" customWidth="1"/>
    <col min="10" max="10" width="13.125" style="1344" customWidth="1"/>
    <col min="11" max="12" width="12.125" style="1344" customWidth="1"/>
    <col min="13" max="14" width="11.875" style="1344" customWidth="1"/>
    <col min="15" max="16" width="11.625" style="1344" customWidth="1"/>
    <col min="17" max="17" width="0.875" style="1344" customWidth="1"/>
    <col min="18" max="18" width="9.5" style="1344" customWidth="1"/>
    <col min="19" max="16384" width="10.625" style="1344"/>
  </cols>
  <sheetData>
    <row r="1" spans="1:164" s="1" customFormat="1" ht="14.25" customHeight="1">
      <c r="A1" s="2" t="s">
        <v>119</v>
      </c>
      <c r="C1" s="2"/>
      <c r="D1" s="2"/>
      <c r="E1" s="1278"/>
      <c r="F1" s="1278"/>
      <c r="G1" s="1278"/>
      <c r="H1" s="1278"/>
      <c r="I1" s="1278"/>
      <c r="J1" s="1278"/>
      <c r="K1" s="1278"/>
      <c r="L1" s="1278"/>
      <c r="M1" s="1278"/>
      <c r="N1" s="1278"/>
      <c r="Q1" s="29" t="s">
        <v>120</v>
      </c>
    </row>
    <row r="2" spans="1:164" s="31" customFormat="1" ht="28.5" customHeight="1">
      <c r="A2" s="55"/>
      <c r="B2" s="55"/>
      <c r="C2" s="55"/>
      <c r="D2" s="55"/>
      <c r="E2" s="55"/>
      <c r="F2" s="55"/>
      <c r="G2" s="55"/>
      <c r="H2" s="55"/>
      <c r="I2" s="56" t="s">
        <v>92</v>
      </c>
      <c r="J2" s="55" t="s">
        <v>121</v>
      </c>
      <c r="K2" s="55"/>
      <c r="L2" s="55"/>
      <c r="M2" s="55"/>
      <c r="N2" s="55"/>
      <c r="O2" s="55"/>
      <c r="P2" s="55"/>
      <c r="Q2" s="55"/>
      <c r="R2" s="1023"/>
    </row>
    <row r="3" spans="1:164" s="31" customFormat="1" ht="17.25" customHeight="1">
      <c r="A3" s="1024"/>
      <c r="B3" s="1023"/>
      <c r="C3" s="1023"/>
      <c r="D3" s="1023"/>
      <c r="E3" s="1023"/>
      <c r="F3" s="1361"/>
      <c r="G3" s="52" t="s">
        <v>94</v>
      </c>
      <c r="I3" s="51"/>
      <c r="J3" s="52" t="s">
        <v>1240</v>
      </c>
      <c r="K3" s="1361"/>
      <c r="L3" s="1361"/>
      <c r="M3" s="1023"/>
      <c r="N3" s="1023"/>
      <c r="O3" s="1023"/>
      <c r="P3" s="1023"/>
      <c r="Q3" s="1023"/>
      <c r="R3" s="1023"/>
    </row>
    <row r="4" spans="1:164" s="1" customFormat="1" ht="14.25" customHeight="1">
      <c r="B4" s="2" t="s">
        <v>122</v>
      </c>
      <c r="P4" s="29" t="s">
        <v>1236</v>
      </c>
    </row>
    <row r="5" spans="1:164" s="1" customFormat="1" ht="3.75" customHeight="1" thickBot="1"/>
    <row r="6" spans="1:164" s="1" customFormat="1" ht="21" customHeight="1">
      <c r="A6" s="3"/>
      <c r="B6" s="2136" t="s">
        <v>6</v>
      </c>
      <c r="C6" s="1259"/>
      <c r="D6" s="2139" t="s">
        <v>96</v>
      </c>
      <c r="E6" s="2140"/>
      <c r="F6" s="4" t="s">
        <v>8</v>
      </c>
      <c r="G6" s="5"/>
      <c r="H6" s="6"/>
      <c r="I6" s="4" t="s">
        <v>9</v>
      </c>
      <c r="J6" s="5"/>
      <c r="K6" s="5"/>
      <c r="L6" s="5"/>
      <c r="M6" s="6"/>
      <c r="N6" s="2143" t="s">
        <v>10</v>
      </c>
      <c r="O6" s="7" t="s">
        <v>11</v>
      </c>
      <c r="P6" s="5"/>
      <c r="Q6" s="3"/>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c r="BC6" s="8"/>
      <c r="BD6" s="8"/>
      <c r="BE6" s="8"/>
      <c r="BF6" s="8"/>
      <c r="BG6" s="8"/>
      <c r="BH6" s="8"/>
      <c r="BI6" s="8"/>
      <c r="BJ6" s="8"/>
      <c r="BK6" s="8"/>
      <c r="BL6" s="8"/>
      <c r="BM6" s="8"/>
      <c r="BN6" s="8"/>
      <c r="BO6" s="8"/>
      <c r="BP6" s="8"/>
      <c r="BQ6" s="8"/>
      <c r="BR6" s="8"/>
      <c r="BS6" s="8"/>
      <c r="BT6" s="8"/>
      <c r="BU6" s="8"/>
      <c r="BV6" s="8"/>
      <c r="BW6" s="8"/>
      <c r="BX6" s="8"/>
      <c r="BY6" s="8"/>
      <c r="BZ6" s="8"/>
      <c r="CA6" s="8"/>
      <c r="CB6" s="8"/>
      <c r="CC6" s="8"/>
      <c r="CD6" s="8"/>
      <c r="CE6" s="8"/>
      <c r="CF6" s="8"/>
      <c r="CG6" s="8"/>
      <c r="CH6" s="8"/>
      <c r="CI6" s="8"/>
      <c r="CJ6" s="8"/>
      <c r="CK6" s="8"/>
      <c r="CL6" s="8"/>
      <c r="CM6" s="8"/>
      <c r="CN6" s="8"/>
      <c r="CO6" s="8"/>
      <c r="CP6" s="8"/>
      <c r="CQ6" s="8"/>
      <c r="CR6" s="8"/>
      <c r="CS6" s="8"/>
      <c r="CT6" s="8"/>
      <c r="CU6" s="8"/>
      <c r="CV6" s="8"/>
      <c r="CW6" s="8"/>
      <c r="CX6" s="8"/>
      <c r="CY6" s="8"/>
      <c r="CZ6" s="8"/>
      <c r="DA6" s="8"/>
      <c r="DB6" s="8"/>
      <c r="DC6" s="8"/>
      <c r="DD6" s="8"/>
      <c r="DE6" s="8"/>
      <c r="DF6" s="8"/>
      <c r="DG6" s="8"/>
      <c r="DH6" s="8"/>
      <c r="DI6" s="8"/>
      <c r="DJ6" s="8"/>
      <c r="DK6" s="8"/>
      <c r="DL6" s="8"/>
      <c r="DM6" s="8"/>
      <c r="DN6" s="8"/>
      <c r="DO6" s="8"/>
      <c r="DP6" s="8"/>
      <c r="DQ6" s="8"/>
      <c r="DR6" s="8"/>
      <c r="DS6" s="8"/>
      <c r="DT6" s="8"/>
      <c r="DU6" s="8"/>
      <c r="DV6" s="8"/>
      <c r="DW6" s="8"/>
      <c r="DX6" s="8"/>
      <c r="DY6" s="8"/>
      <c r="DZ6" s="8"/>
      <c r="EA6" s="8"/>
      <c r="EB6" s="8"/>
      <c r="EC6" s="8"/>
      <c r="ED6" s="8"/>
      <c r="EE6" s="8"/>
      <c r="EF6" s="8"/>
      <c r="EG6" s="8"/>
      <c r="EH6" s="8"/>
      <c r="EI6" s="8"/>
      <c r="EJ6" s="8"/>
      <c r="EK6" s="8"/>
      <c r="EL6" s="8"/>
      <c r="EM6" s="8"/>
      <c r="EN6" s="8"/>
      <c r="EO6" s="8"/>
      <c r="EP6" s="8"/>
      <c r="EQ6" s="8"/>
      <c r="ER6" s="8"/>
      <c r="ES6" s="8"/>
      <c r="ET6" s="8"/>
      <c r="EU6" s="8"/>
      <c r="EV6" s="8"/>
      <c r="EW6" s="8"/>
      <c r="EX6" s="8"/>
      <c r="EY6" s="8"/>
      <c r="EZ6" s="8"/>
      <c r="FA6" s="8"/>
      <c r="FB6" s="8"/>
      <c r="FC6" s="8"/>
      <c r="FD6" s="8"/>
      <c r="FE6" s="8"/>
      <c r="FF6" s="8"/>
      <c r="FG6" s="8"/>
      <c r="FH6" s="8"/>
    </row>
    <row r="7" spans="1:164" s="1" customFormat="1" ht="21" customHeight="1">
      <c r="B7" s="2137"/>
      <c r="C7" s="1260"/>
      <c r="D7" s="2141"/>
      <c r="E7" s="2142"/>
      <c r="F7" s="2145" t="s">
        <v>12</v>
      </c>
      <c r="G7" s="2146"/>
      <c r="H7" s="2147"/>
      <c r="I7" s="40" t="s">
        <v>13</v>
      </c>
      <c r="J7" s="41"/>
      <c r="K7" s="41"/>
      <c r="L7" s="41"/>
      <c r="M7" s="42"/>
      <c r="N7" s="2144"/>
      <c r="O7" s="2148" t="s">
        <v>14</v>
      </c>
      <c r="P7" s="2149"/>
      <c r="Q7" s="46"/>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8"/>
      <c r="AY7" s="8"/>
      <c r="AZ7" s="8"/>
      <c r="BA7" s="8"/>
      <c r="BB7" s="8"/>
      <c r="BC7" s="8"/>
      <c r="BD7" s="8"/>
      <c r="BE7" s="8"/>
      <c r="BF7" s="8"/>
      <c r="BG7" s="8"/>
      <c r="BH7" s="8"/>
      <c r="BI7" s="8"/>
      <c r="BJ7" s="8"/>
      <c r="BK7" s="8"/>
      <c r="BL7" s="8"/>
      <c r="BM7" s="8"/>
      <c r="BN7" s="8"/>
      <c r="BO7" s="8"/>
      <c r="BP7" s="8"/>
      <c r="BQ7" s="8"/>
      <c r="BR7" s="8"/>
      <c r="BS7" s="8"/>
      <c r="BT7" s="8"/>
      <c r="BU7" s="8"/>
      <c r="BV7" s="8"/>
      <c r="BW7" s="8"/>
      <c r="BX7" s="8"/>
      <c r="BY7" s="8"/>
      <c r="BZ7" s="8"/>
      <c r="CA7" s="8"/>
      <c r="CB7" s="8"/>
      <c r="CC7" s="8"/>
      <c r="CD7" s="8"/>
      <c r="CE7" s="8"/>
      <c r="CF7" s="8"/>
      <c r="CG7" s="8"/>
      <c r="CH7" s="8"/>
      <c r="CI7" s="8"/>
      <c r="CJ7" s="8"/>
      <c r="CK7" s="8"/>
      <c r="CL7" s="8"/>
      <c r="CM7" s="8"/>
      <c r="CN7" s="8"/>
      <c r="CO7" s="8"/>
      <c r="CP7" s="8"/>
      <c r="CQ7" s="8"/>
      <c r="CR7" s="8"/>
      <c r="CS7" s="8"/>
      <c r="CT7" s="8"/>
      <c r="CU7" s="8"/>
      <c r="CV7" s="8"/>
      <c r="CW7" s="8"/>
      <c r="CX7" s="8"/>
      <c r="CY7" s="8"/>
      <c r="CZ7" s="8"/>
      <c r="DA7" s="8"/>
      <c r="DB7" s="8"/>
      <c r="DC7" s="8"/>
      <c r="DD7" s="8"/>
      <c r="DE7" s="8"/>
      <c r="DF7" s="8"/>
      <c r="DG7" s="8"/>
      <c r="DH7" s="8"/>
      <c r="DI7" s="8"/>
      <c r="DJ7" s="8"/>
      <c r="DK7" s="8"/>
      <c r="DL7" s="8"/>
      <c r="DM7" s="8"/>
      <c r="DN7" s="8"/>
      <c r="DO7" s="8"/>
      <c r="DP7" s="8"/>
      <c r="DQ7" s="8"/>
      <c r="DR7" s="8"/>
      <c r="DS7" s="8"/>
      <c r="DT7" s="8"/>
      <c r="DU7" s="8"/>
      <c r="DV7" s="8"/>
      <c r="DW7" s="8"/>
      <c r="DX7" s="8"/>
      <c r="DY7" s="8"/>
      <c r="DZ7" s="8"/>
      <c r="EA7" s="8"/>
      <c r="EB7" s="8"/>
      <c r="EC7" s="8"/>
      <c r="ED7" s="8"/>
      <c r="EE7" s="8"/>
      <c r="EF7" s="8"/>
      <c r="EG7" s="8"/>
      <c r="EH7" s="8"/>
      <c r="EI7" s="8"/>
      <c r="EJ7" s="8"/>
      <c r="EK7" s="8"/>
      <c r="EL7" s="8"/>
      <c r="EM7" s="8"/>
      <c r="EN7" s="8"/>
      <c r="EO7" s="8"/>
      <c r="EP7" s="8"/>
      <c r="EQ7" s="8"/>
      <c r="ER7" s="8"/>
      <c r="ES7" s="8"/>
      <c r="ET7" s="8"/>
      <c r="EU7" s="8"/>
      <c r="EV7" s="8"/>
      <c r="EW7" s="8"/>
      <c r="EX7" s="8"/>
      <c r="EY7" s="8"/>
      <c r="EZ7" s="8"/>
      <c r="FA7" s="8"/>
      <c r="FB7" s="8"/>
      <c r="FC7" s="8"/>
      <c r="FD7" s="8"/>
      <c r="FE7" s="8"/>
      <c r="FF7" s="8"/>
      <c r="FG7" s="8"/>
      <c r="FH7" s="8"/>
    </row>
    <row r="8" spans="1:164" s="1" customFormat="1" ht="18" customHeight="1">
      <c r="B8" s="2137"/>
      <c r="C8" s="1260"/>
      <c r="D8" s="2141"/>
      <c r="E8" s="2142"/>
      <c r="F8" s="2150" t="s">
        <v>15</v>
      </c>
      <c r="G8" s="2150" t="s">
        <v>16</v>
      </c>
      <c r="H8" s="2150" t="s">
        <v>17</v>
      </c>
      <c r="I8" s="2150" t="s">
        <v>15</v>
      </c>
      <c r="J8" s="9" t="s">
        <v>18</v>
      </c>
      <c r="K8" s="10"/>
      <c r="L8" s="11"/>
      <c r="M8" s="2150" t="s">
        <v>19</v>
      </c>
      <c r="N8" s="2153" t="s">
        <v>20</v>
      </c>
      <c r="O8" s="2154" t="s">
        <v>21</v>
      </c>
      <c r="P8" s="47" t="s">
        <v>22</v>
      </c>
      <c r="Q8" s="48"/>
      <c r="R8" s="1258"/>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8"/>
      <c r="AX8" s="8"/>
      <c r="AY8" s="8"/>
      <c r="AZ8" s="8"/>
      <c r="BA8" s="8"/>
      <c r="BB8" s="8"/>
      <c r="BC8" s="8"/>
      <c r="BD8" s="8"/>
      <c r="BE8" s="8"/>
      <c r="BF8" s="8"/>
      <c r="BG8" s="8"/>
      <c r="BH8" s="8"/>
      <c r="BI8" s="8"/>
      <c r="BJ8" s="8"/>
      <c r="BK8" s="8"/>
      <c r="BL8" s="8"/>
      <c r="BM8" s="8"/>
      <c r="BN8" s="8"/>
      <c r="BO8" s="8"/>
      <c r="BP8" s="8"/>
      <c r="BQ8" s="8"/>
      <c r="BR8" s="8"/>
      <c r="BS8" s="8"/>
      <c r="BT8" s="8"/>
      <c r="BU8" s="8"/>
      <c r="BV8" s="8"/>
      <c r="BW8" s="8"/>
      <c r="BX8" s="8"/>
      <c r="BY8" s="8"/>
      <c r="BZ8" s="8"/>
      <c r="CA8" s="8"/>
      <c r="CB8" s="8"/>
      <c r="CC8" s="8"/>
      <c r="CD8" s="8"/>
      <c r="CE8" s="8"/>
      <c r="CF8" s="8"/>
      <c r="CG8" s="8"/>
      <c r="CH8" s="8"/>
      <c r="CI8" s="8"/>
      <c r="CJ8" s="8"/>
      <c r="CK8" s="8"/>
      <c r="CL8" s="8"/>
      <c r="CM8" s="8"/>
      <c r="CN8" s="8"/>
      <c r="CO8" s="8"/>
      <c r="CP8" s="8"/>
      <c r="CQ8" s="8"/>
      <c r="CR8" s="8"/>
      <c r="CS8" s="8"/>
      <c r="CT8" s="8"/>
      <c r="CU8" s="8"/>
      <c r="CV8" s="8"/>
      <c r="CW8" s="8"/>
      <c r="CX8" s="8"/>
      <c r="CY8" s="8"/>
      <c r="CZ8" s="8"/>
      <c r="DA8" s="8"/>
      <c r="DB8" s="8"/>
      <c r="DC8" s="8"/>
      <c r="DD8" s="8"/>
      <c r="DE8" s="8"/>
      <c r="DF8" s="8"/>
      <c r="DG8" s="8"/>
      <c r="DH8" s="8"/>
      <c r="DI8" s="8"/>
      <c r="DJ8" s="8"/>
      <c r="DK8" s="8"/>
      <c r="DL8" s="8"/>
      <c r="DM8" s="8"/>
      <c r="DN8" s="8"/>
      <c r="DO8" s="8"/>
      <c r="DP8" s="8"/>
      <c r="DQ8" s="8"/>
      <c r="DR8" s="8"/>
      <c r="DS8" s="8"/>
      <c r="DT8" s="8"/>
      <c r="DU8" s="8"/>
      <c r="DV8" s="8"/>
      <c r="DW8" s="8"/>
      <c r="DX8" s="8"/>
      <c r="DY8" s="8"/>
      <c r="DZ8" s="8"/>
      <c r="EA8" s="8"/>
      <c r="EB8" s="8"/>
      <c r="EC8" s="8"/>
      <c r="ED8" s="8"/>
      <c r="EE8" s="8"/>
      <c r="EF8" s="8"/>
      <c r="EG8" s="8"/>
      <c r="EH8" s="8"/>
      <c r="EI8" s="8"/>
      <c r="EJ8" s="8"/>
      <c r="EK8" s="8"/>
      <c r="EL8" s="8"/>
      <c r="EM8" s="8"/>
      <c r="EN8" s="8"/>
      <c r="EO8" s="8"/>
      <c r="EP8" s="8"/>
      <c r="EQ8" s="8"/>
      <c r="ER8" s="8"/>
      <c r="ES8" s="8"/>
      <c r="ET8" s="8"/>
      <c r="EU8" s="8"/>
      <c r="EV8" s="8"/>
      <c r="EW8" s="8"/>
      <c r="EX8" s="8"/>
      <c r="EY8" s="8"/>
      <c r="EZ8" s="8"/>
      <c r="FA8" s="8"/>
      <c r="FB8" s="8"/>
      <c r="FC8" s="8"/>
      <c r="FD8" s="8"/>
      <c r="FE8" s="8"/>
      <c r="FF8" s="8"/>
      <c r="FG8" s="8"/>
      <c r="FH8" s="8"/>
    </row>
    <row r="9" spans="1:164" s="1" customFormat="1" ht="18" customHeight="1">
      <c r="B9" s="2137"/>
      <c r="C9" s="1260"/>
      <c r="D9" s="2141"/>
      <c r="E9" s="2142"/>
      <c r="F9" s="2151"/>
      <c r="G9" s="2151"/>
      <c r="H9" s="2151"/>
      <c r="I9" s="2151"/>
      <c r="J9" s="43" t="s">
        <v>23</v>
      </c>
      <c r="K9" s="44"/>
      <c r="L9" s="45"/>
      <c r="M9" s="2151"/>
      <c r="N9" s="2153"/>
      <c r="O9" s="2155"/>
      <c r="P9" s="12" t="s">
        <v>24</v>
      </c>
      <c r="Q9" s="48"/>
      <c r="R9" s="1258"/>
      <c r="S9" s="8"/>
      <c r="T9" s="8"/>
      <c r="U9" s="8"/>
      <c r="V9" s="8"/>
      <c r="W9" s="8"/>
      <c r="X9" s="8"/>
      <c r="Y9" s="8"/>
      <c r="Z9" s="8"/>
      <c r="AA9" s="8"/>
      <c r="AB9" s="8"/>
      <c r="AC9" s="8"/>
      <c r="AD9" s="8"/>
      <c r="AE9" s="8"/>
      <c r="AF9" s="8"/>
      <c r="AG9" s="8"/>
      <c r="AH9" s="8"/>
      <c r="AI9" s="8"/>
      <c r="AJ9" s="8"/>
      <c r="AK9" s="8"/>
      <c r="AL9" s="8"/>
      <c r="AM9" s="8"/>
      <c r="AN9" s="8"/>
      <c r="AO9" s="8"/>
      <c r="AP9" s="8"/>
      <c r="AQ9" s="8"/>
      <c r="AR9" s="8"/>
      <c r="AS9" s="8"/>
      <c r="AT9" s="8"/>
      <c r="AU9" s="8"/>
      <c r="AV9" s="8"/>
      <c r="AW9" s="8"/>
      <c r="AX9" s="8"/>
      <c r="AY9" s="8"/>
      <c r="AZ9" s="8"/>
      <c r="BA9" s="8"/>
      <c r="BB9" s="8"/>
      <c r="BC9" s="8"/>
      <c r="BD9" s="8"/>
      <c r="BE9" s="8"/>
      <c r="BF9" s="8"/>
      <c r="BG9" s="8"/>
      <c r="BH9" s="8"/>
      <c r="BI9" s="8"/>
      <c r="BJ9" s="8"/>
      <c r="BK9" s="8"/>
      <c r="BL9" s="8"/>
      <c r="BM9" s="8"/>
      <c r="BN9" s="8"/>
      <c r="BO9" s="8"/>
      <c r="BP9" s="8"/>
      <c r="BQ9" s="8"/>
      <c r="BR9" s="8"/>
      <c r="BS9" s="8"/>
      <c r="BT9" s="8"/>
      <c r="BU9" s="8"/>
      <c r="BV9" s="8"/>
      <c r="BW9" s="8"/>
      <c r="BX9" s="8"/>
      <c r="BY9" s="8"/>
      <c r="BZ9" s="8"/>
      <c r="CA9" s="8"/>
      <c r="CB9" s="8"/>
      <c r="CC9" s="8"/>
      <c r="CD9" s="8"/>
      <c r="CE9" s="8"/>
      <c r="CF9" s="8"/>
      <c r="CG9" s="8"/>
      <c r="CH9" s="8"/>
      <c r="CI9" s="8"/>
      <c r="CJ9" s="8"/>
      <c r="CK9" s="8"/>
      <c r="CL9" s="8"/>
      <c r="CM9" s="8"/>
      <c r="CN9" s="8"/>
      <c r="CO9" s="8"/>
      <c r="CP9" s="8"/>
      <c r="CQ9" s="8"/>
      <c r="CR9" s="8"/>
      <c r="CS9" s="8"/>
      <c r="CT9" s="8"/>
      <c r="CU9" s="8"/>
      <c r="CV9" s="8"/>
      <c r="CW9" s="8"/>
      <c r="CX9" s="8"/>
      <c r="CY9" s="8"/>
      <c r="CZ9" s="8"/>
      <c r="DA9" s="8"/>
      <c r="DB9" s="8"/>
      <c r="DC9" s="8"/>
      <c r="DD9" s="8"/>
      <c r="DE9" s="8"/>
      <c r="DF9" s="8"/>
      <c r="DG9" s="8"/>
      <c r="DH9" s="8"/>
      <c r="DI9" s="8"/>
      <c r="DJ9" s="8"/>
      <c r="DK9" s="8"/>
      <c r="DL9" s="8"/>
      <c r="DM9" s="8"/>
      <c r="DN9" s="8"/>
      <c r="DO9" s="8"/>
      <c r="DP9" s="8"/>
      <c r="DQ9" s="8"/>
      <c r="DR9" s="8"/>
      <c r="DS9" s="8"/>
      <c r="DT9" s="8"/>
      <c r="DU9" s="8"/>
      <c r="DV9" s="8"/>
      <c r="DW9" s="8"/>
      <c r="DX9" s="8"/>
      <c r="DY9" s="8"/>
      <c r="DZ9" s="8"/>
      <c r="EA9" s="8"/>
      <c r="EB9" s="8"/>
      <c r="EC9" s="8"/>
      <c r="ED9" s="8"/>
      <c r="EE9" s="8"/>
      <c r="EF9" s="8"/>
      <c r="EG9" s="8"/>
      <c r="EH9" s="8"/>
      <c r="EI9" s="8"/>
      <c r="EJ9" s="8"/>
      <c r="EK9" s="8"/>
      <c r="EL9" s="8"/>
      <c r="EM9" s="8"/>
      <c r="EN9" s="8"/>
      <c r="EO9" s="8"/>
      <c r="EP9" s="8"/>
      <c r="EQ9" s="8"/>
      <c r="ER9" s="8"/>
      <c r="ES9" s="8"/>
      <c r="ET9" s="8"/>
      <c r="EU9" s="8"/>
      <c r="EV9" s="8"/>
      <c r="EW9" s="8"/>
      <c r="EX9" s="8"/>
      <c r="EY9" s="8"/>
      <c r="EZ9" s="8"/>
      <c r="FA9" s="8"/>
      <c r="FB9" s="8"/>
      <c r="FC9" s="8"/>
      <c r="FD9" s="8"/>
      <c r="FE9" s="8"/>
      <c r="FF9" s="8"/>
      <c r="FG9" s="8"/>
      <c r="FH9" s="8"/>
    </row>
    <row r="10" spans="1:164" s="1" customFormat="1" ht="18" customHeight="1">
      <c r="B10" s="2137"/>
      <c r="C10" s="1260"/>
      <c r="D10" s="2141" t="s">
        <v>25</v>
      </c>
      <c r="E10" s="2142"/>
      <c r="F10" s="2151"/>
      <c r="G10" s="2151"/>
      <c r="H10" s="2151"/>
      <c r="I10" s="2151"/>
      <c r="J10" s="1262" t="s">
        <v>15</v>
      </c>
      <c r="K10" s="1262" t="s">
        <v>26</v>
      </c>
      <c r="L10" s="1262" t="s">
        <v>17</v>
      </c>
      <c r="M10" s="2152"/>
      <c r="N10" s="1331" t="s">
        <v>27</v>
      </c>
      <c r="O10" s="2156"/>
      <c r="P10" s="1332" t="s">
        <v>13</v>
      </c>
      <c r="Q10" s="48"/>
      <c r="R10" s="8"/>
      <c r="S10" s="8"/>
      <c r="T10" s="8"/>
      <c r="U10" s="8"/>
      <c r="V10" s="8"/>
      <c r="W10" s="8"/>
      <c r="X10" s="8"/>
      <c r="Y10" s="8"/>
      <c r="Z10" s="8"/>
      <c r="AA10" s="8"/>
      <c r="AB10" s="8"/>
      <c r="AC10" s="8"/>
      <c r="AD10" s="8"/>
      <c r="AE10" s="8"/>
      <c r="AF10" s="8"/>
      <c r="AG10" s="8"/>
      <c r="AH10" s="8"/>
      <c r="AI10" s="8"/>
      <c r="AJ10" s="8"/>
      <c r="AK10" s="8"/>
      <c r="AL10" s="8"/>
      <c r="AM10" s="8"/>
      <c r="AN10" s="8"/>
      <c r="AO10" s="8"/>
      <c r="AP10" s="8"/>
      <c r="AQ10" s="8"/>
      <c r="AR10" s="8"/>
      <c r="AS10" s="8"/>
      <c r="AT10" s="8"/>
      <c r="AU10" s="8"/>
      <c r="AV10" s="8"/>
      <c r="AW10" s="8"/>
      <c r="AX10" s="8"/>
      <c r="AY10" s="8"/>
      <c r="AZ10" s="8"/>
      <c r="BA10" s="8"/>
      <c r="BB10" s="8"/>
      <c r="BC10" s="8"/>
      <c r="BD10" s="8"/>
      <c r="BE10" s="8"/>
      <c r="BF10" s="8"/>
      <c r="BG10" s="8"/>
      <c r="BH10" s="8"/>
      <c r="BI10" s="8"/>
      <c r="BJ10" s="8"/>
      <c r="BK10" s="8"/>
      <c r="BL10" s="8"/>
      <c r="BM10" s="8"/>
      <c r="BN10" s="8"/>
      <c r="BO10" s="8"/>
      <c r="BP10" s="8"/>
      <c r="BQ10" s="8"/>
      <c r="BR10" s="8"/>
      <c r="BS10" s="8"/>
      <c r="BT10" s="8"/>
      <c r="BU10" s="8"/>
      <c r="BV10" s="8"/>
      <c r="BW10" s="8"/>
      <c r="BX10" s="8"/>
      <c r="BY10" s="8"/>
      <c r="BZ10" s="8"/>
      <c r="CA10" s="8"/>
      <c r="CB10" s="8"/>
      <c r="CC10" s="8"/>
      <c r="CD10" s="8"/>
      <c r="CE10" s="8"/>
      <c r="CF10" s="8"/>
      <c r="CG10" s="8"/>
      <c r="CH10" s="8"/>
      <c r="CI10" s="8"/>
      <c r="CJ10" s="8"/>
      <c r="CK10" s="8"/>
      <c r="CL10" s="8"/>
      <c r="CM10" s="8"/>
      <c r="CN10" s="8"/>
      <c r="CO10" s="8"/>
      <c r="CP10" s="8"/>
      <c r="CQ10" s="8"/>
      <c r="CR10" s="8"/>
      <c r="CS10" s="8"/>
      <c r="CT10" s="8"/>
      <c r="CU10" s="8"/>
      <c r="CV10" s="8"/>
      <c r="CW10" s="8"/>
      <c r="CX10" s="8"/>
      <c r="CY10" s="8"/>
      <c r="CZ10" s="8"/>
      <c r="DA10" s="8"/>
      <c r="DB10" s="8"/>
      <c r="DC10" s="8"/>
      <c r="DD10" s="8"/>
      <c r="DE10" s="8"/>
      <c r="DF10" s="8"/>
      <c r="DG10" s="8"/>
      <c r="DH10" s="8"/>
      <c r="DI10" s="8"/>
      <c r="DJ10" s="8"/>
      <c r="DK10" s="8"/>
      <c r="DL10" s="8"/>
      <c r="DM10" s="8"/>
      <c r="DN10" s="8"/>
      <c r="DO10" s="8"/>
      <c r="DP10" s="8"/>
      <c r="DQ10" s="8"/>
      <c r="DR10" s="8"/>
      <c r="DS10" s="8"/>
      <c r="DT10" s="8"/>
      <c r="DU10" s="8"/>
      <c r="DV10" s="8"/>
      <c r="DW10" s="8"/>
      <c r="DX10" s="8"/>
      <c r="DY10" s="8"/>
      <c r="DZ10" s="8"/>
      <c r="EA10" s="8"/>
      <c r="EB10" s="8"/>
      <c r="EC10" s="8"/>
      <c r="ED10" s="8"/>
      <c r="EE10" s="8"/>
      <c r="EF10" s="8"/>
      <c r="EG10" s="8"/>
      <c r="EH10" s="8"/>
      <c r="EI10" s="8"/>
      <c r="EJ10" s="8"/>
      <c r="EK10" s="8"/>
      <c r="EL10" s="8"/>
      <c r="EM10" s="8"/>
      <c r="EN10" s="8"/>
      <c r="EO10" s="8"/>
      <c r="EP10" s="8"/>
      <c r="EQ10" s="8"/>
      <c r="ER10" s="8"/>
      <c r="ES10" s="8"/>
      <c r="ET10" s="8"/>
      <c r="EU10" s="8"/>
      <c r="EV10" s="8"/>
      <c r="EW10" s="8"/>
      <c r="EX10" s="8"/>
      <c r="EY10" s="8"/>
      <c r="EZ10" s="8"/>
      <c r="FA10" s="8"/>
      <c r="FB10" s="8"/>
      <c r="FC10" s="8"/>
      <c r="FD10" s="8"/>
      <c r="FE10" s="8"/>
      <c r="FF10" s="8"/>
      <c r="FG10" s="8"/>
      <c r="FH10" s="8"/>
    </row>
    <row r="11" spans="1:164" s="1" customFormat="1" ht="15" customHeight="1">
      <c r="A11" s="13"/>
      <c r="B11" s="2138"/>
      <c r="C11" s="1261"/>
      <c r="D11" s="1333"/>
      <c r="E11" s="1333"/>
      <c r="F11" s="38" t="s">
        <v>28</v>
      </c>
      <c r="G11" s="38" t="s">
        <v>29</v>
      </c>
      <c r="H11" s="38" t="s">
        <v>30</v>
      </c>
      <c r="I11" s="38" t="s">
        <v>31</v>
      </c>
      <c r="J11" s="38" t="s">
        <v>31</v>
      </c>
      <c r="K11" s="38" t="s">
        <v>32</v>
      </c>
      <c r="L11" s="38" t="s">
        <v>33</v>
      </c>
      <c r="M11" s="1333" t="s">
        <v>34</v>
      </c>
      <c r="N11" s="1334" t="s">
        <v>35</v>
      </c>
      <c r="O11" s="1333" t="s">
        <v>12</v>
      </c>
      <c r="P11" s="1335" t="s">
        <v>36</v>
      </c>
      <c r="Q11" s="49"/>
      <c r="R11" s="8"/>
      <c r="S11" s="8"/>
      <c r="T11" s="8"/>
      <c r="U11" s="8"/>
      <c r="V11" s="8"/>
      <c r="W11" s="8"/>
      <c r="X11" s="8"/>
      <c r="Y11" s="8"/>
      <c r="Z11" s="8"/>
      <c r="AA11" s="8"/>
      <c r="AB11" s="8"/>
      <c r="AC11" s="8"/>
      <c r="AD11" s="8"/>
      <c r="AE11" s="8"/>
      <c r="AF11" s="8"/>
      <c r="AG11" s="8"/>
      <c r="AH11" s="8"/>
      <c r="AI11" s="8"/>
      <c r="AJ11" s="8"/>
      <c r="AK11" s="8"/>
      <c r="AL11" s="8"/>
      <c r="AM11" s="8"/>
      <c r="AN11" s="8"/>
      <c r="AO11" s="8"/>
      <c r="AP11" s="8"/>
      <c r="AQ11" s="8"/>
      <c r="AR11" s="8"/>
      <c r="AS11" s="8"/>
      <c r="AT11" s="8"/>
      <c r="AU11" s="8"/>
      <c r="AV11" s="8"/>
      <c r="AW11" s="8"/>
      <c r="AX11" s="8"/>
      <c r="AY11" s="8"/>
      <c r="AZ11" s="8"/>
      <c r="BA11" s="8"/>
      <c r="BB11" s="8"/>
      <c r="BC11" s="8"/>
      <c r="BD11" s="8"/>
      <c r="BE11" s="8"/>
      <c r="BF11" s="8"/>
      <c r="BG11" s="8"/>
      <c r="BH11" s="8"/>
      <c r="BI11" s="8"/>
      <c r="BJ11" s="8"/>
      <c r="BK11" s="8"/>
      <c r="BL11" s="8"/>
      <c r="BM11" s="8"/>
      <c r="BN11" s="8"/>
      <c r="BO11" s="8"/>
      <c r="BP11" s="8"/>
      <c r="BQ11" s="8"/>
      <c r="BR11" s="8"/>
      <c r="BS11" s="8"/>
      <c r="BT11" s="8"/>
      <c r="BU11" s="8"/>
      <c r="BV11" s="8"/>
      <c r="BW11" s="8"/>
      <c r="BX11" s="8"/>
      <c r="BY11" s="8"/>
      <c r="BZ11" s="8"/>
      <c r="CA11" s="8"/>
      <c r="CB11" s="8"/>
      <c r="CC11" s="8"/>
      <c r="CD11" s="8"/>
      <c r="CE11" s="8"/>
      <c r="CF11" s="8"/>
      <c r="CG11" s="8"/>
      <c r="CH11" s="8"/>
      <c r="CI11" s="8"/>
      <c r="CJ11" s="8"/>
      <c r="CK11" s="8"/>
      <c r="CL11" s="8"/>
      <c r="CM11" s="8"/>
      <c r="CN11" s="8"/>
      <c r="CO11" s="8"/>
      <c r="CP11" s="8"/>
      <c r="CQ11" s="8"/>
      <c r="CR11" s="8"/>
      <c r="CS11" s="8"/>
      <c r="CT11" s="8"/>
      <c r="CU11" s="8"/>
      <c r="CV11" s="8"/>
      <c r="CW11" s="8"/>
      <c r="CX11" s="8"/>
      <c r="CY11" s="8"/>
      <c r="CZ11" s="8"/>
      <c r="DA11" s="8"/>
      <c r="DB11" s="8"/>
      <c r="DC11" s="8"/>
      <c r="DD11" s="8"/>
      <c r="DE11" s="8"/>
      <c r="DF11" s="8"/>
      <c r="DG11" s="8"/>
      <c r="DH11" s="8"/>
      <c r="DI11" s="8"/>
      <c r="DJ11" s="8"/>
      <c r="DK11" s="8"/>
      <c r="DL11" s="8"/>
      <c r="DM11" s="8"/>
      <c r="DN11" s="8"/>
      <c r="DO11" s="8"/>
      <c r="DP11" s="8"/>
      <c r="DQ11" s="8"/>
      <c r="DR11" s="8"/>
      <c r="DS11" s="8"/>
      <c r="DT11" s="8"/>
      <c r="DU11" s="8"/>
      <c r="DV11" s="8"/>
      <c r="DW11" s="8"/>
      <c r="DX11" s="8"/>
      <c r="DY11" s="8"/>
      <c r="DZ11" s="8"/>
      <c r="EA11" s="8"/>
      <c r="EB11" s="8"/>
      <c r="EC11" s="8"/>
      <c r="ED11" s="8"/>
      <c r="EE11" s="8"/>
      <c r="EF11" s="8"/>
      <c r="EG11" s="8"/>
      <c r="EH11" s="8"/>
      <c r="EI11" s="8"/>
      <c r="EJ11" s="8"/>
      <c r="EK11" s="8"/>
      <c r="EL11" s="8"/>
      <c r="EM11" s="8"/>
      <c r="EN11" s="8"/>
      <c r="EO11" s="8"/>
      <c r="EP11" s="8"/>
      <c r="EQ11" s="8"/>
      <c r="ER11" s="8"/>
      <c r="ES11" s="8"/>
      <c r="ET11" s="8"/>
      <c r="EU11" s="8"/>
      <c r="EV11" s="8"/>
      <c r="EW11" s="8"/>
      <c r="EX11" s="8"/>
      <c r="EY11" s="8"/>
      <c r="EZ11" s="8"/>
      <c r="FA11" s="8"/>
      <c r="FB11" s="8"/>
      <c r="FC11" s="8"/>
      <c r="FD11" s="8"/>
      <c r="FE11" s="8"/>
      <c r="FF11" s="8"/>
      <c r="FG11" s="8"/>
      <c r="FH11" s="8"/>
    </row>
    <row r="12" spans="1:164" s="32" customFormat="1" ht="29.25" customHeight="1">
      <c r="B12" s="1215" t="s">
        <v>15</v>
      </c>
      <c r="C12" s="1216"/>
      <c r="D12" s="1217"/>
      <c r="E12" s="1213">
        <v>36571</v>
      </c>
      <c r="F12" s="1213">
        <v>11370868</v>
      </c>
      <c r="G12" s="1213">
        <v>5832625</v>
      </c>
      <c r="H12" s="1213">
        <v>5538243</v>
      </c>
      <c r="I12" s="1213">
        <v>1117482</v>
      </c>
      <c r="J12" s="1213">
        <v>949890</v>
      </c>
      <c r="K12" s="1213">
        <v>435597</v>
      </c>
      <c r="L12" s="1213">
        <v>514293</v>
      </c>
      <c r="M12" s="1213">
        <v>167592</v>
      </c>
      <c r="N12" s="1213">
        <v>154359</v>
      </c>
      <c r="O12" s="1238">
        <v>48.705542971741473</v>
      </c>
      <c r="P12" s="1226">
        <v>54.142374380191391</v>
      </c>
      <c r="Q12" s="1015"/>
      <c r="R12" s="33"/>
      <c r="S12" s="1014"/>
      <c r="T12" s="1014"/>
    </row>
    <row r="13" spans="1:164" s="32" customFormat="1" ht="15" customHeight="1">
      <c r="B13" s="1218" t="s">
        <v>31</v>
      </c>
      <c r="C13" s="1216"/>
      <c r="D13" s="1217"/>
      <c r="E13" s="1213"/>
      <c r="F13" s="1213"/>
      <c r="G13" s="1213"/>
      <c r="H13" s="1213"/>
      <c r="I13" s="1213"/>
      <c r="J13" s="1213"/>
      <c r="K13" s="1213"/>
      <c r="L13" s="1213"/>
      <c r="M13" s="1213"/>
      <c r="N13" s="1213"/>
      <c r="O13" s="1238"/>
      <c r="P13" s="1226"/>
      <c r="Q13" s="1015"/>
      <c r="R13" s="33"/>
      <c r="S13" s="1014"/>
    </row>
    <row r="14" spans="1:164" s="1" customFormat="1" ht="29.25" customHeight="1">
      <c r="B14" s="1258" t="s">
        <v>37</v>
      </c>
      <c r="C14" s="14"/>
      <c r="D14" s="1229"/>
      <c r="E14" s="1239">
        <v>2744</v>
      </c>
      <c r="F14" s="1239">
        <v>97889</v>
      </c>
      <c r="G14" s="1239">
        <v>50297</v>
      </c>
      <c r="H14" s="1239">
        <v>47592</v>
      </c>
      <c r="I14" s="1239">
        <v>17693</v>
      </c>
      <c r="J14" s="1239">
        <v>13616</v>
      </c>
      <c r="K14" s="1239">
        <v>674</v>
      </c>
      <c r="L14" s="1239">
        <v>12942</v>
      </c>
      <c r="M14" s="1239">
        <v>4077</v>
      </c>
      <c r="N14" s="1239">
        <v>1058</v>
      </c>
      <c r="O14" s="1249">
        <v>48.61833300983767</v>
      </c>
      <c r="P14" s="1250">
        <v>95.049941245593416</v>
      </c>
      <c r="Q14" s="1016"/>
      <c r="R14" s="1258"/>
      <c r="S14" s="1014"/>
      <c r="T14" s="1014"/>
    </row>
    <row r="15" spans="1:164" s="1" customFormat="1" ht="15" customHeight="1">
      <c r="B15" s="1" t="s">
        <v>38</v>
      </c>
      <c r="C15" s="14"/>
      <c r="D15" s="1229"/>
      <c r="E15" s="1239"/>
      <c r="F15" s="1239"/>
      <c r="G15" s="1239"/>
      <c r="H15" s="1239"/>
      <c r="I15" s="1239"/>
      <c r="J15" s="1239"/>
      <c r="K15" s="1239"/>
      <c r="L15" s="1239"/>
      <c r="M15" s="1239"/>
      <c r="N15" s="1239"/>
      <c r="O15" s="1249"/>
      <c r="P15" s="1250"/>
      <c r="Q15" s="1016"/>
      <c r="R15" s="1258"/>
      <c r="S15" s="1014"/>
      <c r="T15" s="1014"/>
    </row>
    <row r="16" spans="1:164" s="1" customFormat="1" ht="29.25" customHeight="1">
      <c r="B16" s="1258" t="s">
        <v>97</v>
      </c>
      <c r="C16" s="14"/>
      <c r="D16" s="1229"/>
      <c r="E16" s="1212">
        <v>948</v>
      </c>
      <c r="F16" s="1212">
        <v>98398</v>
      </c>
      <c r="G16" s="1212">
        <v>51084</v>
      </c>
      <c r="H16" s="1212">
        <v>47314</v>
      </c>
      <c r="I16" s="1212">
        <v>21468</v>
      </c>
      <c r="J16" s="1212">
        <v>15694</v>
      </c>
      <c r="K16" s="1212">
        <v>681</v>
      </c>
      <c r="L16" s="1212">
        <v>15013</v>
      </c>
      <c r="M16" s="1212">
        <v>5774</v>
      </c>
      <c r="N16" s="1212">
        <v>2672</v>
      </c>
      <c r="O16" s="1249">
        <v>48.08431065672066</v>
      </c>
      <c r="P16" s="1250">
        <v>95.660762074678217</v>
      </c>
      <c r="Q16" s="1016"/>
      <c r="R16" s="1258"/>
      <c r="S16" s="1014"/>
      <c r="T16" s="1014"/>
    </row>
    <row r="17" spans="2:20" s="1" customFormat="1" ht="21.75" customHeight="1">
      <c r="B17" s="1009" t="s">
        <v>99</v>
      </c>
      <c r="C17" s="14"/>
      <c r="D17" s="1229"/>
      <c r="E17" s="1239"/>
      <c r="F17" s="1239"/>
      <c r="G17" s="1239"/>
      <c r="H17" s="1239"/>
      <c r="I17" s="1239"/>
      <c r="J17" s="1239"/>
      <c r="K17" s="1239"/>
      <c r="L17" s="1239"/>
      <c r="M17" s="1239"/>
      <c r="N17" s="1239"/>
      <c r="O17" s="1249"/>
      <c r="P17" s="1250"/>
      <c r="Q17" s="1016"/>
      <c r="R17" s="1258"/>
      <c r="S17" s="1014"/>
      <c r="T17" s="1014"/>
    </row>
    <row r="18" spans="2:20" s="1" customFormat="1" ht="29.25" customHeight="1">
      <c r="B18" s="1258" t="s">
        <v>41</v>
      </c>
      <c r="C18" s="14"/>
      <c r="D18" s="1229"/>
      <c r="E18" s="1239">
        <v>18669</v>
      </c>
      <c r="F18" s="1239">
        <v>5933907</v>
      </c>
      <c r="G18" s="1239">
        <v>3039465</v>
      </c>
      <c r="H18" s="1239">
        <v>2894442</v>
      </c>
      <c r="I18" s="1239">
        <v>467592</v>
      </c>
      <c r="J18" s="1239">
        <v>417007</v>
      </c>
      <c r="K18" s="1239">
        <v>155058</v>
      </c>
      <c r="L18" s="1239">
        <v>261949</v>
      </c>
      <c r="M18" s="1239">
        <v>50585</v>
      </c>
      <c r="N18" s="1239">
        <v>58166</v>
      </c>
      <c r="O18" s="1249">
        <v>48.778014215591853</v>
      </c>
      <c r="P18" s="1250">
        <v>62.816451522396513</v>
      </c>
      <c r="Q18" s="1016"/>
      <c r="R18" s="1258"/>
      <c r="S18" s="1014"/>
      <c r="T18" s="1014"/>
    </row>
    <row r="19" spans="2:20" s="1" customFormat="1" ht="15" customHeight="1">
      <c r="B19" s="1" t="s">
        <v>42</v>
      </c>
      <c r="C19" s="14"/>
      <c r="D19" s="1229"/>
      <c r="E19" s="1239"/>
      <c r="F19" s="1239"/>
      <c r="G19" s="1239"/>
      <c r="H19" s="1239"/>
      <c r="I19" s="1239"/>
      <c r="J19" s="1239"/>
      <c r="K19" s="1239"/>
      <c r="L19" s="1239"/>
      <c r="M19" s="1239"/>
      <c r="N19" s="1239"/>
      <c r="O19" s="1249"/>
      <c r="P19" s="1250"/>
      <c r="Q19" s="1016"/>
      <c r="R19" s="1258"/>
      <c r="S19" s="1014"/>
      <c r="T19" s="1014"/>
    </row>
    <row r="20" spans="2:20" s="1" customFormat="1" ht="29.25" customHeight="1">
      <c r="B20" s="1258" t="s">
        <v>43</v>
      </c>
      <c r="C20" s="14"/>
      <c r="D20" s="1229"/>
      <c r="E20" s="1239">
        <v>9095</v>
      </c>
      <c r="F20" s="1239">
        <v>2902882</v>
      </c>
      <c r="G20" s="1239">
        <v>1492265</v>
      </c>
      <c r="H20" s="1239">
        <v>1410617</v>
      </c>
      <c r="I20" s="1239">
        <v>261125</v>
      </c>
      <c r="J20" s="1239">
        <v>229980</v>
      </c>
      <c r="K20" s="1239">
        <v>126472</v>
      </c>
      <c r="L20" s="1239">
        <v>103508</v>
      </c>
      <c r="M20" s="1239">
        <v>31145</v>
      </c>
      <c r="N20" s="1239">
        <v>24804</v>
      </c>
      <c r="O20" s="1249">
        <v>48.593673459685924</v>
      </c>
      <c r="P20" s="1250">
        <v>45.007391947125832</v>
      </c>
      <c r="Q20" s="1016"/>
      <c r="R20" s="1258"/>
      <c r="S20" s="1014"/>
      <c r="T20" s="1014"/>
    </row>
    <row r="21" spans="2:20" s="1" customFormat="1" ht="15" customHeight="1">
      <c r="B21" s="1" t="s">
        <v>44</v>
      </c>
      <c r="C21" s="14"/>
      <c r="D21" s="1229"/>
      <c r="E21" s="1239"/>
      <c r="F21" s="1239"/>
      <c r="G21" s="1239"/>
      <c r="H21" s="1239"/>
      <c r="I21" s="1239"/>
      <c r="J21" s="1239"/>
      <c r="K21" s="1239"/>
      <c r="L21" s="1239"/>
      <c r="M21" s="1239"/>
      <c r="N21" s="1239"/>
      <c r="O21" s="1249"/>
      <c r="P21" s="1250"/>
      <c r="Q21" s="1016"/>
      <c r="R21" s="1258"/>
      <c r="S21" s="1014"/>
      <c r="T21" s="1014"/>
    </row>
    <row r="22" spans="2:20" s="1" customFormat="1" ht="29.25" customHeight="1">
      <c r="B22" s="1258" t="s">
        <v>100</v>
      </c>
      <c r="C22" s="14"/>
      <c r="D22" s="1229"/>
      <c r="E22" s="1239">
        <v>201</v>
      </c>
      <c r="F22" s="1239">
        <v>72048</v>
      </c>
      <c r="G22" s="1239">
        <v>37014</v>
      </c>
      <c r="H22" s="1239">
        <v>35034</v>
      </c>
      <c r="I22" s="1239">
        <v>7865</v>
      </c>
      <c r="J22" s="1239">
        <v>7189</v>
      </c>
      <c r="K22" s="1239">
        <v>3266</v>
      </c>
      <c r="L22" s="1239">
        <v>3923</v>
      </c>
      <c r="M22" s="1239">
        <v>676</v>
      </c>
      <c r="N22" s="1239">
        <v>953</v>
      </c>
      <c r="O22" s="1249">
        <v>48.625916055962691</v>
      </c>
      <c r="P22" s="1250">
        <v>54.569481151759632</v>
      </c>
      <c r="Q22" s="1016"/>
      <c r="R22" s="1258"/>
      <c r="S22" s="1014"/>
      <c r="T22" s="1014"/>
    </row>
    <row r="23" spans="2:20" s="1" customFormat="1" ht="15" customHeight="1">
      <c r="B23" s="1" t="s">
        <v>101</v>
      </c>
      <c r="C23" s="14"/>
      <c r="D23" s="1229"/>
      <c r="E23" s="1239"/>
      <c r="F23" s="1239"/>
      <c r="G23" s="1239"/>
      <c r="H23" s="1239"/>
      <c r="I23" s="1239"/>
      <c r="J23" s="1239"/>
      <c r="K23" s="1239"/>
      <c r="L23" s="1239"/>
      <c r="M23" s="1239"/>
      <c r="N23" s="1239"/>
      <c r="O23" s="1249"/>
      <c r="P23" s="1250"/>
      <c r="Q23" s="1016"/>
      <c r="R23" s="1258"/>
      <c r="S23" s="1014"/>
      <c r="T23" s="1014"/>
    </row>
    <row r="24" spans="2:20" s="1" customFormat="1" ht="29.25" customHeight="1">
      <c r="B24" s="1258" t="s">
        <v>47</v>
      </c>
      <c r="C24" s="14"/>
      <c r="D24" s="1229"/>
      <c r="E24" s="1239">
        <v>3455</v>
      </c>
      <c r="F24" s="1239">
        <v>1897321</v>
      </c>
      <c r="G24" s="1239">
        <v>966984</v>
      </c>
      <c r="H24" s="1239">
        <v>930337</v>
      </c>
      <c r="I24" s="1239">
        <v>197245</v>
      </c>
      <c r="J24" s="1239">
        <v>160306</v>
      </c>
      <c r="K24" s="1239">
        <v>104790</v>
      </c>
      <c r="L24" s="1239">
        <v>55516</v>
      </c>
      <c r="M24" s="1239">
        <v>36939</v>
      </c>
      <c r="N24" s="1239">
        <v>31320</v>
      </c>
      <c r="O24" s="1249">
        <v>49.034243546558542</v>
      </c>
      <c r="P24" s="1250">
        <v>34.631267700522748</v>
      </c>
      <c r="Q24" s="1016"/>
      <c r="R24" s="1258"/>
      <c r="S24" s="1014"/>
      <c r="T24" s="1014"/>
    </row>
    <row r="25" spans="2:20" s="1" customFormat="1" ht="15" customHeight="1">
      <c r="B25" s="1" t="s">
        <v>102</v>
      </c>
      <c r="C25" s="14"/>
      <c r="D25" s="1229"/>
      <c r="E25" s="1239"/>
      <c r="F25" s="1239"/>
      <c r="G25" s="1239"/>
      <c r="H25" s="1239"/>
      <c r="I25" s="1239"/>
      <c r="J25" s="1239"/>
      <c r="K25" s="1239"/>
      <c r="L25" s="1239"/>
      <c r="M25" s="1239"/>
      <c r="N25" s="1239"/>
      <c r="O25" s="1249"/>
      <c r="P25" s="1250"/>
      <c r="Q25" s="1016"/>
      <c r="R25" s="1258"/>
      <c r="S25" s="1014"/>
      <c r="T25" s="1014"/>
    </row>
    <row r="26" spans="2:20" s="1" customFormat="1" ht="29.25" customHeight="1">
      <c r="B26" s="1258" t="s">
        <v>103</v>
      </c>
      <c r="C26" s="14"/>
      <c r="D26" s="1229"/>
      <c r="E26" s="1239">
        <v>35</v>
      </c>
      <c r="F26" s="1239">
        <v>23678</v>
      </c>
      <c r="G26" s="1239">
        <v>10843</v>
      </c>
      <c r="H26" s="1239">
        <v>12835</v>
      </c>
      <c r="I26" s="1239">
        <v>2377</v>
      </c>
      <c r="J26" s="1239">
        <v>1917</v>
      </c>
      <c r="K26" s="1239">
        <v>1205</v>
      </c>
      <c r="L26" s="1239">
        <v>712</v>
      </c>
      <c r="M26" s="1239">
        <v>460</v>
      </c>
      <c r="N26" s="1239">
        <v>238</v>
      </c>
      <c r="O26" s="1249">
        <v>54.206436354421825</v>
      </c>
      <c r="P26" s="1250">
        <v>37.141366718831506</v>
      </c>
      <c r="Q26" s="1016"/>
      <c r="R26" s="1258"/>
      <c r="S26" s="1014"/>
      <c r="T26" s="1014"/>
    </row>
    <row r="27" spans="2:20" s="1" customFormat="1" ht="15" customHeight="1">
      <c r="B27" s="1" t="s">
        <v>50</v>
      </c>
      <c r="C27" s="14"/>
      <c r="D27" s="1229"/>
      <c r="E27" s="1239"/>
      <c r="F27" s="1239"/>
      <c r="G27" s="1239"/>
      <c r="H27" s="1239"/>
      <c r="I27" s="1239"/>
      <c r="J27" s="1239"/>
      <c r="K27" s="1239"/>
      <c r="L27" s="1239"/>
      <c r="M27" s="1239"/>
      <c r="N27" s="1239"/>
      <c r="O27" s="1249"/>
      <c r="P27" s="1250"/>
      <c r="Q27" s="1016"/>
      <c r="R27" s="1258"/>
      <c r="S27" s="1014"/>
      <c r="T27" s="1014"/>
    </row>
    <row r="28" spans="2:20" s="1" customFormat="1" ht="29.25" customHeight="1">
      <c r="B28" s="1258" t="s">
        <v>104</v>
      </c>
      <c r="C28" s="14"/>
      <c r="D28" s="1229"/>
      <c r="E28" s="1239">
        <v>1118</v>
      </c>
      <c r="F28" s="1239">
        <v>147608</v>
      </c>
      <c r="G28" s="1239">
        <v>98139</v>
      </c>
      <c r="H28" s="1239">
        <v>49469</v>
      </c>
      <c r="I28" s="1239">
        <v>92632</v>
      </c>
      <c r="J28" s="1239">
        <v>86042</v>
      </c>
      <c r="K28" s="1239">
        <v>31860</v>
      </c>
      <c r="L28" s="1239">
        <v>54182</v>
      </c>
      <c r="M28" s="1239">
        <v>6590</v>
      </c>
      <c r="N28" s="1239">
        <v>13683</v>
      </c>
      <c r="O28" s="1249">
        <v>33.51376619153433</v>
      </c>
      <c r="P28" s="1250">
        <v>62.971572022965525</v>
      </c>
      <c r="Q28" s="1016"/>
      <c r="R28" s="1258"/>
      <c r="S28" s="1014"/>
      <c r="T28" s="1014"/>
    </row>
    <row r="29" spans="2:20" s="1" customFormat="1" ht="15" customHeight="1">
      <c r="B29" s="54" t="s">
        <v>105</v>
      </c>
      <c r="C29" s="14"/>
      <c r="D29" s="1229"/>
      <c r="E29" s="1239"/>
      <c r="F29" s="1239"/>
      <c r="G29" s="1239"/>
      <c r="H29" s="1239"/>
      <c r="I29" s="1239"/>
      <c r="J29" s="1239"/>
      <c r="K29" s="1239"/>
      <c r="L29" s="1239"/>
      <c r="M29" s="1239"/>
      <c r="N29" s="1239"/>
      <c r="O29" s="1249"/>
      <c r="P29" s="1250"/>
      <c r="Q29" s="1016"/>
      <c r="R29" s="1258"/>
      <c r="S29" s="1014"/>
      <c r="T29" s="1014"/>
    </row>
    <row r="30" spans="2:20" s="1" customFormat="1" ht="29.25" customHeight="1">
      <c r="B30" s="1258" t="s">
        <v>53</v>
      </c>
      <c r="C30" s="14"/>
      <c r="D30" s="1229"/>
      <c r="E30" s="1239">
        <v>3</v>
      </c>
      <c r="F30" s="1336">
        <v>3814</v>
      </c>
      <c r="G30" s="1336">
        <v>3223</v>
      </c>
      <c r="H30" s="1336">
        <v>591</v>
      </c>
      <c r="I30" s="1239">
        <v>534</v>
      </c>
      <c r="J30" s="1336">
        <v>284</v>
      </c>
      <c r="K30" s="1336">
        <v>255</v>
      </c>
      <c r="L30" s="1336">
        <v>29</v>
      </c>
      <c r="M30" s="1239">
        <v>250</v>
      </c>
      <c r="N30" s="1239">
        <v>102</v>
      </c>
      <c r="O30" s="1249">
        <v>15.49554273728369</v>
      </c>
      <c r="P30" s="1250">
        <v>10.211267605633804</v>
      </c>
      <c r="Q30" s="1016"/>
      <c r="R30" s="1258"/>
      <c r="S30" s="1014"/>
      <c r="T30" s="1014"/>
    </row>
    <row r="31" spans="2:20" s="1" customFormat="1" ht="15" customHeight="1">
      <c r="B31" s="1" t="s">
        <v>54</v>
      </c>
      <c r="C31" s="14"/>
      <c r="D31" s="1229"/>
      <c r="E31" s="1239"/>
      <c r="F31" s="1239"/>
      <c r="G31" s="1239"/>
      <c r="H31" s="1239"/>
      <c r="I31" s="1239"/>
      <c r="J31" s="1239"/>
      <c r="K31" s="1239"/>
      <c r="L31" s="1239"/>
      <c r="M31" s="1239"/>
      <c r="N31" s="1239"/>
      <c r="O31" s="1249"/>
      <c r="P31" s="1250"/>
      <c r="Q31" s="1016"/>
      <c r="R31" s="1258"/>
      <c r="S31" s="1014"/>
      <c r="T31" s="1014"/>
    </row>
    <row r="32" spans="2:20" s="1" customFormat="1" ht="29.25" customHeight="1">
      <c r="B32" s="1258" t="s">
        <v>55</v>
      </c>
      <c r="C32" s="14"/>
      <c r="D32" s="1229"/>
      <c r="E32" s="1239">
        <v>15</v>
      </c>
      <c r="F32" s="1336">
        <v>5190</v>
      </c>
      <c r="G32" s="1336">
        <v>1000</v>
      </c>
      <c r="H32" s="1336">
        <v>4190</v>
      </c>
      <c r="I32" s="1212">
        <v>1191</v>
      </c>
      <c r="J32" s="1336">
        <v>399</v>
      </c>
      <c r="K32" s="1336">
        <v>259</v>
      </c>
      <c r="L32" s="1336">
        <v>140</v>
      </c>
      <c r="M32" s="1239">
        <v>792</v>
      </c>
      <c r="N32" s="1239">
        <v>162</v>
      </c>
      <c r="O32" s="1249">
        <v>80.732177263969177</v>
      </c>
      <c r="P32" s="1250">
        <v>35.087719298245609</v>
      </c>
      <c r="Q32" s="1016"/>
      <c r="R32" s="1258"/>
      <c r="S32" s="1014"/>
      <c r="T32" s="1014"/>
    </row>
    <row r="33" spans="1:20" s="1" customFormat="1" ht="15" customHeight="1">
      <c r="B33" s="1" t="s">
        <v>56</v>
      </c>
      <c r="C33" s="14"/>
      <c r="D33" s="1229"/>
      <c r="E33" s="1239"/>
      <c r="F33" s="1239"/>
      <c r="G33" s="1239"/>
      <c r="H33" s="1239"/>
      <c r="I33" s="1239"/>
      <c r="J33" s="1239"/>
      <c r="K33" s="1239"/>
      <c r="L33" s="1239"/>
      <c r="M33" s="1239"/>
      <c r="N33" s="1239"/>
      <c r="O33" s="1249"/>
      <c r="P33" s="1250"/>
      <c r="Q33" s="1016"/>
      <c r="R33" s="1258"/>
      <c r="S33" s="1014"/>
      <c r="T33" s="1014"/>
    </row>
    <row r="34" spans="1:20" s="1" customFormat="1" ht="29.25" customHeight="1">
      <c r="B34" s="1258" t="s">
        <v>57</v>
      </c>
      <c r="C34" s="14"/>
      <c r="D34" s="1229"/>
      <c r="E34" s="1239">
        <v>102</v>
      </c>
      <c r="F34" s="1336">
        <v>165915</v>
      </c>
      <c r="G34" s="1336">
        <v>77485</v>
      </c>
      <c r="H34" s="1336">
        <v>88430</v>
      </c>
      <c r="I34" s="1239">
        <v>33609</v>
      </c>
      <c r="J34" s="1239">
        <v>14807</v>
      </c>
      <c r="K34" s="1337">
        <v>10350</v>
      </c>
      <c r="L34" s="1337">
        <v>4457</v>
      </c>
      <c r="M34" s="1336">
        <v>18802</v>
      </c>
      <c r="N34" s="1239">
        <v>20075</v>
      </c>
      <c r="O34" s="1249">
        <v>53.298375674291051</v>
      </c>
      <c r="P34" s="1250">
        <v>30.100628081312891</v>
      </c>
      <c r="Q34" s="1016"/>
      <c r="R34" s="1258"/>
      <c r="S34" s="1014"/>
      <c r="T34" s="1014"/>
    </row>
    <row r="35" spans="1:20" s="1" customFormat="1" ht="15" customHeight="1">
      <c r="B35" s="1" t="s">
        <v>58</v>
      </c>
      <c r="C35" s="14"/>
      <c r="D35" s="1229"/>
      <c r="E35" s="1239"/>
      <c r="F35" s="1239"/>
      <c r="G35" s="1239"/>
      <c r="H35" s="1239"/>
      <c r="I35" s="1239"/>
      <c r="J35" s="1239"/>
      <c r="K35" s="1239"/>
      <c r="L35" s="1239"/>
      <c r="M35" s="1239"/>
      <c r="N35" s="1239"/>
      <c r="O35" s="1249"/>
      <c r="P35" s="1250"/>
      <c r="Q35" s="1016"/>
      <c r="R35" s="1258"/>
      <c r="S35" s="1014"/>
      <c r="T35" s="1014"/>
    </row>
    <row r="36" spans="1:20" s="1" customFormat="1" ht="29.25" customHeight="1">
      <c r="B36" s="1" t="s">
        <v>59</v>
      </c>
      <c r="C36" s="15"/>
      <c r="D36" s="1230"/>
      <c r="E36" s="1338">
        <v>90</v>
      </c>
      <c r="F36" s="1339">
        <v>17796</v>
      </c>
      <c r="G36" s="1339">
        <v>11151</v>
      </c>
      <c r="H36" s="1339">
        <v>6645</v>
      </c>
      <c r="I36" s="1340" t="s">
        <v>60</v>
      </c>
      <c r="J36" s="1339">
        <v>8422</v>
      </c>
      <c r="K36" s="1339">
        <v>6178</v>
      </c>
      <c r="L36" s="1339">
        <v>2244</v>
      </c>
      <c r="M36" s="1341" t="s">
        <v>60</v>
      </c>
      <c r="N36" s="1341" t="s">
        <v>60</v>
      </c>
      <c r="O36" s="1342">
        <v>37.339851652056645</v>
      </c>
      <c r="P36" s="1343">
        <v>26.644502493469485</v>
      </c>
      <c r="Q36" s="1018"/>
      <c r="R36" s="1258"/>
      <c r="S36" s="1014"/>
      <c r="T36" s="1017"/>
    </row>
    <row r="37" spans="1:20" s="1" customFormat="1" ht="15" customHeight="1">
      <c r="B37" s="1" t="s">
        <v>106</v>
      </c>
      <c r="C37" s="15"/>
      <c r="D37" s="1231"/>
      <c r="E37" s="1239"/>
      <c r="F37" s="1239"/>
      <c r="G37" s="1239"/>
      <c r="H37" s="1239"/>
      <c r="I37" s="1239"/>
      <c r="J37" s="1239"/>
      <c r="K37" s="1239"/>
      <c r="L37" s="1239"/>
      <c r="M37" s="1239"/>
      <c r="N37" s="1239"/>
      <c r="O37" s="1249"/>
      <c r="P37" s="1250"/>
      <c r="Q37" s="1018"/>
      <c r="S37" s="1014"/>
      <c r="T37" s="1014"/>
    </row>
    <row r="38" spans="1:20" s="1" customFormat="1" ht="29.25" customHeight="1">
      <c r="B38" s="1258" t="s">
        <v>62</v>
      </c>
      <c r="C38" s="14"/>
      <c r="D38" s="1229"/>
      <c r="E38" s="1239">
        <v>181</v>
      </c>
      <c r="F38" s="1239">
        <v>21844</v>
      </c>
      <c r="G38" s="1239">
        <v>4722</v>
      </c>
      <c r="H38" s="1239">
        <v>17122</v>
      </c>
      <c r="I38" s="1239">
        <v>14059</v>
      </c>
      <c r="J38" s="1239">
        <v>2621</v>
      </c>
      <c r="K38" s="1239">
        <v>708</v>
      </c>
      <c r="L38" s="1239">
        <v>1913</v>
      </c>
      <c r="M38" s="1239">
        <v>11438</v>
      </c>
      <c r="N38" s="1239">
        <v>1112</v>
      </c>
      <c r="O38" s="1249">
        <v>78.383080021973996</v>
      </c>
      <c r="P38" s="1250">
        <v>72.987409385730643</v>
      </c>
      <c r="Q38" s="1016"/>
      <c r="R38" s="1258"/>
      <c r="S38" s="1014"/>
      <c r="T38" s="1014"/>
    </row>
    <row r="39" spans="1:20" s="1" customFormat="1" ht="15" customHeight="1">
      <c r="B39" s="1" t="s">
        <v>63</v>
      </c>
      <c r="C39" s="14"/>
      <c r="D39" s="1229"/>
      <c r="E39" s="1239"/>
      <c r="F39" s="1239"/>
      <c r="G39" s="1330"/>
      <c r="H39" s="1330"/>
      <c r="I39" s="1239"/>
      <c r="J39" s="1239"/>
      <c r="K39" s="1330"/>
      <c r="L39" s="1330"/>
      <c r="M39" s="1330"/>
      <c r="N39" s="1330"/>
      <c r="O39" s="1249"/>
      <c r="P39" s="1250"/>
      <c r="Q39" s="1016"/>
      <c r="R39" s="1258"/>
      <c r="S39" s="1014"/>
      <c r="T39" s="1014"/>
    </row>
    <row r="40" spans="1:20" s="1" customFormat="1" ht="29.25" customHeight="1">
      <c r="B40" s="1258" t="s">
        <v>64</v>
      </c>
      <c r="C40" s="14"/>
      <c r="D40" s="1229"/>
      <c r="E40" s="1212">
        <v>5</v>
      </c>
      <c r="F40" s="1212">
        <v>374</v>
      </c>
      <c r="G40" s="1212">
        <v>104</v>
      </c>
      <c r="H40" s="1212">
        <v>270</v>
      </c>
      <c r="I40" s="1212">
        <v>92</v>
      </c>
      <c r="J40" s="1212">
        <v>28</v>
      </c>
      <c r="K40" s="1212">
        <v>19</v>
      </c>
      <c r="L40" s="1212">
        <v>9</v>
      </c>
      <c r="M40" s="1212">
        <v>64</v>
      </c>
      <c r="N40" s="1212">
        <v>14</v>
      </c>
      <c r="O40" s="1249">
        <v>72.192513368983953</v>
      </c>
      <c r="P40" s="1250">
        <v>32.142857142857146</v>
      </c>
      <c r="Q40" s="1016"/>
      <c r="R40" s="1258"/>
      <c r="S40" s="1014"/>
      <c r="T40" s="1014"/>
    </row>
    <row r="41" spans="1:20" s="1" customFormat="1" ht="15" customHeight="1">
      <c r="B41" s="1" t="s">
        <v>107</v>
      </c>
      <c r="C41" s="14"/>
      <c r="D41" s="1229"/>
      <c r="E41" s="1239"/>
      <c r="F41" s="1239"/>
      <c r="G41" s="1239"/>
      <c r="H41" s="1239"/>
      <c r="I41" s="1239"/>
      <c r="J41" s="1239"/>
      <c r="K41" s="1239"/>
      <c r="L41" s="1239"/>
      <c r="M41" s="1239"/>
      <c r="N41" s="1239"/>
      <c r="O41" s="1249"/>
      <c r="P41" s="1250"/>
      <c r="Q41" s="1016"/>
      <c r="R41" s="1258"/>
      <c r="S41" s="1014"/>
      <c r="T41" s="1014"/>
    </row>
    <row r="42" spans="1:20" s="1" customFormat="1" ht="15" customHeight="1">
      <c r="A42" s="16"/>
      <c r="B42" s="16" t="s">
        <v>108</v>
      </c>
      <c r="C42" s="18"/>
      <c r="D42" s="1232"/>
      <c r="E42" s="1241"/>
      <c r="F42" s="1241"/>
      <c r="G42" s="1241"/>
      <c r="H42" s="1241"/>
      <c r="I42" s="1241"/>
      <c r="J42" s="1241"/>
      <c r="K42" s="1241"/>
      <c r="L42" s="1241"/>
      <c r="M42" s="1241"/>
      <c r="N42" s="1241"/>
      <c r="O42" s="1241"/>
      <c r="P42" s="1241"/>
      <c r="Q42" s="1019"/>
      <c r="R42" s="1258"/>
      <c r="S42" s="1014"/>
      <c r="T42" s="1014"/>
    </row>
    <row r="43" spans="1:20" s="1" customFormat="1" ht="15" customHeight="1">
      <c r="B43" s="21" t="s">
        <v>109</v>
      </c>
      <c r="C43" s="14"/>
      <c r="D43" s="1233"/>
      <c r="E43" s="1242"/>
      <c r="F43" s="1239"/>
      <c r="G43" s="1239"/>
      <c r="H43" s="1239"/>
      <c r="I43" s="1239"/>
      <c r="J43" s="1239"/>
      <c r="K43" s="1239"/>
      <c r="L43" s="1239"/>
      <c r="M43" s="1239"/>
      <c r="N43" s="1239"/>
      <c r="O43" s="1249"/>
      <c r="P43" s="1250"/>
      <c r="Q43" s="1016"/>
      <c r="R43" s="21"/>
      <c r="S43" s="1014"/>
      <c r="T43" s="1014"/>
    </row>
    <row r="44" spans="1:20" s="1" customFormat="1" ht="29.25" customHeight="1">
      <c r="B44" s="21" t="s">
        <v>110</v>
      </c>
      <c r="C44" s="20"/>
      <c r="D44" s="1234">
        <v>72</v>
      </c>
      <c r="E44" s="1212">
        <v>78</v>
      </c>
      <c r="F44" s="1212">
        <v>57437</v>
      </c>
      <c r="G44" s="1212">
        <v>26906</v>
      </c>
      <c r="H44" s="1212">
        <v>30531</v>
      </c>
      <c r="I44" s="1212">
        <v>1923</v>
      </c>
      <c r="J44" s="1212">
        <v>1521</v>
      </c>
      <c r="K44" s="1212">
        <v>955</v>
      </c>
      <c r="L44" s="1212">
        <v>566</v>
      </c>
      <c r="M44" s="1212">
        <v>402</v>
      </c>
      <c r="N44" s="1212">
        <v>170</v>
      </c>
      <c r="O44" s="1249">
        <v>53.155631387433189</v>
      </c>
      <c r="P44" s="1250">
        <v>37.212360289283367</v>
      </c>
      <c r="Q44" s="1016"/>
      <c r="R44" s="21"/>
      <c r="S44" s="1014"/>
      <c r="T44" s="1014"/>
    </row>
    <row r="45" spans="1:20" s="1" customFormat="1" ht="15" customHeight="1">
      <c r="B45" s="1" t="s">
        <v>111</v>
      </c>
      <c r="C45" s="20"/>
      <c r="D45" s="1234"/>
      <c r="E45" s="1239"/>
      <c r="F45" s="1239"/>
      <c r="G45" s="1239"/>
      <c r="H45" s="1239"/>
      <c r="I45" s="1239"/>
      <c r="J45" s="1239"/>
      <c r="K45" s="1239"/>
      <c r="L45" s="1239"/>
      <c r="M45" s="1239"/>
      <c r="N45" s="1239"/>
      <c r="O45" s="1249"/>
      <c r="P45" s="1250"/>
      <c r="Q45" s="1016"/>
      <c r="R45" s="21"/>
      <c r="S45" s="1014"/>
      <c r="T45" s="1014"/>
    </row>
    <row r="46" spans="1:20" s="1" customFormat="1" ht="29.25" customHeight="1">
      <c r="B46" s="21" t="s">
        <v>112</v>
      </c>
      <c r="C46" s="22"/>
      <c r="D46" s="1234"/>
      <c r="E46" s="1212">
        <v>0</v>
      </c>
      <c r="F46" s="1212">
        <v>0</v>
      </c>
      <c r="G46" s="1212">
        <v>0</v>
      </c>
      <c r="H46" s="1212">
        <v>0</v>
      </c>
      <c r="I46" s="1212">
        <v>0</v>
      </c>
      <c r="J46" s="1212">
        <v>0</v>
      </c>
      <c r="K46" s="1212">
        <v>0</v>
      </c>
      <c r="L46" s="1212">
        <v>0</v>
      </c>
      <c r="M46" s="1212">
        <v>0</v>
      </c>
      <c r="N46" s="1212">
        <v>0</v>
      </c>
      <c r="O46" s="1360">
        <v>0</v>
      </c>
      <c r="P46" s="1360">
        <v>0</v>
      </c>
      <c r="Q46" s="1016"/>
      <c r="R46" s="2"/>
      <c r="S46" s="1014"/>
      <c r="T46" s="1014"/>
    </row>
    <row r="47" spans="1:20" s="1" customFormat="1" ht="15" customHeight="1">
      <c r="B47" s="21" t="s">
        <v>113</v>
      </c>
      <c r="C47" s="22"/>
      <c r="D47" s="1234"/>
      <c r="E47" s="1239"/>
      <c r="F47" s="1239"/>
      <c r="G47" s="1239"/>
      <c r="H47" s="1239"/>
      <c r="I47" s="1239"/>
      <c r="J47" s="1239"/>
      <c r="K47" s="1239"/>
      <c r="L47" s="1239"/>
      <c r="M47" s="1239"/>
      <c r="N47" s="1239"/>
      <c r="O47" s="1249"/>
      <c r="P47" s="1250"/>
      <c r="Q47" s="1016"/>
      <c r="R47" s="2"/>
      <c r="S47" s="1014"/>
      <c r="T47" s="1014"/>
    </row>
    <row r="48" spans="1:20" s="1" customFormat="1" ht="29.25" customHeight="1">
      <c r="B48" s="21" t="s">
        <v>114</v>
      </c>
      <c r="C48" s="22"/>
      <c r="D48" s="1234"/>
      <c r="E48" s="1212">
        <v>0</v>
      </c>
      <c r="F48" s="1212">
        <v>0</v>
      </c>
      <c r="G48" s="1212">
        <v>0</v>
      </c>
      <c r="H48" s="1212">
        <v>0</v>
      </c>
      <c r="I48" s="1212">
        <v>0</v>
      </c>
      <c r="J48" s="1212">
        <v>0</v>
      </c>
      <c r="K48" s="1212">
        <v>0</v>
      </c>
      <c r="L48" s="1212">
        <v>0</v>
      </c>
      <c r="M48" s="1212">
        <v>0</v>
      </c>
      <c r="N48" s="1212">
        <v>0</v>
      </c>
      <c r="O48" s="1360">
        <v>0</v>
      </c>
      <c r="P48" s="1360">
        <v>0</v>
      </c>
      <c r="Q48" s="1016"/>
      <c r="R48" s="21"/>
      <c r="S48" s="1014"/>
      <c r="T48" s="1014"/>
    </row>
    <row r="49" spans="1:20" s="1" customFormat="1" ht="15" customHeight="1">
      <c r="B49" s="21" t="s">
        <v>115</v>
      </c>
      <c r="C49" s="22"/>
      <c r="D49" s="1234"/>
      <c r="E49" s="1239"/>
      <c r="F49" s="1239"/>
      <c r="G49" s="1239"/>
      <c r="H49" s="1239"/>
      <c r="I49" s="1239"/>
      <c r="J49" s="1239"/>
      <c r="K49" s="1239"/>
      <c r="L49" s="1239"/>
      <c r="M49" s="1239"/>
      <c r="N49" s="1239"/>
      <c r="O49" s="1249"/>
      <c r="P49" s="1250"/>
      <c r="Q49" s="1016"/>
      <c r="R49" s="21"/>
      <c r="S49" s="1014"/>
      <c r="T49" s="1014"/>
    </row>
    <row r="50" spans="1:20" s="1" customFormat="1" ht="29.25" customHeight="1">
      <c r="B50" s="21" t="s">
        <v>116</v>
      </c>
      <c r="C50" s="22"/>
      <c r="D50" s="1234"/>
      <c r="E50" s="1212">
        <v>0</v>
      </c>
      <c r="F50" s="1212">
        <v>0</v>
      </c>
      <c r="G50" s="1212">
        <v>0</v>
      </c>
      <c r="H50" s="1212">
        <v>0</v>
      </c>
      <c r="I50" s="1212">
        <v>0</v>
      </c>
      <c r="J50" s="1212">
        <v>0</v>
      </c>
      <c r="K50" s="1212">
        <v>0</v>
      </c>
      <c r="L50" s="1212">
        <v>0</v>
      </c>
      <c r="M50" s="1212">
        <v>0</v>
      </c>
      <c r="N50" s="1212">
        <v>0</v>
      </c>
      <c r="O50" s="1360">
        <v>0</v>
      </c>
      <c r="P50" s="1360">
        <v>0</v>
      </c>
      <c r="Q50" s="1016"/>
      <c r="R50" s="21"/>
      <c r="S50" s="1014"/>
      <c r="T50" s="1014"/>
    </row>
    <row r="51" spans="1:20" s="1" customFormat="1" ht="15" customHeight="1">
      <c r="B51" s="21" t="s">
        <v>117</v>
      </c>
      <c r="C51" s="22"/>
      <c r="D51" s="1234"/>
      <c r="E51" s="1239"/>
      <c r="F51" s="1239"/>
      <c r="G51" s="1239"/>
      <c r="H51" s="1239"/>
      <c r="I51" s="1239"/>
      <c r="J51" s="1239"/>
      <c r="K51" s="1239"/>
      <c r="L51" s="1239"/>
      <c r="M51" s="1239"/>
      <c r="N51" s="1239"/>
      <c r="O51" s="1249"/>
      <c r="P51" s="1250"/>
      <c r="Q51" s="1016"/>
      <c r="R51" s="21"/>
      <c r="S51" s="1014"/>
      <c r="T51" s="1014"/>
    </row>
    <row r="52" spans="1:20" s="1" customFormat="1" ht="29.25" customHeight="1">
      <c r="A52" s="16"/>
      <c r="B52" s="17" t="s">
        <v>76</v>
      </c>
      <c r="C52" s="23"/>
      <c r="D52" s="1235"/>
      <c r="E52" s="1243"/>
      <c r="F52" s="1243"/>
      <c r="G52" s="1243"/>
      <c r="H52" s="1243"/>
      <c r="I52" s="1243"/>
      <c r="J52" s="1243"/>
      <c r="K52" s="1243"/>
      <c r="L52" s="1243"/>
      <c r="M52" s="1243"/>
      <c r="N52" s="1243"/>
      <c r="O52" s="1241"/>
      <c r="P52" s="1241"/>
      <c r="Q52" s="1019"/>
      <c r="R52" s="21"/>
      <c r="S52" s="1014"/>
      <c r="T52" s="1014"/>
    </row>
    <row r="53" spans="1:20" s="1" customFormat="1" ht="29.25" customHeight="1">
      <c r="B53" s="25" t="s">
        <v>77</v>
      </c>
      <c r="C53" s="26"/>
      <c r="D53" s="1236"/>
      <c r="E53" s="1239">
        <v>120</v>
      </c>
      <c r="F53" s="1239">
        <v>172532</v>
      </c>
      <c r="G53" s="1239">
        <v>79699</v>
      </c>
      <c r="H53" s="1239">
        <v>92833</v>
      </c>
      <c r="I53" s="1239">
        <v>35334</v>
      </c>
      <c r="J53" s="1239">
        <v>15490</v>
      </c>
      <c r="K53" s="1239">
        <v>10864</v>
      </c>
      <c r="L53" s="1239">
        <v>4626</v>
      </c>
      <c r="M53" s="1239">
        <v>19844</v>
      </c>
      <c r="N53" s="1239">
        <v>20339</v>
      </c>
      <c r="O53" s="1249">
        <v>53.806250434701965</v>
      </c>
      <c r="P53" s="1250">
        <v>29.864428663653968</v>
      </c>
      <c r="Q53" s="1016"/>
      <c r="R53" s="1258"/>
      <c r="S53" s="1014"/>
      <c r="T53" s="1014"/>
    </row>
    <row r="54" spans="1:20" s="1" customFormat="1" ht="15" customHeight="1" thickBot="1">
      <c r="A54" s="27"/>
      <c r="B54" s="27" t="s">
        <v>118</v>
      </c>
      <c r="C54" s="28"/>
      <c r="D54" s="53"/>
      <c r="E54" s="1021"/>
      <c r="F54" s="1021"/>
      <c r="G54" s="1021"/>
      <c r="H54" s="1021"/>
      <c r="I54" s="1021"/>
      <c r="J54" s="1021"/>
      <c r="K54" s="1021"/>
      <c r="L54" s="1021"/>
      <c r="M54" s="1021"/>
      <c r="N54" s="1021"/>
      <c r="O54" s="1026"/>
      <c r="P54" s="1026"/>
      <c r="Q54" s="1022"/>
      <c r="R54" s="1258"/>
    </row>
    <row r="55" spans="1:20" ht="3.75" customHeight="1">
      <c r="S55" s="1"/>
      <c r="T55" s="1"/>
    </row>
    <row r="56" spans="1:20" s="30" customFormat="1" ht="12.75" customHeight="1">
      <c r="B56" s="34" t="s">
        <v>123</v>
      </c>
      <c r="C56" s="37"/>
      <c r="D56" s="37"/>
      <c r="E56" s="36"/>
      <c r="F56" s="36"/>
      <c r="G56" s="36"/>
      <c r="H56" s="36"/>
      <c r="I56" s="36"/>
      <c r="J56" s="36"/>
      <c r="K56" s="36"/>
      <c r="L56" s="36"/>
      <c r="M56" s="36"/>
      <c r="N56" s="36"/>
      <c r="O56" s="36"/>
      <c r="P56" s="36"/>
      <c r="Q56" s="36"/>
      <c r="R56" s="36"/>
      <c r="S56" s="1344"/>
      <c r="T56" s="1344"/>
    </row>
    <row r="57" spans="1:20" s="30" customFormat="1" ht="12.75" customHeight="1">
      <c r="A57" s="34"/>
      <c r="B57" s="34" t="s">
        <v>124</v>
      </c>
      <c r="C57" s="37"/>
      <c r="D57" s="37"/>
      <c r="E57" s="36"/>
      <c r="F57" s="36"/>
      <c r="G57" s="36"/>
      <c r="H57" s="36"/>
      <c r="I57" s="36"/>
      <c r="J57" s="36"/>
      <c r="K57" s="36"/>
      <c r="L57" s="36"/>
      <c r="M57" s="36"/>
      <c r="N57" s="36"/>
      <c r="O57" s="36"/>
      <c r="P57" s="36"/>
      <c r="Q57" s="36"/>
      <c r="R57" s="36"/>
    </row>
    <row r="58" spans="1:20" s="30" customFormat="1" ht="12.75" customHeight="1">
      <c r="A58" s="34"/>
      <c r="B58" s="34" t="s">
        <v>125</v>
      </c>
      <c r="C58" s="37"/>
      <c r="D58" s="37"/>
      <c r="E58" s="36"/>
      <c r="F58" s="36"/>
      <c r="G58" s="36"/>
      <c r="H58" s="36"/>
      <c r="I58" s="36"/>
      <c r="J58" s="50"/>
      <c r="K58" s="36"/>
      <c r="L58" s="36"/>
      <c r="M58" s="36"/>
      <c r="N58" s="36"/>
      <c r="O58" s="36"/>
      <c r="P58" s="36"/>
      <c r="Q58" s="36"/>
      <c r="R58" s="36"/>
    </row>
    <row r="59" spans="1:20" s="30" customFormat="1" ht="12.75" customHeight="1">
      <c r="A59" s="37"/>
      <c r="B59" s="34"/>
      <c r="C59" s="34"/>
      <c r="D59" s="34"/>
      <c r="E59" s="36"/>
      <c r="F59" s="36"/>
      <c r="G59" s="36"/>
      <c r="H59" s="36"/>
      <c r="I59" s="36"/>
      <c r="J59" s="50"/>
      <c r="K59" s="36"/>
      <c r="L59" s="36"/>
      <c r="M59" s="36"/>
      <c r="N59" s="36"/>
      <c r="O59" s="36"/>
      <c r="P59" s="36"/>
      <c r="Q59" s="36"/>
      <c r="R59" s="36"/>
    </row>
    <row r="60" spans="1:20" s="30" customFormat="1" ht="12.75" customHeight="1">
      <c r="A60" s="37"/>
      <c r="B60" s="34"/>
      <c r="C60" s="37"/>
      <c r="D60" s="37"/>
      <c r="E60" s="36"/>
      <c r="F60" s="36"/>
      <c r="G60" s="36"/>
      <c r="H60" s="36"/>
      <c r="I60" s="36"/>
      <c r="J60" s="36"/>
      <c r="K60" s="36"/>
      <c r="L60" s="36"/>
      <c r="M60" s="36"/>
      <c r="N60" s="36"/>
      <c r="O60" s="36"/>
      <c r="P60" s="36"/>
      <c r="Q60" s="36"/>
      <c r="R60" s="36"/>
    </row>
    <row r="61" spans="1:20" s="30" customFormat="1" ht="12.75" customHeight="1">
      <c r="A61" s="34"/>
      <c r="B61" s="34"/>
      <c r="C61" s="34"/>
      <c r="D61" s="34"/>
      <c r="E61" s="36"/>
      <c r="F61" s="36"/>
      <c r="G61" s="36"/>
      <c r="H61" s="36"/>
      <c r="I61" s="36"/>
      <c r="J61" s="36"/>
      <c r="K61" s="36"/>
      <c r="L61" s="36"/>
      <c r="M61" s="36"/>
      <c r="N61" s="36"/>
      <c r="O61" s="36"/>
      <c r="P61" s="36"/>
      <c r="Q61" s="36"/>
      <c r="R61" s="36"/>
    </row>
    <row r="62" spans="1:20" s="30" customFormat="1" ht="12.75" customHeight="1">
      <c r="A62" s="37"/>
      <c r="B62" s="34"/>
      <c r="C62" s="37"/>
      <c r="D62" s="37"/>
      <c r="E62" s="36"/>
      <c r="F62" s="36"/>
      <c r="G62" s="36"/>
      <c r="H62" s="36"/>
      <c r="I62" s="36"/>
      <c r="J62" s="36"/>
      <c r="K62" s="36"/>
      <c r="L62" s="36"/>
      <c r="M62" s="36"/>
      <c r="N62" s="36"/>
      <c r="O62" s="36"/>
      <c r="P62" s="36"/>
      <c r="Q62" s="36"/>
      <c r="R62" s="36"/>
    </row>
    <row r="63" spans="1:20">
      <c r="A63" s="34"/>
      <c r="B63" s="34"/>
      <c r="C63" s="35"/>
      <c r="D63" s="35"/>
      <c r="E63" s="35"/>
      <c r="F63" s="35"/>
      <c r="G63" s="35"/>
      <c r="H63" s="35"/>
      <c r="I63" s="35"/>
      <c r="J63" s="35"/>
      <c r="K63" s="35"/>
      <c r="L63" s="35"/>
      <c r="M63" s="35"/>
      <c r="N63" s="35"/>
      <c r="O63" s="35"/>
      <c r="P63" s="35"/>
      <c r="Q63" s="35"/>
      <c r="R63" s="35"/>
      <c r="S63" s="30"/>
      <c r="T63" s="30"/>
    </row>
    <row r="64" spans="1:20">
      <c r="A64" s="37"/>
      <c r="B64" s="34"/>
      <c r="C64" s="35"/>
      <c r="D64" s="35"/>
      <c r="E64" s="35"/>
      <c r="F64" s="35"/>
      <c r="G64" s="35"/>
      <c r="H64" s="35"/>
      <c r="I64" s="35"/>
      <c r="J64" s="35"/>
      <c r="K64" s="35"/>
      <c r="L64" s="35"/>
      <c r="M64" s="35"/>
      <c r="N64" s="35"/>
      <c r="O64" s="35"/>
      <c r="P64" s="35"/>
      <c r="Q64" s="35"/>
      <c r="R64" s="35"/>
    </row>
    <row r="65" spans="1:18">
      <c r="A65" s="37"/>
      <c r="B65" s="34"/>
      <c r="C65" s="35"/>
      <c r="D65" s="35"/>
      <c r="E65" s="35"/>
      <c r="F65" s="35"/>
      <c r="G65" s="35"/>
      <c r="H65" s="35"/>
      <c r="I65" s="35"/>
      <c r="J65" s="35"/>
      <c r="K65" s="35"/>
      <c r="L65" s="35"/>
      <c r="M65" s="35"/>
      <c r="N65" s="35"/>
      <c r="O65" s="35"/>
      <c r="P65" s="35"/>
      <c r="Q65" s="35"/>
      <c r="R65" s="35"/>
    </row>
    <row r="67" spans="1:18">
      <c r="E67" s="1345"/>
      <c r="F67" s="1345"/>
      <c r="G67" s="1345"/>
      <c r="H67" s="1345"/>
    </row>
    <row r="68" spans="1:18">
      <c r="F68" s="1346"/>
      <c r="G68" s="1346"/>
      <c r="H68" s="1346"/>
    </row>
    <row r="69" spans="1:18">
      <c r="E69" s="1347"/>
      <c r="F69" s="1348"/>
      <c r="G69" s="1348"/>
      <c r="H69" s="1348"/>
    </row>
    <row r="70" spans="1:18">
      <c r="E70" s="1347"/>
      <c r="F70" s="1348"/>
      <c r="G70" s="1348"/>
      <c r="H70" s="1348"/>
    </row>
    <row r="71" spans="1:18">
      <c r="E71" s="1346"/>
      <c r="F71" s="1348"/>
      <c r="G71" s="1348"/>
      <c r="H71" s="1348"/>
    </row>
    <row r="72" spans="1:18">
      <c r="E72" s="1346"/>
      <c r="F72" s="1348"/>
      <c r="G72" s="1348"/>
      <c r="H72" s="1348"/>
    </row>
    <row r="73" spans="1:18">
      <c r="E73" s="1346"/>
      <c r="F73" s="1348"/>
      <c r="G73" s="1348"/>
      <c r="H73" s="1348"/>
    </row>
  </sheetData>
  <mergeCells count="13">
    <mergeCell ref="O7:P7"/>
    <mergeCell ref="F8:F10"/>
    <mergeCell ref="G8:G10"/>
    <mergeCell ref="D10:E10"/>
    <mergeCell ref="B6:B11"/>
    <mergeCell ref="D6:E9"/>
    <mergeCell ref="N6:N7"/>
    <mergeCell ref="F7:H7"/>
    <mergeCell ref="H8:H10"/>
    <mergeCell ref="I8:I10"/>
    <mergeCell ref="M8:M10"/>
    <mergeCell ref="N8:N9"/>
    <mergeCell ref="O8:O10"/>
  </mergeCells>
  <phoneticPr fontId="15"/>
  <printOptions horizontalCentered="1"/>
  <pageMargins left="0" right="0" top="0" bottom="0" header="0" footer="0"/>
  <pageSetup paperSize="9" scale="54" orientation="portrait" blackAndWhite="1"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FF73"/>
  <sheetViews>
    <sheetView showOutlineSymbols="0" zoomScaleNormal="100" zoomScaleSheetLayoutView="70" workbookViewId="0"/>
  </sheetViews>
  <sheetFormatPr defaultColWidth="10.625" defaultRowHeight="13.5"/>
  <cols>
    <col min="1" max="1" width="0.875" style="1344" customWidth="1"/>
    <col min="2" max="2" width="32.5" style="1344" customWidth="1"/>
    <col min="3" max="3" width="0.875" style="1344" customWidth="1"/>
    <col min="4" max="4" width="6.5" style="1344" customWidth="1"/>
    <col min="5" max="5" width="10.625" style="1344" customWidth="1"/>
    <col min="6" max="9" width="13.875" style="1344" customWidth="1"/>
    <col min="10" max="10" width="13.125" style="1344" customWidth="1"/>
    <col min="11" max="12" width="12.125" style="1344" customWidth="1"/>
    <col min="13" max="13" width="11.625" style="1344" customWidth="1"/>
    <col min="14" max="14" width="12.125" style="1344" customWidth="1"/>
    <col min="15" max="16" width="11.5" style="1344" customWidth="1"/>
    <col min="17" max="17" width="0.875" style="1344" customWidth="1"/>
    <col min="18" max="18" width="9.875" style="1344" customWidth="1"/>
    <col min="19" max="16384" width="10.625" style="1344"/>
  </cols>
  <sheetData>
    <row r="1" spans="1:162" s="1" customFormat="1" ht="14.25" customHeight="1">
      <c r="A1" s="2" t="s">
        <v>126</v>
      </c>
      <c r="C1" s="2"/>
      <c r="D1" s="2"/>
      <c r="E1" s="1278"/>
      <c r="F1" s="1278"/>
      <c r="G1" s="1278"/>
      <c r="H1" s="1278"/>
      <c r="I1" s="1278"/>
      <c r="J1" s="1278"/>
      <c r="K1" s="1278"/>
      <c r="L1" s="1278"/>
      <c r="M1" s="1278"/>
      <c r="N1" s="1278"/>
      <c r="Q1" s="29" t="s">
        <v>127</v>
      </c>
    </row>
    <row r="2" spans="1:162" s="31" customFormat="1" ht="28.5" customHeight="1">
      <c r="B2" s="55"/>
      <c r="C2" s="55"/>
      <c r="D2" s="55"/>
      <c r="E2" s="55"/>
      <c r="F2" s="55"/>
      <c r="G2" s="55"/>
      <c r="H2" s="55"/>
      <c r="I2" s="56" t="s">
        <v>92</v>
      </c>
      <c r="J2" s="55" t="s">
        <v>128</v>
      </c>
      <c r="K2" s="55"/>
      <c r="L2" s="55"/>
      <c r="M2" s="55"/>
      <c r="N2" s="55"/>
      <c r="O2" s="55"/>
      <c r="P2" s="55"/>
      <c r="Q2" s="55"/>
      <c r="R2" s="1023"/>
    </row>
    <row r="3" spans="1:162" s="31" customFormat="1" ht="17.25" customHeight="1">
      <c r="A3" s="1024"/>
      <c r="B3" s="1023"/>
      <c r="C3" s="1023"/>
      <c r="D3" s="1023"/>
      <c r="E3" s="1023"/>
      <c r="F3" s="1023"/>
      <c r="G3" s="52" t="s">
        <v>94</v>
      </c>
      <c r="I3" s="51"/>
      <c r="J3" s="52" t="s">
        <v>1240</v>
      </c>
      <c r="K3" s="1361"/>
      <c r="L3" s="1361"/>
      <c r="M3" s="1361"/>
      <c r="N3" s="1023"/>
      <c r="O3" s="1023"/>
      <c r="P3" s="1023"/>
      <c r="Q3" s="1023"/>
      <c r="R3" s="1023"/>
    </row>
    <row r="4" spans="1:162" s="1" customFormat="1" ht="14.25" customHeight="1">
      <c r="B4" s="2" t="s">
        <v>129</v>
      </c>
      <c r="P4" s="29" t="s">
        <v>1236</v>
      </c>
    </row>
    <row r="5" spans="1:162" s="1" customFormat="1" ht="3.75" customHeight="1" thickBot="1"/>
    <row r="6" spans="1:162" s="1" customFormat="1" ht="21" customHeight="1">
      <c r="A6" s="3"/>
      <c r="B6" s="2136" t="s">
        <v>6</v>
      </c>
      <c r="C6" s="1259"/>
      <c r="D6" s="2139" t="s">
        <v>96</v>
      </c>
      <c r="E6" s="2140"/>
      <c r="F6" s="4" t="s">
        <v>8</v>
      </c>
      <c r="G6" s="5"/>
      <c r="H6" s="6"/>
      <c r="I6" s="4" t="s">
        <v>9</v>
      </c>
      <c r="J6" s="5"/>
      <c r="K6" s="5"/>
      <c r="L6" s="5"/>
      <c r="M6" s="6"/>
      <c r="N6" s="2143" t="s">
        <v>10</v>
      </c>
      <c r="O6" s="7" t="s">
        <v>11</v>
      </c>
      <c r="P6" s="5"/>
      <c r="Q6" s="3"/>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c r="BC6" s="8"/>
      <c r="BD6" s="8"/>
      <c r="BE6" s="8"/>
      <c r="BF6" s="8"/>
      <c r="BG6" s="8"/>
      <c r="BH6" s="8"/>
      <c r="BI6" s="8"/>
      <c r="BJ6" s="8"/>
      <c r="BK6" s="8"/>
      <c r="BL6" s="8"/>
      <c r="BM6" s="8"/>
      <c r="BN6" s="8"/>
      <c r="BO6" s="8"/>
      <c r="BP6" s="8"/>
      <c r="BQ6" s="8"/>
      <c r="BR6" s="8"/>
      <c r="BS6" s="8"/>
      <c r="BT6" s="8"/>
      <c r="BU6" s="8"/>
      <c r="BV6" s="8"/>
      <c r="BW6" s="8"/>
      <c r="BX6" s="8"/>
      <c r="BY6" s="8"/>
      <c r="BZ6" s="8"/>
      <c r="CA6" s="8"/>
      <c r="CB6" s="8"/>
      <c r="CC6" s="8"/>
      <c r="CD6" s="8"/>
      <c r="CE6" s="8"/>
      <c r="CF6" s="8"/>
      <c r="CG6" s="8"/>
      <c r="CH6" s="8"/>
      <c r="CI6" s="8"/>
      <c r="CJ6" s="8"/>
      <c r="CK6" s="8"/>
      <c r="CL6" s="8"/>
      <c r="CM6" s="8"/>
      <c r="CN6" s="8"/>
      <c r="CO6" s="8"/>
      <c r="CP6" s="8"/>
      <c r="CQ6" s="8"/>
      <c r="CR6" s="8"/>
      <c r="CS6" s="8"/>
      <c r="CT6" s="8"/>
      <c r="CU6" s="8"/>
      <c r="CV6" s="8"/>
      <c r="CW6" s="8"/>
      <c r="CX6" s="8"/>
      <c r="CY6" s="8"/>
      <c r="CZ6" s="8"/>
      <c r="DA6" s="8"/>
      <c r="DB6" s="8"/>
      <c r="DC6" s="8"/>
      <c r="DD6" s="8"/>
      <c r="DE6" s="8"/>
      <c r="DF6" s="8"/>
      <c r="DG6" s="8"/>
      <c r="DH6" s="8"/>
      <c r="DI6" s="8"/>
      <c r="DJ6" s="8"/>
      <c r="DK6" s="8"/>
      <c r="DL6" s="8"/>
      <c r="DM6" s="8"/>
      <c r="DN6" s="8"/>
      <c r="DO6" s="8"/>
      <c r="DP6" s="8"/>
      <c r="DQ6" s="8"/>
      <c r="DR6" s="8"/>
      <c r="DS6" s="8"/>
      <c r="DT6" s="8"/>
      <c r="DU6" s="8"/>
      <c r="DV6" s="8"/>
      <c r="DW6" s="8"/>
      <c r="DX6" s="8"/>
      <c r="DY6" s="8"/>
      <c r="DZ6" s="8"/>
      <c r="EA6" s="8"/>
      <c r="EB6" s="8"/>
      <c r="EC6" s="8"/>
      <c r="ED6" s="8"/>
      <c r="EE6" s="8"/>
      <c r="EF6" s="8"/>
      <c r="EG6" s="8"/>
      <c r="EH6" s="8"/>
      <c r="EI6" s="8"/>
      <c r="EJ6" s="8"/>
      <c r="EK6" s="8"/>
      <c r="EL6" s="8"/>
      <c r="EM6" s="8"/>
      <c r="EN6" s="8"/>
      <c r="EO6" s="8"/>
      <c r="EP6" s="8"/>
      <c r="EQ6" s="8"/>
      <c r="ER6" s="8"/>
      <c r="ES6" s="8"/>
      <c r="ET6" s="8"/>
      <c r="EU6" s="8"/>
      <c r="EV6" s="8"/>
      <c r="EW6" s="8"/>
      <c r="EX6" s="8"/>
      <c r="EY6" s="8"/>
      <c r="EZ6" s="8"/>
      <c r="FA6" s="8"/>
      <c r="FB6" s="8"/>
      <c r="FC6" s="8"/>
      <c r="FD6" s="8"/>
      <c r="FE6" s="8"/>
      <c r="FF6" s="8"/>
    </row>
    <row r="7" spans="1:162" s="1" customFormat="1" ht="21" customHeight="1">
      <c r="B7" s="2137"/>
      <c r="C7" s="1260"/>
      <c r="D7" s="2141"/>
      <c r="E7" s="2142"/>
      <c r="F7" s="2145" t="s">
        <v>12</v>
      </c>
      <c r="G7" s="2146"/>
      <c r="H7" s="2147"/>
      <c r="I7" s="40" t="s">
        <v>13</v>
      </c>
      <c r="J7" s="41"/>
      <c r="K7" s="41"/>
      <c r="L7" s="41"/>
      <c r="M7" s="42"/>
      <c r="N7" s="2144"/>
      <c r="O7" s="2148" t="s">
        <v>14</v>
      </c>
      <c r="P7" s="2149"/>
      <c r="Q7" s="46"/>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8"/>
      <c r="AY7" s="8"/>
      <c r="AZ7" s="8"/>
      <c r="BA7" s="8"/>
      <c r="BB7" s="8"/>
      <c r="BC7" s="8"/>
      <c r="BD7" s="8"/>
      <c r="BE7" s="8"/>
      <c r="BF7" s="8"/>
      <c r="BG7" s="8"/>
      <c r="BH7" s="8"/>
      <c r="BI7" s="8"/>
      <c r="BJ7" s="8"/>
      <c r="BK7" s="8"/>
      <c r="BL7" s="8"/>
      <c r="BM7" s="8"/>
      <c r="BN7" s="8"/>
      <c r="BO7" s="8"/>
      <c r="BP7" s="8"/>
      <c r="BQ7" s="8"/>
      <c r="BR7" s="8"/>
      <c r="BS7" s="8"/>
      <c r="BT7" s="8"/>
      <c r="BU7" s="8"/>
      <c r="BV7" s="8"/>
      <c r="BW7" s="8"/>
      <c r="BX7" s="8"/>
      <c r="BY7" s="8"/>
      <c r="BZ7" s="8"/>
      <c r="CA7" s="8"/>
      <c r="CB7" s="8"/>
      <c r="CC7" s="8"/>
      <c r="CD7" s="8"/>
      <c r="CE7" s="8"/>
      <c r="CF7" s="8"/>
      <c r="CG7" s="8"/>
      <c r="CH7" s="8"/>
      <c r="CI7" s="8"/>
      <c r="CJ7" s="8"/>
      <c r="CK7" s="8"/>
      <c r="CL7" s="8"/>
      <c r="CM7" s="8"/>
      <c r="CN7" s="8"/>
      <c r="CO7" s="8"/>
      <c r="CP7" s="8"/>
      <c r="CQ7" s="8"/>
      <c r="CR7" s="8"/>
      <c r="CS7" s="8"/>
      <c r="CT7" s="8"/>
      <c r="CU7" s="8"/>
      <c r="CV7" s="8"/>
      <c r="CW7" s="8"/>
      <c r="CX7" s="8"/>
      <c r="CY7" s="8"/>
      <c r="CZ7" s="8"/>
      <c r="DA7" s="8"/>
      <c r="DB7" s="8"/>
      <c r="DC7" s="8"/>
      <c r="DD7" s="8"/>
      <c r="DE7" s="8"/>
      <c r="DF7" s="8"/>
      <c r="DG7" s="8"/>
      <c r="DH7" s="8"/>
      <c r="DI7" s="8"/>
      <c r="DJ7" s="8"/>
      <c r="DK7" s="8"/>
      <c r="DL7" s="8"/>
      <c r="DM7" s="8"/>
      <c r="DN7" s="8"/>
      <c r="DO7" s="8"/>
      <c r="DP7" s="8"/>
      <c r="DQ7" s="8"/>
      <c r="DR7" s="8"/>
      <c r="DS7" s="8"/>
      <c r="DT7" s="8"/>
      <c r="DU7" s="8"/>
      <c r="DV7" s="8"/>
      <c r="DW7" s="8"/>
      <c r="DX7" s="8"/>
      <c r="DY7" s="8"/>
      <c r="DZ7" s="8"/>
      <c r="EA7" s="8"/>
      <c r="EB7" s="8"/>
      <c r="EC7" s="8"/>
      <c r="ED7" s="8"/>
      <c r="EE7" s="8"/>
      <c r="EF7" s="8"/>
      <c r="EG7" s="8"/>
      <c r="EH7" s="8"/>
      <c r="EI7" s="8"/>
      <c r="EJ7" s="8"/>
      <c r="EK7" s="8"/>
      <c r="EL7" s="8"/>
      <c r="EM7" s="8"/>
      <c r="EN7" s="8"/>
      <c r="EO7" s="8"/>
      <c r="EP7" s="8"/>
      <c r="EQ7" s="8"/>
      <c r="ER7" s="8"/>
      <c r="ES7" s="8"/>
      <c r="ET7" s="8"/>
      <c r="EU7" s="8"/>
      <c r="EV7" s="8"/>
      <c r="EW7" s="8"/>
      <c r="EX7" s="8"/>
      <c r="EY7" s="8"/>
      <c r="EZ7" s="8"/>
      <c r="FA7" s="8"/>
      <c r="FB7" s="8"/>
      <c r="FC7" s="8"/>
      <c r="FD7" s="8"/>
      <c r="FE7" s="8"/>
      <c r="FF7" s="8"/>
    </row>
    <row r="8" spans="1:162" s="1" customFormat="1" ht="18" customHeight="1">
      <c r="B8" s="2137"/>
      <c r="C8" s="1260"/>
      <c r="D8" s="2141"/>
      <c r="E8" s="2142"/>
      <c r="F8" s="2150" t="s">
        <v>15</v>
      </c>
      <c r="G8" s="2150" t="s">
        <v>16</v>
      </c>
      <c r="H8" s="2150" t="s">
        <v>17</v>
      </c>
      <c r="I8" s="2150" t="s">
        <v>15</v>
      </c>
      <c r="J8" s="9" t="s">
        <v>18</v>
      </c>
      <c r="K8" s="10"/>
      <c r="L8" s="11"/>
      <c r="M8" s="2150" t="s">
        <v>19</v>
      </c>
      <c r="N8" s="2153" t="s">
        <v>20</v>
      </c>
      <c r="O8" s="2154" t="s">
        <v>21</v>
      </c>
      <c r="P8" s="47" t="s">
        <v>22</v>
      </c>
      <c r="Q8" s="48"/>
      <c r="R8" s="1258"/>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8"/>
      <c r="AX8" s="8"/>
      <c r="AY8" s="8"/>
      <c r="AZ8" s="8"/>
      <c r="BA8" s="8"/>
      <c r="BB8" s="8"/>
      <c r="BC8" s="8"/>
      <c r="BD8" s="8"/>
      <c r="BE8" s="8"/>
      <c r="BF8" s="8"/>
      <c r="BG8" s="8"/>
      <c r="BH8" s="8"/>
      <c r="BI8" s="8"/>
      <c r="BJ8" s="8"/>
      <c r="BK8" s="8"/>
      <c r="BL8" s="8"/>
      <c r="BM8" s="8"/>
      <c r="BN8" s="8"/>
      <c r="BO8" s="8"/>
      <c r="BP8" s="8"/>
      <c r="BQ8" s="8"/>
      <c r="BR8" s="8"/>
      <c r="BS8" s="8"/>
      <c r="BT8" s="8"/>
      <c r="BU8" s="8"/>
      <c r="BV8" s="8"/>
      <c r="BW8" s="8"/>
      <c r="BX8" s="8"/>
      <c r="BY8" s="8"/>
      <c r="BZ8" s="8"/>
      <c r="CA8" s="8"/>
      <c r="CB8" s="8"/>
      <c r="CC8" s="8"/>
      <c r="CD8" s="8"/>
      <c r="CE8" s="8"/>
      <c r="CF8" s="8"/>
      <c r="CG8" s="8"/>
      <c r="CH8" s="8"/>
      <c r="CI8" s="8"/>
      <c r="CJ8" s="8"/>
      <c r="CK8" s="8"/>
      <c r="CL8" s="8"/>
      <c r="CM8" s="8"/>
      <c r="CN8" s="8"/>
      <c r="CO8" s="8"/>
      <c r="CP8" s="8"/>
      <c r="CQ8" s="8"/>
      <c r="CR8" s="8"/>
      <c r="CS8" s="8"/>
      <c r="CT8" s="8"/>
      <c r="CU8" s="8"/>
      <c r="CV8" s="8"/>
      <c r="CW8" s="8"/>
      <c r="CX8" s="8"/>
      <c r="CY8" s="8"/>
      <c r="CZ8" s="8"/>
      <c r="DA8" s="8"/>
      <c r="DB8" s="8"/>
      <c r="DC8" s="8"/>
      <c r="DD8" s="8"/>
      <c r="DE8" s="8"/>
      <c r="DF8" s="8"/>
      <c r="DG8" s="8"/>
      <c r="DH8" s="8"/>
      <c r="DI8" s="8"/>
      <c r="DJ8" s="8"/>
      <c r="DK8" s="8"/>
      <c r="DL8" s="8"/>
      <c r="DM8" s="8"/>
      <c r="DN8" s="8"/>
      <c r="DO8" s="8"/>
      <c r="DP8" s="8"/>
      <c r="DQ8" s="8"/>
      <c r="DR8" s="8"/>
      <c r="DS8" s="8"/>
      <c r="DT8" s="8"/>
      <c r="DU8" s="8"/>
      <c r="DV8" s="8"/>
      <c r="DW8" s="8"/>
      <c r="DX8" s="8"/>
      <c r="DY8" s="8"/>
      <c r="DZ8" s="8"/>
      <c r="EA8" s="8"/>
      <c r="EB8" s="8"/>
      <c r="EC8" s="8"/>
      <c r="ED8" s="8"/>
      <c r="EE8" s="8"/>
      <c r="EF8" s="8"/>
      <c r="EG8" s="8"/>
      <c r="EH8" s="8"/>
      <c r="EI8" s="8"/>
      <c r="EJ8" s="8"/>
      <c r="EK8" s="8"/>
      <c r="EL8" s="8"/>
      <c r="EM8" s="8"/>
      <c r="EN8" s="8"/>
      <c r="EO8" s="8"/>
      <c r="EP8" s="8"/>
      <c r="EQ8" s="8"/>
      <c r="ER8" s="8"/>
      <c r="ES8" s="8"/>
      <c r="ET8" s="8"/>
      <c r="EU8" s="8"/>
      <c r="EV8" s="8"/>
      <c r="EW8" s="8"/>
      <c r="EX8" s="8"/>
      <c r="EY8" s="8"/>
      <c r="EZ8" s="8"/>
      <c r="FA8" s="8"/>
      <c r="FB8" s="8"/>
      <c r="FC8" s="8"/>
      <c r="FD8" s="8"/>
      <c r="FE8" s="8"/>
      <c r="FF8" s="8"/>
    </row>
    <row r="9" spans="1:162" s="1" customFormat="1" ht="18" customHeight="1">
      <c r="B9" s="2137"/>
      <c r="C9" s="1260"/>
      <c r="D9" s="2141"/>
      <c r="E9" s="2142"/>
      <c r="F9" s="2151"/>
      <c r="G9" s="2151"/>
      <c r="H9" s="2151"/>
      <c r="I9" s="2151"/>
      <c r="J9" s="43" t="s">
        <v>23</v>
      </c>
      <c r="K9" s="44"/>
      <c r="L9" s="45"/>
      <c r="M9" s="2151"/>
      <c r="N9" s="2153"/>
      <c r="O9" s="2155"/>
      <c r="P9" s="12" t="s">
        <v>24</v>
      </c>
      <c r="Q9" s="48"/>
      <c r="R9" s="1258"/>
      <c r="S9" s="8"/>
      <c r="T9" s="8"/>
      <c r="U9" s="8"/>
      <c r="V9" s="8"/>
      <c r="W9" s="8"/>
      <c r="X9" s="8"/>
      <c r="Y9" s="8"/>
      <c r="Z9" s="8"/>
      <c r="AA9" s="8"/>
      <c r="AB9" s="8"/>
      <c r="AC9" s="8"/>
      <c r="AD9" s="8"/>
      <c r="AE9" s="8"/>
      <c r="AF9" s="8"/>
      <c r="AG9" s="8"/>
      <c r="AH9" s="8"/>
      <c r="AI9" s="8"/>
      <c r="AJ9" s="8"/>
      <c r="AK9" s="8"/>
      <c r="AL9" s="8"/>
      <c r="AM9" s="8"/>
      <c r="AN9" s="8"/>
      <c r="AO9" s="8"/>
      <c r="AP9" s="8"/>
      <c r="AQ9" s="8"/>
      <c r="AR9" s="8"/>
      <c r="AS9" s="8"/>
      <c r="AT9" s="8"/>
      <c r="AU9" s="8"/>
      <c r="AV9" s="8"/>
      <c r="AW9" s="8"/>
      <c r="AX9" s="8"/>
      <c r="AY9" s="8"/>
      <c r="AZ9" s="8"/>
      <c r="BA9" s="8"/>
      <c r="BB9" s="8"/>
      <c r="BC9" s="8"/>
      <c r="BD9" s="8"/>
      <c r="BE9" s="8"/>
      <c r="BF9" s="8"/>
      <c r="BG9" s="8"/>
      <c r="BH9" s="8"/>
      <c r="BI9" s="8"/>
      <c r="BJ9" s="8"/>
      <c r="BK9" s="8"/>
      <c r="BL9" s="8"/>
      <c r="BM9" s="8"/>
      <c r="BN9" s="8"/>
      <c r="BO9" s="8"/>
      <c r="BP9" s="8"/>
      <c r="BQ9" s="8"/>
      <c r="BR9" s="8"/>
      <c r="BS9" s="8"/>
      <c r="BT9" s="8"/>
      <c r="BU9" s="8"/>
      <c r="BV9" s="8"/>
      <c r="BW9" s="8"/>
      <c r="BX9" s="8"/>
      <c r="BY9" s="8"/>
      <c r="BZ9" s="8"/>
      <c r="CA9" s="8"/>
      <c r="CB9" s="8"/>
      <c r="CC9" s="8"/>
      <c r="CD9" s="8"/>
      <c r="CE9" s="8"/>
      <c r="CF9" s="8"/>
      <c r="CG9" s="8"/>
      <c r="CH9" s="8"/>
      <c r="CI9" s="8"/>
      <c r="CJ9" s="8"/>
      <c r="CK9" s="8"/>
      <c r="CL9" s="8"/>
      <c r="CM9" s="8"/>
      <c r="CN9" s="8"/>
      <c r="CO9" s="8"/>
      <c r="CP9" s="8"/>
      <c r="CQ9" s="8"/>
      <c r="CR9" s="8"/>
      <c r="CS9" s="8"/>
      <c r="CT9" s="8"/>
      <c r="CU9" s="8"/>
      <c r="CV9" s="8"/>
      <c r="CW9" s="8"/>
      <c r="CX9" s="8"/>
      <c r="CY9" s="8"/>
      <c r="CZ9" s="8"/>
      <c r="DA9" s="8"/>
      <c r="DB9" s="8"/>
      <c r="DC9" s="8"/>
      <c r="DD9" s="8"/>
      <c r="DE9" s="8"/>
      <c r="DF9" s="8"/>
      <c r="DG9" s="8"/>
      <c r="DH9" s="8"/>
      <c r="DI9" s="8"/>
      <c r="DJ9" s="8"/>
      <c r="DK9" s="8"/>
      <c r="DL9" s="8"/>
      <c r="DM9" s="8"/>
      <c r="DN9" s="8"/>
      <c r="DO9" s="8"/>
      <c r="DP9" s="8"/>
      <c r="DQ9" s="8"/>
      <c r="DR9" s="8"/>
      <c r="DS9" s="8"/>
      <c r="DT9" s="8"/>
      <c r="DU9" s="8"/>
      <c r="DV9" s="8"/>
      <c r="DW9" s="8"/>
      <c r="DX9" s="8"/>
      <c r="DY9" s="8"/>
      <c r="DZ9" s="8"/>
      <c r="EA9" s="8"/>
      <c r="EB9" s="8"/>
      <c r="EC9" s="8"/>
      <c r="ED9" s="8"/>
      <c r="EE9" s="8"/>
      <c r="EF9" s="8"/>
      <c r="EG9" s="8"/>
      <c r="EH9" s="8"/>
      <c r="EI9" s="8"/>
      <c r="EJ9" s="8"/>
      <c r="EK9" s="8"/>
      <c r="EL9" s="8"/>
      <c r="EM9" s="8"/>
      <c r="EN9" s="8"/>
      <c r="EO9" s="8"/>
      <c r="EP9" s="8"/>
      <c r="EQ9" s="8"/>
      <c r="ER9" s="8"/>
      <c r="ES9" s="8"/>
      <c r="ET9" s="8"/>
      <c r="EU9" s="8"/>
      <c r="EV9" s="8"/>
      <c r="EW9" s="8"/>
      <c r="EX9" s="8"/>
      <c r="EY9" s="8"/>
      <c r="EZ9" s="8"/>
      <c r="FA9" s="8"/>
      <c r="FB9" s="8"/>
      <c r="FC9" s="8"/>
      <c r="FD9" s="8"/>
      <c r="FE9" s="8"/>
      <c r="FF9" s="8"/>
    </row>
    <row r="10" spans="1:162" s="1" customFormat="1" ht="18" customHeight="1">
      <c r="B10" s="2137"/>
      <c r="C10" s="1260"/>
      <c r="D10" s="2141" t="s">
        <v>25</v>
      </c>
      <c r="E10" s="2142"/>
      <c r="F10" s="2151"/>
      <c r="G10" s="2151"/>
      <c r="H10" s="2151"/>
      <c r="I10" s="2151"/>
      <c r="J10" s="1262" t="s">
        <v>15</v>
      </c>
      <c r="K10" s="1262" t="s">
        <v>26</v>
      </c>
      <c r="L10" s="1262" t="s">
        <v>17</v>
      </c>
      <c r="M10" s="2152"/>
      <c r="N10" s="1331" t="s">
        <v>27</v>
      </c>
      <c r="O10" s="2156"/>
      <c r="P10" s="1332" t="s">
        <v>13</v>
      </c>
      <c r="Q10" s="48"/>
      <c r="R10" s="8"/>
      <c r="S10" s="8"/>
      <c r="T10" s="8"/>
      <c r="U10" s="8"/>
      <c r="V10" s="8"/>
      <c r="W10" s="8"/>
      <c r="X10" s="8"/>
      <c r="Y10" s="8"/>
      <c r="Z10" s="8"/>
      <c r="AA10" s="8"/>
      <c r="AB10" s="8"/>
      <c r="AC10" s="8"/>
      <c r="AD10" s="8"/>
      <c r="AE10" s="8"/>
      <c r="AF10" s="8"/>
      <c r="AG10" s="8"/>
      <c r="AH10" s="8"/>
      <c r="AI10" s="8"/>
      <c r="AJ10" s="8"/>
      <c r="AK10" s="8"/>
      <c r="AL10" s="8"/>
      <c r="AM10" s="8"/>
      <c r="AN10" s="8"/>
      <c r="AO10" s="8"/>
      <c r="AP10" s="8"/>
      <c r="AQ10" s="8"/>
      <c r="AR10" s="8"/>
      <c r="AS10" s="8"/>
      <c r="AT10" s="8"/>
      <c r="AU10" s="8"/>
      <c r="AV10" s="8"/>
      <c r="AW10" s="8"/>
      <c r="AX10" s="8"/>
      <c r="AY10" s="8"/>
      <c r="AZ10" s="8"/>
      <c r="BA10" s="8"/>
      <c r="BB10" s="8"/>
      <c r="BC10" s="8"/>
      <c r="BD10" s="8"/>
      <c r="BE10" s="8"/>
      <c r="BF10" s="8"/>
      <c r="BG10" s="8"/>
      <c r="BH10" s="8"/>
      <c r="BI10" s="8"/>
      <c r="BJ10" s="8"/>
      <c r="BK10" s="8"/>
      <c r="BL10" s="8"/>
      <c r="BM10" s="8"/>
      <c r="BN10" s="8"/>
      <c r="BO10" s="8"/>
      <c r="BP10" s="8"/>
      <c r="BQ10" s="8"/>
      <c r="BR10" s="8"/>
      <c r="BS10" s="8"/>
      <c r="BT10" s="8"/>
      <c r="BU10" s="8"/>
      <c r="BV10" s="8"/>
      <c r="BW10" s="8"/>
      <c r="BX10" s="8"/>
      <c r="BY10" s="8"/>
      <c r="BZ10" s="8"/>
      <c r="CA10" s="8"/>
      <c r="CB10" s="8"/>
      <c r="CC10" s="8"/>
      <c r="CD10" s="8"/>
      <c r="CE10" s="8"/>
      <c r="CF10" s="8"/>
      <c r="CG10" s="8"/>
      <c r="CH10" s="8"/>
      <c r="CI10" s="8"/>
      <c r="CJ10" s="8"/>
      <c r="CK10" s="8"/>
      <c r="CL10" s="8"/>
      <c r="CM10" s="8"/>
      <c r="CN10" s="8"/>
      <c r="CO10" s="8"/>
      <c r="CP10" s="8"/>
      <c r="CQ10" s="8"/>
      <c r="CR10" s="8"/>
      <c r="CS10" s="8"/>
      <c r="CT10" s="8"/>
      <c r="CU10" s="8"/>
      <c r="CV10" s="8"/>
      <c r="CW10" s="8"/>
      <c r="CX10" s="8"/>
      <c r="CY10" s="8"/>
      <c r="CZ10" s="8"/>
      <c r="DA10" s="8"/>
      <c r="DB10" s="8"/>
      <c r="DC10" s="8"/>
      <c r="DD10" s="8"/>
      <c r="DE10" s="8"/>
      <c r="DF10" s="8"/>
      <c r="DG10" s="8"/>
      <c r="DH10" s="8"/>
      <c r="DI10" s="8"/>
      <c r="DJ10" s="8"/>
      <c r="DK10" s="8"/>
      <c r="DL10" s="8"/>
      <c r="DM10" s="8"/>
      <c r="DN10" s="8"/>
      <c r="DO10" s="8"/>
      <c r="DP10" s="8"/>
      <c r="DQ10" s="8"/>
      <c r="DR10" s="8"/>
      <c r="DS10" s="8"/>
      <c r="DT10" s="8"/>
      <c r="DU10" s="8"/>
      <c r="DV10" s="8"/>
      <c r="DW10" s="8"/>
      <c r="DX10" s="8"/>
      <c r="DY10" s="8"/>
      <c r="DZ10" s="8"/>
      <c r="EA10" s="8"/>
      <c r="EB10" s="8"/>
      <c r="EC10" s="8"/>
      <c r="ED10" s="8"/>
      <c r="EE10" s="8"/>
      <c r="EF10" s="8"/>
      <c r="EG10" s="8"/>
      <c r="EH10" s="8"/>
      <c r="EI10" s="8"/>
      <c r="EJ10" s="8"/>
      <c r="EK10" s="8"/>
      <c r="EL10" s="8"/>
      <c r="EM10" s="8"/>
      <c r="EN10" s="8"/>
      <c r="EO10" s="8"/>
      <c r="EP10" s="8"/>
      <c r="EQ10" s="8"/>
      <c r="ER10" s="8"/>
      <c r="ES10" s="8"/>
      <c r="ET10" s="8"/>
      <c r="EU10" s="8"/>
      <c r="EV10" s="8"/>
      <c r="EW10" s="8"/>
      <c r="EX10" s="8"/>
      <c r="EY10" s="8"/>
      <c r="EZ10" s="8"/>
      <c r="FA10" s="8"/>
      <c r="FB10" s="8"/>
      <c r="FC10" s="8"/>
      <c r="FD10" s="8"/>
      <c r="FE10" s="8"/>
      <c r="FF10" s="8"/>
    </row>
    <row r="11" spans="1:162" s="1" customFormat="1" ht="15" customHeight="1">
      <c r="A11" s="13"/>
      <c r="B11" s="2138"/>
      <c r="C11" s="1261"/>
      <c r="D11" s="1333"/>
      <c r="E11" s="1333"/>
      <c r="F11" s="38" t="s">
        <v>28</v>
      </c>
      <c r="G11" s="38" t="s">
        <v>29</v>
      </c>
      <c r="H11" s="38" t="s">
        <v>30</v>
      </c>
      <c r="I11" s="38" t="s">
        <v>31</v>
      </c>
      <c r="J11" s="38" t="s">
        <v>31</v>
      </c>
      <c r="K11" s="38" t="s">
        <v>32</v>
      </c>
      <c r="L11" s="38" t="s">
        <v>33</v>
      </c>
      <c r="M11" s="1333" t="s">
        <v>34</v>
      </c>
      <c r="N11" s="1334" t="s">
        <v>35</v>
      </c>
      <c r="O11" s="1333" t="s">
        <v>12</v>
      </c>
      <c r="P11" s="1335" t="s">
        <v>36</v>
      </c>
      <c r="Q11" s="49"/>
      <c r="R11" s="8"/>
      <c r="S11" s="8"/>
      <c r="T11" s="8"/>
      <c r="U11" s="8"/>
      <c r="V11" s="8"/>
      <c r="W11" s="8"/>
      <c r="X11" s="8"/>
      <c r="Y11" s="8"/>
      <c r="Z11" s="8"/>
      <c r="AA11" s="8"/>
      <c r="AB11" s="8"/>
      <c r="AC11" s="8"/>
      <c r="AD11" s="8"/>
      <c r="AE11" s="8"/>
      <c r="AF11" s="8"/>
      <c r="AG11" s="8"/>
      <c r="AH11" s="8"/>
      <c r="AI11" s="8"/>
      <c r="AJ11" s="8"/>
      <c r="AK11" s="8"/>
      <c r="AL11" s="8"/>
      <c r="AM11" s="8"/>
      <c r="AN11" s="8"/>
      <c r="AO11" s="8"/>
      <c r="AP11" s="8"/>
      <c r="AQ11" s="8"/>
      <c r="AR11" s="8"/>
      <c r="AS11" s="8"/>
      <c r="AT11" s="8"/>
      <c r="AU11" s="8"/>
      <c r="AV11" s="8"/>
      <c r="AW11" s="8"/>
      <c r="AX11" s="8"/>
      <c r="AY11" s="8"/>
      <c r="AZ11" s="8"/>
      <c r="BA11" s="8"/>
      <c r="BB11" s="8"/>
      <c r="BC11" s="8"/>
      <c r="BD11" s="8"/>
      <c r="BE11" s="8"/>
      <c r="BF11" s="8"/>
      <c r="BG11" s="8"/>
      <c r="BH11" s="8"/>
      <c r="BI11" s="8"/>
      <c r="BJ11" s="8"/>
      <c r="BK11" s="8"/>
      <c r="BL11" s="8"/>
      <c r="BM11" s="8"/>
      <c r="BN11" s="8"/>
      <c r="BO11" s="8"/>
      <c r="BP11" s="8"/>
      <c r="BQ11" s="8"/>
      <c r="BR11" s="8"/>
      <c r="BS11" s="8"/>
      <c r="BT11" s="8"/>
      <c r="BU11" s="8"/>
      <c r="BV11" s="8"/>
      <c r="BW11" s="8"/>
      <c r="BX11" s="8"/>
      <c r="BY11" s="8"/>
      <c r="BZ11" s="8"/>
      <c r="CA11" s="8"/>
      <c r="CB11" s="8"/>
      <c r="CC11" s="8"/>
      <c r="CD11" s="8"/>
      <c r="CE11" s="8"/>
      <c r="CF11" s="8"/>
      <c r="CG11" s="8"/>
      <c r="CH11" s="8"/>
      <c r="CI11" s="8"/>
      <c r="CJ11" s="8"/>
      <c r="CK11" s="8"/>
      <c r="CL11" s="8"/>
      <c r="CM11" s="8"/>
      <c r="CN11" s="8"/>
      <c r="CO11" s="8"/>
      <c r="CP11" s="8"/>
      <c r="CQ11" s="8"/>
      <c r="CR11" s="8"/>
      <c r="CS11" s="8"/>
      <c r="CT11" s="8"/>
      <c r="CU11" s="8"/>
      <c r="CV11" s="8"/>
      <c r="CW11" s="8"/>
      <c r="CX11" s="8"/>
      <c r="CY11" s="8"/>
      <c r="CZ11" s="8"/>
      <c r="DA11" s="8"/>
      <c r="DB11" s="8"/>
      <c r="DC11" s="8"/>
      <c r="DD11" s="8"/>
      <c r="DE11" s="8"/>
      <c r="DF11" s="8"/>
      <c r="DG11" s="8"/>
      <c r="DH11" s="8"/>
      <c r="DI11" s="8"/>
      <c r="DJ11" s="8"/>
      <c r="DK11" s="8"/>
      <c r="DL11" s="8"/>
      <c r="DM11" s="8"/>
      <c r="DN11" s="8"/>
      <c r="DO11" s="8"/>
      <c r="DP11" s="8"/>
      <c r="DQ11" s="8"/>
      <c r="DR11" s="8"/>
      <c r="DS11" s="8"/>
      <c r="DT11" s="8"/>
      <c r="DU11" s="8"/>
      <c r="DV11" s="8"/>
      <c r="DW11" s="8"/>
      <c r="DX11" s="8"/>
      <c r="DY11" s="8"/>
      <c r="DZ11" s="8"/>
      <c r="EA11" s="8"/>
      <c r="EB11" s="8"/>
      <c r="EC11" s="8"/>
      <c r="ED11" s="8"/>
      <c r="EE11" s="8"/>
      <c r="EF11" s="8"/>
      <c r="EG11" s="8"/>
      <c r="EH11" s="8"/>
      <c r="EI11" s="8"/>
      <c r="EJ11" s="8"/>
      <c r="EK11" s="8"/>
      <c r="EL11" s="8"/>
      <c r="EM11" s="8"/>
      <c r="EN11" s="8"/>
      <c r="EO11" s="8"/>
      <c r="EP11" s="8"/>
      <c r="EQ11" s="8"/>
      <c r="ER11" s="8"/>
      <c r="ES11" s="8"/>
      <c r="ET11" s="8"/>
      <c r="EU11" s="8"/>
      <c r="EV11" s="8"/>
      <c r="EW11" s="8"/>
      <c r="EX11" s="8"/>
      <c r="EY11" s="8"/>
      <c r="EZ11" s="8"/>
      <c r="FA11" s="8"/>
      <c r="FB11" s="8"/>
      <c r="FC11" s="8"/>
      <c r="FD11" s="8"/>
      <c r="FE11" s="8"/>
      <c r="FF11" s="8"/>
    </row>
    <row r="12" spans="1:162" s="32" customFormat="1" ht="29.25" customHeight="1">
      <c r="B12" s="1215" t="s">
        <v>15</v>
      </c>
      <c r="C12" s="1216"/>
      <c r="D12" s="1215"/>
      <c r="E12" s="1213">
        <v>19213</v>
      </c>
      <c r="F12" s="1213">
        <v>5789975</v>
      </c>
      <c r="G12" s="1213">
        <v>2921240</v>
      </c>
      <c r="H12" s="1213">
        <v>2868735</v>
      </c>
      <c r="I12" s="1213">
        <v>810212</v>
      </c>
      <c r="J12" s="1213">
        <v>447660</v>
      </c>
      <c r="K12" s="1213">
        <v>171893</v>
      </c>
      <c r="L12" s="1213">
        <v>275767</v>
      </c>
      <c r="M12" s="1213">
        <v>362552</v>
      </c>
      <c r="N12" s="1213">
        <v>232502</v>
      </c>
      <c r="O12" s="1238">
        <v>49.546586988717564</v>
      </c>
      <c r="P12" s="1226">
        <v>61.601885359424571</v>
      </c>
      <c r="Q12" s="1015"/>
      <c r="R12" s="33"/>
    </row>
    <row r="13" spans="1:162" s="32" customFormat="1" ht="15" customHeight="1">
      <c r="B13" s="1218" t="s">
        <v>31</v>
      </c>
      <c r="C13" s="1216"/>
      <c r="D13" s="1217"/>
      <c r="E13" s="1213"/>
      <c r="F13" s="1213"/>
      <c r="G13" s="1213"/>
      <c r="H13" s="1213"/>
      <c r="I13" s="1213"/>
      <c r="J13" s="1213"/>
      <c r="K13" s="1213"/>
      <c r="L13" s="1213"/>
      <c r="M13" s="1213"/>
      <c r="N13" s="1213"/>
      <c r="O13" s="1238"/>
      <c r="P13" s="1226"/>
      <c r="Q13" s="1015"/>
      <c r="R13" s="33"/>
    </row>
    <row r="14" spans="1:162" s="1" customFormat="1" ht="29.25" customHeight="1">
      <c r="B14" s="1258" t="s">
        <v>37</v>
      </c>
      <c r="C14" s="14"/>
      <c r="D14" s="1229"/>
      <c r="E14" s="1239">
        <v>6044</v>
      </c>
      <c r="F14" s="1239">
        <v>739445</v>
      </c>
      <c r="G14" s="1239">
        <v>371271</v>
      </c>
      <c r="H14" s="1239">
        <v>368174</v>
      </c>
      <c r="I14" s="1239">
        <v>90586</v>
      </c>
      <c r="J14" s="1239">
        <v>71456</v>
      </c>
      <c r="K14" s="1239">
        <v>4906</v>
      </c>
      <c r="L14" s="1239">
        <v>66550</v>
      </c>
      <c r="M14" s="1239">
        <v>19130</v>
      </c>
      <c r="N14" s="1239">
        <v>13976</v>
      </c>
      <c r="O14" s="1249">
        <v>49.790586182880403</v>
      </c>
      <c r="P14" s="1250">
        <v>93.134236453201964</v>
      </c>
      <c r="Q14" s="1016"/>
      <c r="R14" s="1258"/>
    </row>
    <row r="15" spans="1:162" s="1" customFormat="1" ht="15" customHeight="1">
      <c r="B15" s="1" t="s">
        <v>38</v>
      </c>
      <c r="C15" s="14"/>
      <c r="D15" s="1229"/>
      <c r="E15" s="1239"/>
      <c r="F15" s="1239"/>
      <c r="G15" s="1239"/>
      <c r="H15" s="1239"/>
      <c r="I15" s="1239"/>
      <c r="J15" s="1239"/>
      <c r="K15" s="1239"/>
      <c r="L15" s="1239"/>
      <c r="M15" s="1239"/>
      <c r="N15" s="1239"/>
      <c r="O15" s="1249"/>
      <c r="P15" s="1250"/>
      <c r="Q15" s="1016"/>
      <c r="R15" s="1258"/>
    </row>
    <row r="16" spans="1:162" s="1" customFormat="1" ht="27" customHeight="1">
      <c r="B16" s="1258" t="s">
        <v>97</v>
      </c>
      <c r="C16" s="14"/>
      <c r="D16" s="1229"/>
      <c r="E16" s="1212">
        <v>6034</v>
      </c>
      <c r="F16" s="1212">
        <v>744882</v>
      </c>
      <c r="G16" s="1212">
        <v>380243</v>
      </c>
      <c r="H16" s="1212">
        <v>364639</v>
      </c>
      <c r="I16" s="1212">
        <v>149187</v>
      </c>
      <c r="J16" s="1212">
        <v>126587</v>
      </c>
      <c r="K16" s="1212">
        <v>6903</v>
      </c>
      <c r="L16" s="1212">
        <v>119684</v>
      </c>
      <c r="M16" s="1212">
        <v>22600</v>
      </c>
      <c r="N16" s="1212">
        <v>25934</v>
      </c>
      <c r="O16" s="1249">
        <v>48.952585778687094</v>
      </c>
      <c r="P16" s="1250">
        <v>94.546833403114064</v>
      </c>
      <c r="Q16" s="1016"/>
      <c r="R16" s="1258"/>
    </row>
    <row r="17" spans="2:18" s="1" customFormat="1" ht="21.75" customHeight="1">
      <c r="B17" s="1009" t="s">
        <v>99</v>
      </c>
      <c r="C17" s="14"/>
      <c r="D17" s="1229"/>
      <c r="E17" s="1239"/>
      <c r="F17" s="1239"/>
      <c r="G17" s="1239"/>
      <c r="H17" s="1239"/>
      <c r="I17" s="1239"/>
      <c r="J17" s="1239"/>
      <c r="K17" s="1239"/>
      <c r="L17" s="1239"/>
      <c r="M17" s="1239"/>
      <c r="N17" s="1239"/>
      <c r="O17" s="1249"/>
      <c r="P17" s="1250"/>
      <c r="Q17" s="1016"/>
      <c r="R17" s="1258"/>
    </row>
    <row r="18" spans="2:18" s="1" customFormat="1" ht="29.25" customHeight="1">
      <c r="B18" s="1258" t="s">
        <v>41</v>
      </c>
      <c r="C18" s="14"/>
      <c r="D18" s="1229"/>
      <c r="E18" s="1239">
        <v>244</v>
      </c>
      <c r="F18" s="1239">
        <v>80057</v>
      </c>
      <c r="G18" s="1239">
        <v>35249</v>
      </c>
      <c r="H18" s="1239">
        <v>44808</v>
      </c>
      <c r="I18" s="1239">
        <v>7396</v>
      </c>
      <c r="J18" s="1239">
        <v>5578</v>
      </c>
      <c r="K18" s="1239">
        <v>2628</v>
      </c>
      <c r="L18" s="1239">
        <v>2950</v>
      </c>
      <c r="M18" s="1239">
        <v>1818</v>
      </c>
      <c r="N18" s="1239">
        <v>1058</v>
      </c>
      <c r="O18" s="1249">
        <v>55.970121288581886</v>
      </c>
      <c r="P18" s="1250">
        <v>52.886339189673713</v>
      </c>
      <c r="Q18" s="1016"/>
      <c r="R18" s="1258"/>
    </row>
    <row r="19" spans="2:18" s="1" customFormat="1" ht="15" customHeight="1">
      <c r="B19" s="1" t="s">
        <v>42</v>
      </c>
      <c r="C19" s="14"/>
      <c r="D19" s="1229"/>
      <c r="E19" s="1239"/>
      <c r="F19" s="1239"/>
      <c r="G19" s="1239"/>
      <c r="H19" s="1239"/>
      <c r="I19" s="1239"/>
      <c r="J19" s="1239"/>
      <c r="K19" s="1239"/>
      <c r="L19" s="1239"/>
      <c r="M19" s="1239"/>
      <c r="N19" s="1239"/>
      <c r="O19" s="1249"/>
      <c r="P19" s="1250"/>
      <c r="Q19" s="1016"/>
      <c r="R19" s="1258"/>
    </row>
    <row r="20" spans="2:18" s="1" customFormat="1" ht="29.25" customHeight="1">
      <c r="B20" s="1258" t="s">
        <v>43</v>
      </c>
      <c r="C20" s="14"/>
      <c r="D20" s="1229"/>
      <c r="E20" s="1239">
        <v>781</v>
      </c>
      <c r="F20" s="1239">
        <v>247622</v>
      </c>
      <c r="G20" s="1239">
        <v>119588</v>
      </c>
      <c r="H20" s="1239">
        <v>128034</v>
      </c>
      <c r="I20" s="1239">
        <v>31490</v>
      </c>
      <c r="J20" s="1239">
        <v>15966</v>
      </c>
      <c r="K20" s="1239">
        <v>9709</v>
      </c>
      <c r="L20" s="1239">
        <v>6257</v>
      </c>
      <c r="M20" s="1239">
        <v>15524</v>
      </c>
      <c r="N20" s="1239">
        <v>2255</v>
      </c>
      <c r="O20" s="1249">
        <v>51.705421973814921</v>
      </c>
      <c r="P20" s="1250">
        <v>39.189527746461231</v>
      </c>
      <c r="Q20" s="1016"/>
      <c r="R20" s="1258"/>
    </row>
    <row r="21" spans="2:18" s="1" customFormat="1" ht="15" customHeight="1">
      <c r="B21" s="1" t="s">
        <v>44</v>
      </c>
      <c r="C21" s="14"/>
      <c r="D21" s="1229"/>
      <c r="E21" s="1239"/>
      <c r="F21" s="1239"/>
      <c r="G21" s="1239"/>
      <c r="H21" s="1239"/>
      <c r="I21" s="1239"/>
      <c r="J21" s="1239"/>
      <c r="K21" s="1239"/>
      <c r="L21" s="1239"/>
      <c r="M21" s="1239"/>
      <c r="N21" s="1239"/>
      <c r="O21" s="1249"/>
      <c r="P21" s="1250"/>
      <c r="Q21" s="1016"/>
      <c r="R21" s="1258"/>
    </row>
    <row r="22" spans="2:18" s="1" customFormat="1" ht="29.25" customHeight="1">
      <c r="B22" s="1258" t="s">
        <v>100</v>
      </c>
      <c r="C22" s="14"/>
      <c r="D22" s="1229"/>
      <c r="E22" s="1239">
        <v>1</v>
      </c>
      <c r="F22" s="1239">
        <v>224</v>
      </c>
      <c r="G22" s="1239">
        <v>115</v>
      </c>
      <c r="H22" s="1239">
        <v>109</v>
      </c>
      <c r="I22" s="1239">
        <v>30</v>
      </c>
      <c r="J22" s="1239">
        <v>26</v>
      </c>
      <c r="K22" s="1239">
        <v>13</v>
      </c>
      <c r="L22" s="1239">
        <v>13</v>
      </c>
      <c r="M22" s="1239">
        <v>4</v>
      </c>
      <c r="N22" s="1239">
        <v>8</v>
      </c>
      <c r="O22" s="1249">
        <v>48.660714285714285</v>
      </c>
      <c r="P22" s="1250">
        <v>50</v>
      </c>
      <c r="Q22" s="1016"/>
      <c r="R22" s="1258"/>
    </row>
    <row r="23" spans="2:18" s="1" customFormat="1" ht="15" customHeight="1">
      <c r="B23" s="1" t="s">
        <v>101</v>
      </c>
      <c r="C23" s="14"/>
      <c r="D23" s="1229"/>
      <c r="E23" s="1239"/>
      <c r="F23" s="1239"/>
      <c r="G23" s="1239"/>
      <c r="H23" s="1239"/>
      <c r="I23" s="1239"/>
      <c r="J23" s="1239"/>
      <c r="K23" s="1239"/>
      <c r="L23" s="1239"/>
      <c r="M23" s="1239"/>
      <c r="N23" s="1239"/>
      <c r="O23" s="1249"/>
      <c r="P23" s="1250"/>
      <c r="Q23" s="1016"/>
      <c r="R23" s="1258"/>
    </row>
    <row r="24" spans="2:18" s="1" customFormat="1" ht="29.25" customHeight="1">
      <c r="B24" s="1258" t="s">
        <v>47</v>
      </c>
      <c r="C24" s="14"/>
      <c r="D24" s="1229"/>
      <c r="E24" s="1239">
        <v>1321</v>
      </c>
      <c r="F24" s="1239">
        <v>1013176</v>
      </c>
      <c r="G24" s="1239">
        <v>515020</v>
      </c>
      <c r="H24" s="1239">
        <v>498156</v>
      </c>
      <c r="I24" s="1239">
        <v>98142</v>
      </c>
      <c r="J24" s="1239">
        <v>62377</v>
      </c>
      <c r="K24" s="1239">
        <v>43456</v>
      </c>
      <c r="L24" s="1239">
        <v>18921</v>
      </c>
      <c r="M24" s="1239">
        <v>35765</v>
      </c>
      <c r="N24" s="1239">
        <v>12473</v>
      </c>
      <c r="O24" s="1249">
        <v>49.167765521488867</v>
      </c>
      <c r="P24" s="1250">
        <v>30.333295926383119</v>
      </c>
      <c r="Q24" s="1016"/>
      <c r="R24" s="1258"/>
    </row>
    <row r="25" spans="2:18" s="1" customFormat="1" ht="15" customHeight="1">
      <c r="B25" s="1" t="s">
        <v>102</v>
      </c>
      <c r="C25" s="14"/>
      <c r="D25" s="1229"/>
      <c r="E25" s="1239"/>
      <c r="F25" s="1239"/>
      <c r="G25" s="1239"/>
      <c r="H25" s="1239"/>
      <c r="I25" s="1239"/>
      <c r="J25" s="1239"/>
      <c r="K25" s="1239"/>
      <c r="L25" s="1239"/>
      <c r="M25" s="1239"/>
      <c r="N25" s="1239"/>
      <c r="O25" s="1249"/>
      <c r="P25" s="1250"/>
      <c r="Q25" s="1016"/>
      <c r="R25" s="1258"/>
    </row>
    <row r="26" spans="2:18" s="1" customFormat="1" ht="29.25" customHeight="1">
      <c r="B26" s="1258" t="s">
        <v>103</v>
      </c>
      <c r="C26" s="14"/>
      <c r="D26" s="1229"/>
      <c r="E26" s="1239">
        <v>18</v>
      </c>
      <c r="F26" s="1239">
        <v>7276</v>
      </c>
      <c r="G26" s="1239">
        <v>4280</v>
      </c>
      <c r="H26" s="1239">
        <v>2996</v>
      </c>
      <c r="I26" s="1239">
        <v>1012</v>
      </c>
      <c r="J26" s="1239">
        <v>716</v>
      </c>
      <c r="K26" s="1239">
        <v>498</v>
      </c>
      <c r="L26" s="1239">
        <v>218</v>
      </c>
      <c r="M26" s="1239">
        <v>296</v>
      </c>
      <c r="N26" s="1239">
        <v>157</v>
      </c>
      <c r="O26" s="1249">
        <v>41.17647058823529</v>
      </c>
      <c r="P26" s="1250">
        <v>30.446927374301673</v>
      </c>
      <c r="Q26" s="1016"/>
      <c r="R26" s="1258"/>
    </row>
    <row r="27" spans="2:18" s="1" customFormat="1" ht="15" customHeight="1">
      <c r="B27" s="1" t="s">
        <v>50</v>
      </c>
      <c r="C27" s="14"/>
      <c r="D27" s="1229"/>
      <c r="E27" s="1239"/>
      <c r="F27" s="1239"/>
      <c r="G27" s="1239"/>
      <c r="H27" s="1239"/>
      <c r="I27" s="1239"/>
      <c r="J27" s="1239"/>
      <c r="K27" s="1239"/>
      <c r="L27" s="1239"/>
      <c r="M27" s="1239"/>
      <c r="N27" s="1239"/>
      <c r="O27" s="1249"/>
      <c r="P27" s="1250"/>
      <c r="Q27" s="1016"/>
      <c r="R27" s="1258"/>
    </row>
    <row r="28" spans="2:18" s="1" customFormat="1" ht="29.25" customHeight="1">
      <c r="B28" s="1258" t="s">
        <v>104</v>
      </c>
      <c r="C28" s="14"/>
      <c r="D28" s="1229"/>
      <c r="E28" s="1239">
        <v>15</v>
      </c>
      <c r="F28" s="1239">
        <v>898</v>
      </c>
      <c r="G28" s="1239">
        <v>533</v>
      </c>
      <c r="H28" s="1239">
        <v>365</v>
      </c>
      <c r="I28" s="1239">
        <v>396</v>
      </c>
      <c r="J28" s="1239">
        <v>314</v>
      </c>
      <c r="K28" s="1239">
        <v>173</v>
      </c>
      <c r="L28" s="1239">
        <v>141</v>
      </c>
      <c r="M28" s="1239">
        <v>82</v>
      </c>
      <c r="N28" s="1239">
        <v>109</v>
      </c>
      <c r="O28" s="1249">
        <v>40.645879732739424</v>
      </c>
      <c r="P28" s="1250">
        <v>44.904458598726116</v>
      </c>
      <c r="Q28" s="1016"/>
      <c r="R28" s="1258"/>
    </row>
    <row r="29" spans="2:18" s="1" customFormat="1" ht="15" customHeight="1">
      <c r="B29" s="54" t="s">
        <v>105</v>
      </c>
      <c r="C29" s="14"/>
      <c r="D29" s="1229"/>
      <c r="E29" s="1239"/>
      <c r="F29" s="1239"/>
      <c r="G29" s="1239"/>
      <c r="H29" s="1239"/>
      <c r="I29" s="1239"/>
      <c r="J29" s="1239"/>
      <c r="K29" s="1239"/>
      <c r="L29" s="1239"/>
      <c r="M29" s="1239"/>
      <c r="N29" s="1239"/>
      <c r="O29" s="1249"/>
      <c r="P29" s="1250"/>
      <c r="Q29" s="1016"/>
      <c r="R29" s="1258"/>
    </row>
    <row r="30" spans="2:18" s="1" customFormat="1" ht="29.25" customHeight="1">
      <c r="B30" s="1258" t="s">
        <v>53</v>
      </c>
      <c r="C30" s="14"/>
      <c r="D30" s="1229"/>
      <c r="E30" s="1239">
        <v>4</v>
      </c>
      <c r="F30" s="1336">
        <v>1728</v>
      </c>
      <c r="G30" s="1336">
        <v>1492</v>
      </c>
      <c r="H30" s="1336">
        <v>236</v>
      </c>
      <c r="I30" s="1239">
        <v>273</v>
      </c>
      <c r="J30" s="1336">
        <v>149</v>
      </c>
      <c r="K30" s="1336">
        <v>128</v>
      </c>
      <c r="L30" s="1336">
        <v>21</v>
      </c>
      <c r="M30" s="1239">
        <v>124</v>
      </c>
      <c r="N30" s="1239">
        <v>53</v>
      </c>
      <c r="O30" s="1249">
        <v>13.657407407407407</v>
      </c>
      <c r="P30" s="1250">
        <v>14.093959731543624</v>
      </c>
      <c r="Q30" s="1016"/>
      <c r="R30" s="1258"/>
    </row>
    <row r="31" spans="2:18" s="1" customFormat="1" ht="15" customHeight="1">
      <c r="B31" s="1" t="s">
        <v>54</v>
      </c>
      <c r="C31" s="14"/>
      <c r="D31" s="1229"/>
      <c r="E31" s="1239"/>
      <c r="F31" s="1239"/>
      <c r="G31" s="1239"/>
      <c r="H31" s="1239"/>
      <c r="I31" s="1239"/>
      <c r="J31" s="1239"/>
      <c r="K31" s="1239"/>
      <c r="L31" s="1239"/>
      <c r="M31" s="1239"/>
      <c r="N31" s="1239"/>
      <c r="O31" s="1249"/>
      <c r="P31" s="1250"/>
      <c r="Q31" s="1016"/>
      <c r="R31" s="1258"/>
    </row>
    <row r="32" spans="2:18" s="1" customFormat="1" ht="29.25" customHeight="1">
      <c r="B32" s="1258" t="s">
        <v>55</v>
      </c>
      <c r="C32" s="14"/>
      <c r="D32" s="1229"/>
      <c r="E32" s="1239">
        <v>288</v>
      </c>
      <c r="F32" s="1336">
        <v>81499</v>
      </c>
      <c r="G32" s="1336">
        <v>10224</v>
      </c>
      <c r="H32" s="1336">
        <v>71275</v>
      </c>
      <c r="I32" s="1212">
        <v>19510</v>
      </c>
      <c r="J32" s="1336">
        <v>6130</v>
      </c>
      <c r="K32" s="1336">
        <v>2764</v>
      </c>
      <c r="L32" s="1336">
        <v>3366</v>
      </c>
      <c r="M32" s="1239">
        <v>13380</v>
      </c>
      <c r="N32" s="1239">
        <v>3434</v>
      </c>
      <c r="O32" s="1249">
        <v>87.45506079829201</v>
      </c>
      <c r="P32" s="1250">
        <v>54.910277324632951</v>
      </c>
      <c r="Q32" s="1016"/>
      <c r="R32" s="1258"/>
    </row>
    <row r="33" spans="1:19" s="1" customFormat="1" ht="15" customHeight="1">
      <c r="B33" s="1" t="s">
        <v>56</v>
      </c>
      <c r="C33" s="14"/>
      <c r="D33" s="1229"/>
      <c r="E33" s="1239"/>
      <c r="F33" s="1239"/>
      <c r="G33" s="1239"/>
      <c r="H33" s="1239"/>
      <c r="I33" s="1239"/>
      <c r="J33" s="1239"/>
      <c r="K33" s="1239"/>
      <c r="L33" s="1239"/>
      <c r="M33" s="1239"/>
      <c r="N33" s="1239"/>
      <c r="O33" s="1249"/>
      <c r="P33" s="1250"/>
      <c r="Q33" s="1016"/>
      <c r="R33" s="1258"/>
    </row>
    <row r="34" spans="1:19" s="1" customFormat="1" ht="29.25" customHeight="1">
      <c r="B34" s="1258" t="s">
        <v>57</v>
      </c>
      <c r="C34" s="14"/>
      <c r="D34" s="1229"/>
      <c r="E34" s="1239">
        <v>622</v>
      </c>
      <c r="F34" s="1336">
        <v>2179507</v>
      </c>
      <c r="G34" s="1336">
        <v>1168075</v>
      </c>
      <c r="H34" s="1336">
        <v>1011432</v>
      </c>
      <c r="I34" s="1239">
        <v>257803</v>
      </c>
      <c r="J34" s="1239">
        <v>113293</v>
      </c>
      <c r="K34" s="1337">
        <v>78066</v>
      </c>
      <c r="L34" s="1337">
        <v>35227</v>
      </c>
      <c r="M34" s="1336">
        <v>144510</v>
      </c>
      <c r="N34" s="1239">
        <v>153905</v>
      </c>
      <c r="O34" s="1249">
        <v>46.406457974211598</v>
      </c>
      <c r="P34" s="1250">
        <v>31.093712762483115</v>
      </c>
      <c r="Q34" s="1016"/>
      <c r="R34" s="1258"/>
    </row>
    <row r="35" spans="1:19" s="1" customFormat="1" ht="15" customHeight="1">
      <c r="B35" s="1" t="s">
        <v>58</v>
      </c>
      <c r="C35" s="14"/>
      <c r="D35" s="1229"/>
      <c r="E35" s="1239"/>
      <c r="F35" s="1239"/>
      <c r="G35" s="1239"/>
      <c r="H35" s="1239"/>
      <c r="I35" s="1239"/>
      <c r="J35" s="1239"/>
      <c r="K35" s="1239"/>
      <c r="L35" s="1239"/>
      <c r="M35" s="1239"/>
      <c r="N35" s="1239"/>
      <c r="O35" s="1249"/>
      <c r="P35" s="1250"/>
      <c r="Q35" s="1016"/>
      <c r="R35" s="1258"/>
    </row>
    <row r="36" spans="1:19" s="1" customFormat="1" ht="29.25" customHeight="1">
      <c r="B36" s="1" t="s">
        <v>59</v>
      </c>
      <c r="C36" s="15"/>
      <c r="D36" s="1230"/>
      <c r="E36" s="1338">
        <v>485</v>
      </c>
      <c r="F36" s="1339">
        <v>93475</v>
      </c>
      <c r="G36" s="1339">
        <v>59182</v>
      </c>
      <c r="H36" s="1339">
        <v>34293</v>
      </c>
      <c r="I36" s="1340" t="s">
        <v>60</v>
      </c>
      <c r="J36" s="1339">
        <v>48053</v>
      </c>
      <c r="K36" s="1339">
        <v>36643</v>
      </c>
      <c r="L36" s="1339">
        <v>11410</v>
      </c>
      <c r="M36" s="1341" t="s">
        <v>60</v>
      </c>
      <c r="N36" s="1341" t="s">
        <v>60</v>
      </c>
      <c r="O36" s="1342">
        <v>36.686814656325225</v>
      </c>
      <c r="P36" s="1343">
        <v>23.744615320583524</v>
      </c>
      <c r="Q36" s="1018"/>
      <c r="R36" s="1258"/>
    </row>
    <row r="37" spans="1:19" s="1" customFormat="1" ht="15" customHeight="1">
      <c r="B37" s="1" t="s">
        <v>106</v>
      </c>
      <c r="C37" s="15"/>
      <c r="D37" s="1231"/>
      <c r="E37" s="1239"/>
      <c r="F37" s="1239"/>
      <c r="G37" s="1239"/>
      <c r="H37" s="1239"/>
      <c r="I37" s="1239"/>
      <c r="J37" s="1239"/>
      <c r="K37" s="1239"/>
      <c r="L37" s="1239"/>
      <c r="M37" s="1239"/>
      <c r="N37" s="1239"/>
      <c r="O37" s="1249"/>
      <c r="P37" s="1250"/>
      <c r="Q37" s="1018"/>
    </row>
    <row r="38" spans="1:19" s="1" customFormat="1" ht="29.25" customHeight="1">
      <c r="B38" s="1258" t="s">
        <v>62</v>
      </c>
      <c r="C38" s="14"/>
      <c r="D38" s="1229"/>
      <c r="E38" s="1239">
        <v>2831</v>
      </c>
      <c r="F38" s="1239">
        <v>585864</v>
      </c>
      <c r="G38" s="1239">
        <v>257615</v>
      </c>
      <c r="H38" s="1239">
        <v>328249</v>
      </c>
      <c r="I38" s="1239">
        <v>137725</v>
      </c>
      <c r="J38" s="1239">
        <v>36605</v>
      </c>
      <c r="K38" s="1239">
        <v>17954</v>
      </c>
      <c r="L38" s="1239">
        <v>18651</v>
      </c>
      <c r="M38" s="1239">
        <v>101120</v>
      </c>
      <c r="N38" s="1239">
        <v>15447</v>
      </c>
      <c r="O38" s="1249">
        <v>56.028190842926008</v>
      </c>
      <c r="P38" s="1250">
        <v>50.952055730091516</v>
      </c>
      <c r="Q38" s="1016"/>
      <c r="R38" s="1258"/>
    </row>
    <row r="39" spans="1:19" s="1" customFormat="1" ht="15" customHeight="1">
      <c r="B39" s="1" t="s">
        <v>63</v>
      </c>
      <c r="C39" s="14"/>
      <c r="D39" s="1229"/>
      <c r="E39" s="1239"/>
      <c r="F39" s="1239"/>
      <c r="G39" s="1330"/>
      <c r="H39" s="1330"/>
      <c r="I39" s="1239"/>
      <c r="J39" s="1239"/>
      <c r="K39" s="1330"/>
      <c r="L39" s="1330"/>
      <c r="M39" s="1330"/>
      <c r="N39" s="1330"/>
      <c r="O39" s="1249"/>
      <c r="P39" s="1250"/>
      <c r="Q39" s="1016"/>
      <c r="R39" s="1258"/>
    </row>
    <row r="40" spans="1:19" s="1" customFormat="1" ht="29.25" customHeight="1">
      <c r="B40" s="1258" t="s">
        <v>64</v>
      </c>
      <c r="C40" s="14"/>
      <c r="D40" s="1229"/>
      <c r="E40" s="1212">
        <v>1010</v>
      </c>
      <c r="F40" s="1212">
        <v>107797</v>
      </c>
      <c r="G40" s="1212">
        <v>57535</v>
      </c>
      <c r="H40" s="1212">
        <v>50262</v>
      </c>
      <c r="I40" s="1212">
        <v>16662</v>
      </c>
      <c r="J40" s="1212">
        <v>8463</v>
      </c>
      <c r="K40" s="1212">
        <v>4695</v>
      </c>
      <c r="L40" s="1212">
        <v>3768</v>
      </c>
      <c r="M40" s="1212">
        <v>8199</v>
      </c>
      <c r="N40" s="1212">
        <v>3693</v>
      </c>
      <c r="O40" s="1249">
        <v>46.626529495254971</v>
      </c>
      <c r="P40" s="1250">
        <v>44.523218716767104</v>
      </c>
      <c r="Q40" s="1016"/>
      <c r="R40" s="1258"/>
    </row>
    <row r="41" spans="1:19" s="1" customFormat="1" ht="15" customHeight="1">
      <c r="B41" s="1" t="s">
        <v>107</v>
      </c>
      <c r="C41" s="14"/>
      <c r="D41" s="1229"/>
      <c r="E41" s="1239"/>
      <c r="F41" s="1239"/>
      <c r="G41" s="1239"/>
      <c r="H41" s="1239"/>
      <c r="I41" s="1239"/>
      <c r="J41" s="1239"/>
      <c r="K41" s="1239"/>
      <c r="L41" s="1239"/>
      <c r="M41" s="1239"/>
      <c r="N41" s="1239"/>
      <c r="O41" s="1249"/>
      <c r="P41" s="1250"/>
      <c r="Q41" s="1016"/>
      <c r="R41" s="1258"/>
    </row>
    <row r="42" spans="1:19" s="1" customFormat="1" ht="15" customHeight="1">
      <c r="A42" s="16"/>
      <c r="B42" s="16" t="s">
        <v>108</v>
      </c>
      <c r="C42" s="18"/>
      <c r="D42" s="1232"/>
      <c r="E42" s="1241"/>
      <c r="F42" s="1241"/>
      <c r="G42" s="1241"/>
      <c r="H42" s="1241"/>
      <c r="I42" s="1241"/>
      <c r="J42" s="1241"/>
      <c r="K42" s="1241"/>
      <c r="L42" s="1241"/>
      <c r="M42" s="1241"/>
      <c r="N42" s="1241"/>
      <c r="O42" s="1241"/>
      <c r="P42" s="1241"/>
      <c r="Q42" s="1019"/>
      <c r="R42" s="1258"/>
    </row>
    <row r="43" spans="1:19" s="1" customFormat="1" ht="15" customHeight="1">
      <c r="B43" s="21" t="s">
        <v>109</v>
      </c>
      <c r="C43" s="14"/>
      <c r="D43" s="1233"/>
      <c r="E43" s="1242"/>
      <c r="F43" s="1239"/>
      <c r="G43" s="1239"/>
      <c r="H43" s="1239"/>
      <c r="I43" s="1239"/>
      <c r="J43" s="1239"/>
      <c r="K43" s="1239"/>
      <c r="L43" s="1239"/>
      <c r="M43" s="1239"/>
      <c r="N43" s="1239"/>
      <c r="O43" s="1249"/>
      <c r="P43" s="1250"/>
      <c r="Q43" s="1016"/>
      <c r="R43" s="21"/>
    </row>
    <row r="44" spans="1:19" s="1" customFormat="1" ht="29.25" customHeight="1">
      <c r="B44" s="21" t="s">
        <v>110</v>
      </c>
      <c r="C44" s="20"/>
      <c r="D44" s="1234">
        <v>86</v>
      </c>
      <c r="E44" s="1212">
        <v>211</v>
      </c>
      <c r="F44" s="1212">
        <v>207537</v>
      </c>
      <c r="G44" s="1212">
        <v>100477</v>
      </c>
      <c r="H44" s="1212">
        <v>107060</v>
      </c>
      <c r="I44" s="1239">
        <v>7010</v>
      </c>
      <c r="J44" s="1212">
        <v>4710</v>
      </c>
      <c r="K44" s="1212">
        <v>2735</v>
      </c>
      <c r="L44" s="1212">
        <v>1975</v>
      </c>
      <c r="M44" s="1212">
        <v>2300</v>
      </c>
      <c r="N44" s="1212">
        <v>1295</v>
      </c>
      <c r="O44" s="1249">
        <v>51.585982258585219</v>
      </c>
      <c r="P44" s="1250">
        <v>41.932059447983015</v>
      </c>
      <c r="Q44" s="1016"/>
      <c r="R44" s="21"/>
    </row>
    <row r="45" spans="1:19" s="1" customFormat="1" ht="15" customHeight="1">
      <c r="B45" s="1" t="s">
        <v>111</v>
      </c>
      <c r="C45" s="20"/>
      <c r="D45" s="1234"/>
      <c r="E45" s="1239"/>
      <c r="F45" s="1239"/>
      <c r="G45" s="1239"/>
      <c r="H45" s="1239"/>
      <c r="I45" s="1212"/>
      <c r="J45" s="1239"/>
      <c r="K45" s="1239"/>
      <c r="L45" s="1239"/>
      <c r="M45" s="1239"/>
      <c r="N45" s="1239"/>
      <c r="O45" s="1249"/>
      <c r="P45" s="1250"/>
      <c r="Q45" s="1016"/>
      <c r="R45" s="21"/>
    </row>
    <row r="46" spans="1:19" s="1" customFormat="1" ht="29.25" customHeight="1">
      <c r="B46" s="21" t="s">
        <v>112</v>
      </c>
      <c r="C46" s="22"/>
      <c r="D46" s="1234"/>
      <c r="E46" s="1239">
        <v>11</v>
      </c>
      <c r="F46" s="1239">
        <v>21553</v>
      </c>
      <c r="G46" s="1239">
        <v>4824</v>
      </c>
      <c r="H46" s="1239">
        <v>16729</v>
      </c>
      <c r="I46" s="1212">
        <v>3069</v>
      </c>
      <c r="J46" s="1239">
        <v>198</v>
      </c>
      <c r="K46" s="1239">
        <v>67</v>
      </c>
      <c r="L46" s="1239">
        <v>131</v>
      </c>
      <c r="M46" s="1239">
        <v>2871</v>
      </c>
      <c r="N46" s="1239">
        <v>63</v>
      </c>
      <c r="O46" s="1249">
        <v>77.617965016471018</v>
      </c>
      <c r="P46" s="1250">
        <v>66.161616161616166</v>
      </c>
      <c r="Q46" s="1016"/>
      <c r="R46" s="33"/>
      <c r="S46" s="32"/>
    </row>
    <row r="47" spans="1:19" s="1" customFormat="1" ht="15" customHeight="1">
      <c r="B47" s="21" t="s">
        <v>113</v>
      </c>
      <c r="C47" s="22"/>
      <c r="D47" s="1234"/>
      <c r="E47" s="1239"/>
      <c r="F47" s="1239"/>
      <c r="G47" s="1239"/>
      <c r="H47" s="1239"/>
      <c r="I47" s="1212"/>
      <c r="J47" s="1239"/>
      <c r="K47" s="1239"/>
      <c r="L47" s="1239"/>
      <c r="M47" s="1239"/>
      <c r="N47" s="1239"/>
      <c r="O47" s="1249"/>
      <c r="P47" s="1250"/>
      <c r="Q47" s="1016"/>
      <c r="R47" s="2"/>
    </row>
    <row r="48" spans="1:19" s="1" customFormat="1" ht="29.25" customHeight="1">
      <c r="B48" s="21" t="s">
        <v>114</v>
      </c>
      <c r="C48" s="22"/>
      <c r="D48" s="1234"/>
      <c r="E48" s="1239">
        <v>46</v>
      </c>
      <c r="F48" s="1336">
        <v>223792</v>
      </c>
      <c r="G48" s="1336">
        <v>100689</v>
      </c>
      <c r="H48" s="1336">
        <v>123103</v>
      </c>
      <c r="I48" s="1212">
        <v>10881</v>
      </c>
      <c r="J48" s="1239">
        <v>621</v>
      </c>
      <c r="K48" s="1239">
        <v>460</v>
      </c>
      <c r="L48" s="1239">
        <v>161</v>
      </c>
      <c r="M48" s="1239">
        <v>10260</v>
      </c>
      <c r="N48" s="1239">
        <v>1349</v>
      </c>
      <c r="O48" s="1249">
        <v>55.007775076857079</v>
      </c>
      <c r="P48" s="1250">
        <v>25.925925925925924</v>
      </c>
      <c r="Q48" s="1016"/>
      <c r="R48" s="33"/>
      <c r="S48" s="32"/>
    </row>
    <row r="49" spans="1:19" s="1" customFormat="1" ht="15" customHeight="1">
      <c r="B49" s="21" t="s">
        <v>115</v>
      </c>
      <c r="C49" s="22"/>
      <c r="D49" s="1234"/>
      <c r="E49" s="1239"/>
      <c r="F49" s="1239"/>
      <c r="G49" s="1239"/>
      <c r="H49" s="1239"/>
      <c r="I49" s="1212"/>
      <c r="J49" s="1239"/>
      <c r="K49" s="1239"/>
      <c r="L49" s="1239"/>
      <c r="M49" s="1239"/>
      <c r="N49" s="1239"/>
      <c r="O49" s="1249"/>
      <c r="P49" s="1250"/>
      <c r="Q49" s="1016"/>
      <c r="R49" s="21"/>
    </row>
    <row r="50" spans="1:19" s="1" customFormat="1" ht="29.25" customHeight="1">
      <c r="B50" s="21" t="s">
        <v>116</v>
      </c>
      <c r="C50" s="22"/>
      <c r="D50" s="1234"/>
      <c r="E50" s="1239">
        <v>27</v>
      </c>
      <c r="F50" s="1239">
        <v>7058</v>
      </c>
      <c r="G50" s="1239">
        <v>4089</v>
      </c>
      <c r="H50" s="1239">
        <v>2969</v>
      </c>
      <c r="I50" s="1212">
        <v>1145</v>
      </c>
      <c r="J50" s="1239">
        <v>128</v>
      </c>
      <c r="K50" s="1239">
        <v>91</v>
      </c>
      <c r="L50" s="1239">
        <v>37</v>
      </c>
      <c r="M50" s="1239">
        <v>1017</v>
      </c>
      <c r="N50" s="1239">
        <v>44</v>
      </c>
      <c r="O50" s="1249">
        <v>42.065741003117033</v>
      </c>
      <c r="P50" s="1250">
        <v>28.90625</v>
      </c>
      <c r="Q50" s="1016"/>
      <c r="R50" s="33"/>
      <c r="S50" s="32"/>
    </row>
    <row r="51" spans="1:19" s="1" customFormat="1" ht="15" customHeight="1">
      <c r="B51" s="21" t="s">
        <v>117</v>
      </c>
      <c r="C51" s="22"/>
      <c r="D51" s="1234"/>
      <c r="E51" s="1239"/>
      <c r="F51" s="1239"/>
      <c r="G51" s="1239"/>
      <c r="H51" s="1239"/>
      <c r="I51" s="1239"/>
      <c r="J51" s="1239"/>
      <c r="K51" s="1239"/>
      <c r="L51" s="1239"/>
      <c r="M51" s="1239"/>
      <c r="N51" s="1239"/>
      <c r="O51" s="1249"/>
      <c r="P51" s="1250"/>
      <c r="Q51" s="1016"/>
      <c r="R51" s="21"/>
    </row>
    <row r="52" spans="1:19" s="1" customFormat="1" ht="29.25" customHeight="1">
      <c r="A52" s="16"/>
      <c r="B52" s="17" t="s">
        <v>76</v>
      </c>
      <c r="C52" s="23"/>
      <c r="D52" s="1235"/>
      <c r="E52" s="1243"/>
      <c r="F52" s="1243"/>
      <c r="G52" s="1243"/>
      <c r="H52" s="1243"/>
      <c r="I52" s="1243"/>
      <c r="J52" s="1243"/>
      <c r="K52" s="1243"/>
      <c r="L52" s="1243"/>
      <c r="M52" s="1243"/>
      <c r="N52" s="1243"/>
      <c r="O52" s="1241"/>
      <c r="P52" s="1241"/>
      <c r="Q52" s="1019"/>
      <c r="R52" s="21"/>
    </row>
    <row r="53" spans="1:19" s="1" customFormat="1" ht="29.25" customHeight="1">
      <c r="B53" s="25" t="s">
        <v>77</v>
      </c>
      <c r="C53" s="26"/>
      <c r="D53" s="1236"/>
      <c r="E53" s="1239">
        <v>914</v>
      </c>
      <c r="F53" s="1239">
        <v>2261651</v>
      </c>
      <c r="G53" s="1239">
        <v>1178864</v>
      </c>
      <c r="H53" s="1239">
        <v>1082787</v>
      </c>
      <c r="I53" s="1239">
        <v>277586</v>
      </c>
      <c r="J53" s="1239">
        <v>119572</v>
      </c>
      <c r="K53" s="1239">
        <v>80958</v>
      </c>
      <c r="L53" s="1239">
        <v>38614</v>
      </c>
      <c r="M53" s="1239">
        <v>158014</v>
      </c>
      <c r="N53" s="1239">
        <v>157392</v>
      </c>
      <c r="O53" s="1249">
        <v>47.875954336013827</v>
      </c>
      <c r="P53" s="1250">
        <v>32.293513531596027</v>
      </c>
      <c r="Q53" s="1016"/>
      <c r="R53" s="1258"/>
      <c r="S53" s="32"/>
    </row>
    <row r="54" spans="1:19" s="1" customFormat="1" ht="15" customHeight="1" thickBot="1">
      <c r="A54" s="27"/>
      <c r="B54" s="27" t="s">
        <v>118</v>
      </c>
      <c r="C54" s="28"/>
      <c r="D54" s="53"/>
      <c r="E54" s="1021"/>
      <c r="F54" s="1021"/>
      <c r="G54" s="1021"/>
      <c r="H54" s="1021"/>
      <c r="I54" s="1021"/>
      <c r="J54" s="1021"/>
      <c r="K54" s="1021"/>
      <c r="L54" s="1021"/>
      <c r="M54" s="1021"/>
      <c r="N54" s="1021"/>
      <c r="O54" s="1027"/>
      <c r="P54" s="1027"/>
      <c r="Q54" s="1022"/>
      <c r="R54" s="1258"/>
    </row>
    <row r="55" spans="1:19" ht="3.75" customHeight="1"/>
    <row r="56" spans="1:19" s="30" customFormat="1" ht="12.75" customHeight="1">
      <c r="A56" s="34"/>
      <c r="B56" s="34" t="s">
        <v>123</v>
      </c>
      <c r="C56" s="37"/>
      <c r="D56" s="37"/>
      <c r="E56" s="36"/>
      <c r="F56" s="36"/>
      <c r="G56" s="36"/>
      <c r="H56" s="36"/>
      <c r="I56" s="36"/>
      <c r="J56" s="36"/>
      <c r="K56" s="36"/>
      <c r="L56" s="36"/>
      <c r="M56" s="36"/>
      <c r="N56" s="36"/>
      <c r="O56" s="36"/>
      <c r="P56" s="36"/>
      <c r="Q56" s="36"/>
      <c r="R56" s="36"/>
    </row>
    <row r="57" spans="1:19" s="30" customFormat="1" ht="12.75" customHeight="1">
      <c r="A57" s="34"/>
      <c r="B57" s="34" t="s">
        <v>124</v>
      </c>
      <c r="C57" s="37"/>
      <c r="D57" s="37"/>
      <c r="E57" s="36"/>
      <c r="F57" s="36"/>
      <c r="G57" s="36"/>
      <c r="H57" s="36"/>
      <c r="I57" s="36"/>
      <c r="J57" s="36"/>
      <c r="K57" s="36"/>
      <c r="L57" s="36"/>
      <c r="M57" s="36"/>
      <c r="N57" s="36"/>
      <c r="O57" s="36"/>
      <c r="P57" s="36"/>
      <c r="Q57" s="36"/>
      <c r="R57" s="36"/>
    </row>
    <row r="58" spans="1:19" s="30" customFormat="1" ht="12.75" customHeight="1">
      <c r="A58" s="34"/>
      <c r="B58" s="34" t="s">
        <v>125</v>
      </c>
      <c r="C58" s="37"/>
      <c r="D58" s="37"/>
      <c r="E58" s="36"/>
      <c r="F58" s="36"/>
      <c r="G58" s="36"/>
      <c r="H58" s="36"/>
      <c r="I58" s="36"/>
      <c r="J58" s="50"/>
      <c r="K58" s="36"/>
      <c r="L58" s="36"/>
      <c r="M58" s="36"/>
      <c r="N58" s="36"/>
      <c r="O58" s="36"/>
      <c r="P58" s="36"/>
      <c r="Q58" s="36"/>
      <c r="R58" s="36"/>
    </row>
    <row r="59" spans="1:19" s="30" customFormat="1" ht="12.75" customHeight="1">
      <c r="A59" s="37"/>
      <c r="B59" s="34"/>
      <c r="C59" s="34"/>
      <c r="D59" s="34"/>
      <c r="E59" s="36"/>
      <c r="F59" s="36"/>
      <c r="G59" s="36"/>
      <c r="H59" s="36"/>
      <c r="I59" s="36"/>
      <c r="J59" s="50"/>
      <c r="K59" s="36"/>
      <c r="L59" s="36"/>
      <c r="M59" s="36"/>
      <c r="N59" s="36"/>
      <c r="O59" s="36"/>
      <c r="P59" s="36"/>
      <c r="Q59" s="36"/>
      <c r="R59" s="36"/>
    </row>
    <row r="60" spans="1:19" s="30" customFormat="1" ht="12.75" customHeight="1">
      <c r="A60" s="37"/>
      <c r="B60" s="34"/>
      <c r="C60" s="37"/>
      <c r="D60" s="37"/>
      <c r="E60" s="36"/>
      <c r="F60" s="36"/>
      <c r="G60" s="36"/>
      <c r="H60" s="36"/>
      <c r="I60" s="36"/>
      <c r="J60" s="36"/>
      <c r="K60" s="36"/>
      <c r="L60" s="36"/>
      <c r="M60" s="36"/>
      <c r="N60" s="36"/>
      <c r="O60" s="36"/>
      <c r="P60" s="36"/>
      <c r="Q60" s="36"/>
      <c r="R60" s="36"/>
    </row>
    <row r="61" spans="1:19" s="30" customFormat="1" ht="12.75" customHeight="1">
      <c r="A61" s="34"/>
      <c r="B61" s="34"/>
      <c r="C61" s="34"/>
      <c r="D61" s="34"/>
      <c r="E61" s="36"/>
      <c r="F61" s="1028"/>
      <c r="G61" s="36"/>
      <c r="H61" s="36"/>
      <c r="I61" s="36"/>
      <c r="J61" s="36"/>
      <c r="K61" s="36"/>
      <c r="L61" s="36"/>
      <c r="M61" s="36"/>
      <c r="N61" s="36"/>
      <c r="O61" s="36"/>
      <c r="P61" s="36"/>
      <c r="Q61" s="36"/>
      <c r="R61" s="36"/>
    </row>
    <row r="62" spans="1:19" s="30" customFormat="1" ht="12.75" customHeight="1">
      <c r="A62" s="37"/>
      <c r="B62" s="34"/>
      <c r="C62" s="37"/>
      <c r="D62" s="37"/>
      <c r="E62" s="36"/>
      <c r="F62" s="36"/>
      <c r="G62" s="36"/>
      <c r="H62" s="36"/>
      <c r="I62" s="36"/>
      <c r="J62" s="36"/>
      <c r="K62" s="36"/>
      <c r="L62" s="36"/>
      <c r="M62" s="36"/>
      <c r="N62" s="36"/>
      <c r="O62" s="36"/>
      <c r="P62" s="36"/>
      <c r="Q62" s="36"/>
      <c r="R62" s="36"/>
    </row>
    <row r="63" spans="1:19">
      <c r="A63" s="34"/>
      <c r="B63" s="34"/>
      <c r="C63" s="35"/>
      <c r="D63" s="35"/>
      <c r="E63" s="35"/>
      <c r="F63" s="35"/>
      <c r="G63" s="35"/>
      <c r="H63" s="35"/>
      <c r="I63" s="35"/>
      <c r="J63" s="35"/>
      <c r="K63" s="35"/>
      <c r="L63" s="35"/>
      <c r="M63" s="35"/>
      <c r="N63" s="35"/>
      <c r="O63" s="35"/>
      <c r="P63" s="35"/>
      <c r="Q63" s="35"/>
      <c r="R63" s="35"/>
    </row>
    <row r="64" spans="1:19">
      <c r="A64" s="37"/>
      <c r="B64" s="34"/>
      <c r="C64" s="35"/>
      <c r="D64" s="35"/>
      <c r="E64" s="35"/>
      <c r="F64" s="35"/>
      <c r="G64" s="35"/>
      <c r="H64" s="35"/>
      <c r="I64" s="35"/>
      <c r="J64" s="35"/>
      <c r="K64" s="35"/>
      <c r="L64" s="35"/>
      <c r="M64" s="35"/>
      <c r="N64" s="35"/>
      <c r="O64" s="35"/>
      <c r="P64" s="35"/>
      <c r="Q64" s="35"/>
      <c r="R64" s="35"/>
    </row>
    <row r="65" spans="1:18">
      <c r="A65" s="37"/>
      <c r="B65" s="34"/>
      <c r="C65" s="35"/>
      <c r="D65" s="35"/>
      <c r="E65" s="35"/>
      <c r="F65" s="35"/>
      <c r="G65" s="35"/>
      <c r="H65" s="35"/>
      <c r="I65" s="35"/>
      <c r="J65" s="35"/>
      <c r="K65" s="35"/>
      <c r="L65" s="35"/>
      <c r="M65" s="35"/>
      <c r="N65" s="35"/>
      <c r="O65" s="35"/>
      <c r="P65" s="35"/>
      <c r="Q65" s="35"/>
      <c r="R65" s="35"/>
    </row>
    <row r="67" spans="1:18">
      <c r="E67" s="1345"/>
      <c r="F67" s="1345"/>
      <c r="G67" s="1345"/>
      <c r="H67" s="1345"/>
    </row>
    <row r="68" spans="1:18">
      <c r="F68" s="1346"/>
      <c r="G68" s="1346"/>
      <c r="H68" s="1346"/>
    </row>
    <row r="69" spans="1:18">
      <c r="E69" s="1347"/>
      <c r="F69" s="1348"/>
      <c r="G69" s="1348"/>
      <c r="H69" s="1348"/>
    </row>
    <row r="70" spans="1:18">
      <c r="E70" s="1347"/>
      <c r="F70" s="1348"/>
      <c r="G70" s="1348"/>
      <c r="H70" s="1348"/>
    </row>
    <row r="71" spans="1:18">
      <c r="E71" s="1346"/>
      <c r="F71" s="1348"/>
      <c r="G71" s="1348"/>
      <c r="H71" s="1348"/>
    </row>
    <row r="72" spans="1:18">
      <c r="E72" s="1346"/>
      <c r="F72" s="1348"/>
      <c r="G72" s="1348"/>
      <c r="H72" s="1348"/>
    </row>
    <row r="73" spans="1:18">
      <c r="E73" s="1346"/>
      <c r="F73" s="1348"/>
      <c r="G73" s="1348"/>
      <c r="H73" s="1348"/>
    </row>
  </sheetData>
  <mergeCells count="13">
    <mergeCell ref="O7:P7"/>
    <mergeCell ref="F8:F10"/>
    <mergeCell ref="G8:G10"/>
    <mergeCell ref="D10:E10"/>
    <mergeCell ref="B6:B11"/>
    <mergeCell ref="D6:E9"/>
    <mergeCell ref="N6:N7"/>
    <mergeCell ref="F7:H7"/>
    <mergeCell ref="H8:H10"/>
    <mergeCell ref="I8:I10"/>
    <mergeCell ref="M8:M10"/>
    <mergeCell ref="N8:N9"/>
    <mergeCell ref="O8:O10"/>
  </mergeCells>
  <phoneticPr fontId="15"/>
  <printOptions horizontalCentered="1"/>
  <pageMargins left="0" right="0" top="0" bottom="0" header="0" footer="0"/>
  <pageSetup paperSize="9" scale="75" orientation="portrait" blackAndWhite="1" r:id="rId1"/>
  <headerFooter alignWithMargins="0"/>
  <colBreaks count="1" manualBreakCount="1">
    <brk id="9" max="58"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2776B5-0FD0-422B-BC9E-203D1343C5E6}">
  <dimension ref="A1:X108"/>
  <sheetViews>
    <sheetView zoomScaleNormal="100" zoomScaleSheetLayoutView="70" workbookViewId="0"/>
  </sheetViews>
  <sheetFormatPr defaultColWidth="9" defaultRowHeight="14.25"/>
  <cols>
    <col min="1" max="1" width="0.875" style="1364" customWidth="1"/>
    <col min="2" max="2" width="10.625" style="1364" customWidth="1"/>
    <col min="3" max="3" width="0.875" style="1364" customWidth="1"/>
    <col min="4" max="4" width="14.5" style="1364" customWidth="1"/>
    <col min="5" max="9" width="13.5" style="1364" customWidth="1"/>
    <col min="10" max="10" width="8.5" style="1364" customWidth="1"/>
    <col min="11" max="11" width="6.875" style="1364" customWidth="1"/>
    <col min="12" max="12" width="13.375" style="1364" customWidth="1"/>
    <col min="13" max="13" width="13.5" style="1364" customWidth="1"/>
    <col min="14" max="14" width="13.375" style="1364" customWidth="1"/>
    <col min="15" max="15" width="6.5" style="1364" customWidth="1"/>
    <col min="16" max="16" width="6.625" style="1364" customWidth="1"/>
    <col min="17" max="17" width="6.5" style="1364" customWidth="1"/>
    <col min="18" max="18" width="6.625" style="1363" customWidth="1"/>
    <col min="19" max="19" width="13.375" style="1364" customWidth="1"/>
    <col min="20" max="20" width="13.5" style="1364" customWidth="1"/>
    <col min="21" max="21" width="0.875" style="1364" customWidth="1"/>
    <col min="22" max="22" width="10.625" style="1364" customWidth="1"/>
    <col min="23" max="23" width="0.875" style="1364" customWidth="1"/>
    <col min="24" max="256" width="9" style="1364"/>
    <col min="257" max="257" width="0.875" style="1364" customWidth="1"/>
    <col min="258" max="258" width="10.625" style="1364" customWidth="1"/>
    <col min="259" max="259" width="0.875" style="1364" customWidth="1"/>
    <col min="260" max="260" width="14.5" style="1364" customWidth="1"/>
    <col min="261" max="265" width="13.5" style="1364" customWidth="1"/>
    <col min="266" max="266" width="8.5" style="1364" customWidth="1"/>
    <col min="267" max="267" width="6.875" style="1364" customWidth="1"/>
    <col min="268" max="268" width="13.375" style="1364" customWidth="1"/>
    <col min="269" max="269" width="13.5" style="1364" customWidth="1"/>
    <col min="270" max="270" width="13.375" style="1364" customWidth="1"/>
    <col min="271" max="271" width="6.5" style="1364" customWidth="1"/>
    <col min="272" max="272" width="6.625" style="1364" customWidth="1"/>
    <col min="273" max="273" width="6.5" style="1364" customWidth="1"/>
    <col min="274" max="274" width="6.625" style="1364" customWidth="1"/>
    <col min="275" max="275" width="13.375" style="1364" customWidth="1"/>
    <col min="276" max="276" width="13.5" style="1364" customWidth="1"/>
    <col min="277" max="277" width="0.875" style="1364" customWidth="1"/>
    <col min="278" max="278" width="10.625" style="1364" customWidth="1"/>
    <col min="279" max="279" width="0.875" style="1364" customWidth="1"/>
    <col min="280" max="512" width="9" style="1364"/>
    <col min="513" max="513" width="0.875" style="1364" customWidth="1"/>
    <col min="514" max="514" width="10.625" style="1364" customWidth="1"/>
    <col min="515" max="515" width="0.875" style="1364" customWidth="1"/>
    <col min="516" max="516" width="14.5" style="1364" customWidth="1"/>
    <col min="517" max="521" width="13.5" style="1364" customWidth="1"/>
    <col min="522" max="522" width="8.5" style="1364" customWidth="1"/>
    <col min="523" max="523" width="6.875" style="1364" customWidth="1"/>
    <col min="524" max="524" width="13.375" style="1364" customWidth="1"/>
    <col min="525" max="525" width="13.5" style="1364" customWidth="1"/>
    <col min="526" max="526" width="13.375" style="1364" customWidth="1"/>
    <col min="527" max="527" width="6.5" style="1364" customWidth="1"/>
    <col min="528" max="528" width="6.625" style="1364" customWidth="1"/>
    <col min="529" max="529" width="6.5" style="1364" customWidth="1"/>
    <col min="530" max="530" width="6.625" style="1364" customWidth="1"/>
    <col min="531" max="531" width="13.375" style="1364" customWidth="1"/>
    <col min="532" max="532" width="13.5" style="1364" customWidth="1"/>
    <col min="533" max="533" width="0.875" style="1364" customWidth="1"/>
    <col min="534" max="534" width="10.625" style="1364" customWidth="1"/>
    <col min="535" max="535" width="0.875" style="1364" customWidth="1"/>
    <col min="536" max="768" width="9" style="1364"/>
    <col min="769" max="769" width="0.875" style="1364" customWidth="1"/>
    <col min="770" max="770" width="10.625" style="1364" customWidth="1"/>
    <col min="771" max="771" width="0.875" style="1364" customWidth="1"/>
    <col min="772" max="772" width="14.5" style="1364" customWidth="1"/>
    <col min="773" max="777" width="13.5" style="1364" customWidth="1"/>
    <col min="778" max="778" width="8.5" style="1364" customWidth="1"/>
    <col min="779" max="779" width="6.875" style="1364" customWidth="1"/>
    <col min="780" max="780" width="13.375" style="1364" customWidth="1"/>
    <col min="781" max="781" width="13.5" style="1364" customWidth="1"/>
    <col min="782" max="782" width="13.375" style="1364" customWidth="1"/>
    <col min="783" max="783" width="6.5" style="1364" customWidth="1"/>
    <col min="784" max="784" width="6.625" style="1364" customWidth="1"/>
    <col min="785" max="785" width="6.5" style="1364" customWidth="1"/>
    <col min="786" max="786" width="6.625" style="1364" customWidth="1"/>
    <col min="787" max="787" width="13.375" style="1364" customWidth="1"/>
    <col min="788" max="788" width="13.5" style="1364" customWidth="1"/>
    <col min="789" max="789" width="0.875" style="1364" customWidth="1"/>
    <col min="790" max="790" width="10.625" style="1364" customWidth="1"/>
    <col min="791" max="791" width="0.875" style="1364" customWidth="1"/>
    <col min="792" max="1024" width="9" style="1364"/>
    <col min="1025" max="1025" width="0.875" style="1364" customWidth="1"/>
    <col min="1026" max="1026" width="10.625" style="1364" customWidth="1"/>
    <col min="1027" max="1027" width="0.875" style="1364" customWidth="1"/>
    <col min="1028" max="1028" width="14.5" style="1364" customWidth="1"/>
    <col min="1029" max="1033" width="13.5" style="1364" customWidth="1"/>
    <col min="1034" max="1034" width="8.5" style="1364" customWidth="1"/>
    <col min="1035" max="1035" width="6.875" style="1364" customWidth="1"/>
    <col min="1036" max="1036" width="13.375" style="1364" customWidth="1"/>
    <col min="1037" max="1037" width="13.5" style="1364" customWidth="1"/>
    <col min="1038" max="1038" width="13.375" style="1364" customWidth="1"/>
    <col min="1039" max="1039" width="6.5" style="1364" customWidth="1"/>
    <col min="1040" max="1040" width="6.625" style="1364" customWidth="1"/>
    <col min="1041" max="1041" width="6.5" style="1364" customWidth="1"/>
    <col min="1042" max="1042" width="6.625" style="1364" customWidth="1"/>
    <col min="1043" max="1043" width="13.375" style="1364" customWidth="1"/>
    <col min="1044" max="1044" width="13.5" style="1364" customWidth="1"/>
    <col min="1045" max="1045" width="0.875" style="1364" customWidth="1"/>
    <col min="1046" max="1046" width="10.625" style="1364" customWidth="1"/>
    <col min="1047" max="1047" width="0.875" style="1364" customWidth="1"/>
    <col min="1048" max="1280" width="9" style="1364"/>
    <col min="1281" max="1281" width="0.875" style="1364" customWidth="1"/>
    <col min="1282" max="1282" width="10.625" style="1364" customWidth="1"/>
    <col min="1283" max="1283" width="0.875" style="1364" customWidth="1"/>
    <col min="1284" max="1284" width="14.5" style="1364" customWidth="1"/>
    <col min="1285" max="1289" width="13.5" style="1364" customWidth="1"/>
    <col min="1290" max="1290" width="8.5" style="1364" customWidth="1"/>
    <col min="1291" max="1291" width="6.875" style="1364" customWidth="1"/>
    <col min="1292" max="1292" width="13.375" style="1364" customWidth="1"/>
    <col min="1293" max="1293" width="13.5" style="1364" customWidth="1"/>
    <col min="1294" max="1294" width="13.375" style="1364" customWidth="1"/>
    <col min="1295" max="1295" width="6.5" style="1364" customWidth="1"/>
    <col min="1296" max="1296" width="6.625" style="1364" customWidth="1"/>
    <col min="1297" max="1297" width="6.5" style="1364" customWidth="1"/>
    <col min="1298" max="1298" width="6.625" style="1364" customWidth="1"/>
    <col min="1299" max="1299" width="13.375" style="1364" customWidth="1"/>
    <col min="1300" max="1300" width="13.5" style="1364" customWidth="1"/>
    <col min="1301" max="1301" width="0.875" style="1364" customWidth="1"/>
    <col min="1302" max="1302" width="10.625" style="1364" customWidth="1"/>
    <col min="1303" max="1303" width="0.875" style="1364" customWidth="1"/>
    <col min="1304" max="1536" width="9" style="1364"/>
    <col min="1537" max="1537" width="0.875" style="1364" customWidth="1"/>
    <col min="1538" max="1538" width="10.625" style="1364" customWidth="1"/>
    <col min="1539" max="1539" width="0.875" style="1364" customWidth="1"/>
    <col min="1540" max="1540" width="14.5" style="1364" customWidth="1"/>
    <col min="1541" max="1545" width="13.5" style="1364" customWidth="1"/>
    <col min="1546" max="1546" width="8.5" style="1364" customWidth="1"/>
    <col min="1547" max="1547" width="6.875" style="1364" customWidth="1"/>
    <col min="1548" max="1548" width="13.375" style="1364" customWidth="1"/>
    <col min="1549" max="1549" width="13.5" style="1364" customWidth="1"/>
    <col min="1550" max="1550" width="13.375" style="1364" customWidth="1"/>
    <col min="1551" max="1551" width="6.5" style="1364" customWidth="1"/>
    <col min="1552" max="1552" width="6.625" style="1364" customWidth="1"/>
    <col min="1553" max="1553" width="6.5" style="1364" customWidth="1"/>
    <col min="1554" max="1554" width="6.625" style="1364" customWidth="1"/>
    <col min="1555" max="1555" width="13.375" style="1364" customWidth="1"/>
    <col min="1556" max="1556" width="13.5" style="1364" customWidth="1"/>
    <col min="1557" max="1557" width="0.875" style="1364" customWidth="1"/>
    <col min="1558" max="1558" width="10.625" style="1364" customWidth="1"/>
    <col min="1559" max="1559" width="0.875" style="1364" customWidth="1"/>
    <col min="1560" max="1792" width="9" style="1364"/>
    <col min="1793" max="1793" width="0.875" style="1364" customWidth="1"/>
    <col min="1794" max="1794" width="10.625" style="1364" customWidth="1"/>
    <col min="1795" max="1795" width="0.875" style="1364" customWidth="1"/>
    <col min="1796" max="1796" width="14.5" style="1364" customWidth="1"/>
    <col min="1797" max="1801" width="13.5" style="1364" customWidth="1"/>
    <col min="1802" max="1802" width="8.5" style="1364" customWidth="1"/>
    <col min="1803" max="1803" width="6.875" style="1364" customWidth="1"/>
    <col min="1804" max="1804" width="13.375" style="1364" customWidth="1"/>
    <col min="1805" max="1805" width="13.5" style="1364" customWidth="1"/>
    <col min="1806" max="1806" width="13.375" style="1364" customWidth="1"/>
    <col min="1807" max="1807" width="6.5" style="1364" customWidth="1"/>
    <col min="1808" max="1808" width="6.625" style="1364" customWidth="1"/>
    <col min="1809" max="1809" width="6.5" style="1364" customWidth="1"/>
    <col min="1810" max="1810" width="6.625" style="1364" customWidth="1"/>
    <col min="1811" max="1811" width="13.375" style="1364" customWidth="1"/>
    <col min="1812" max="1812" width="13.5" style="1364" customWidth="1"/>
    <col min="1813" max="1813" width="0.875" style="1364" customWidth="1"/>
    <col min="1814" max="1814" width="10.625" style="1364" customWidth="1"/>
    <col min="1815" max="1815" width="0.875" style="1364" customWidth="1"/>
    <col min="1816" max="2048" width="9" style="1364"/>
    <col min="2049" max="2049" width="0.875" style="1364" customWidth="1"/>
    <col min="2050" max="2050" width="10.625" style="1364" customWidth="1"/>
    <col min="2051" max="2051" width="0.875" style="1364" customWidth="1"/>
    <col min="2052" max="2052" width="14.5" style="1364" customWidth="1"/>
    <col min="2053" max="2057" width="13.5" style="1364" customWidth="1"/>
    <col min="2058" max="2058" width="8.5" style="1364" customWidth="1"/>
    <col min="2059" max="2059" width="6.875" style="1364" customWidth="1"/>
    <col min="2060" max="2060" width="13.375" style="1364" customWidth="1"/>
    <col min="2061" max="2061" width="13.5" style="1364" customWidth="1"/>
    <col min="2062" max="2062" width="13.375" style="1364" customWidth="1"/>
    <col min="2063" max="2063" width="6.5" style="1364" customWidth="1"/>
    <col min="2064" max="2064" width="6.625" style="1364" customWidth="1"/>
    <col min="2065" max="2065" width="6.5" style="1364" customWidth="1"/>
    <col min="2066" max="2066" width="6.625" style="1364" customWidth="1"/>
    <col min="2067" max="2067" width="13.375" style="1364" customWidth="1"/>
    <col min="2068" max="2068" width="13.5" style="1364" customWidth="1"/>
    <col min="2069" max="2069" width="0.875" style="1364" customWidth="1"/>
    <col min="2070" max="2070" width="10.625" style="1364" customWidth="1"/>
    <col min="2071" max="2071" width="0.875" style="1364" customWidth="1"/>
    <col min="2072" max="2304" width="9" style="1364"/>
    <col min="2305" max="2305" width="0.875" style="1364" customWidth="1"/>
    <col min="2306" max="2306" width="10.625" style="1364" customWidth="1"/>
    <col min="2307" max="2307" width="0.875" style="1364" customWidth="1"/>
    <col min="2308" max="2308" width="14.5" style="1364" customWidth="1"/>
    <col min="2309" max="2313" width="13.5" style="1364" customWidth="1"/>
    <col min="2314" max="2314" width="8.5" style="1364" customWidth="1"/>
    <col min="2315" max="2315" width="6.875" style="1364" customWidth="1"/>
    <col min="2316" max="2316" width="13.375" style="1364" customWidth="1"/>
    <col min="2317" max="2317" width="13.5" style="1364" customWidth="1"/>
    <col min="2318" max="2318" width="13.375" style="1364" customWidth="1"/>
    <col min="2319" max="2319" width="6.5" style="1364" customWidth="1"/>
    <col min="2320" max="2320" width="6.625" style="1364" customWidth="1"/>
    <col min="2321" max="2321" width="6.5" style="1364" customWidth="1"/>
    <col min="2322" max="2322" width="6.625" style="1364" customWidth="1"/>
    <col min="2323" max="2323" width="13.375" style="1364" customWidth="1"/>
    <col min="2324" max="2324" width="13.5" style="1364" customWidth="1"/>
    <col min="2325" max="2325" width="0.875" style="1364" customWidth="1"/>
    <col min="2326" max="2326" width="10.625" style="1364" customWidth="1"/>
    <col min="2327" max="2327" width="0.875" style="1364" customWidth="1"/>
    <col min="2328" max="2560" width="9" style="1364"/>
    <col min="2561" max="2561" width="0.875" style="1364" customWidth="1"/>
    <col min="2562" max="2562" width="10.625" style="1364" customWidth="1"/>
    <col min="2563" max="2563" width="0.875" style="1364" customWidth="1"/>
    <col min="2564" max="2564" width="14.5" style="1364" customWidth="1"/>
    <col min="2565" max="2569" width="13.5" style="1364" customWidth="1"/>
    <col min="2570" max="2570" width="8.5" style="1364" customWidth="1"/>
    <col min="2571" max="2571" width="6.875" style="1364" customWidth="1"/>
    <col min="2572" max="2572" width="13.375" style="1364" customWidth="1"/>
    <col min="2573" max="2573" width="13.5" style="1364" customWidth="1"/>
    <col min="2574" max="2574" width="13.375" style="1364" customWidth="1"/>
    <col min="2575" max="2575" width="6.5" style="1364" customWidth="1"/>
    <col min="2576" max="2576" width="6.625" style="1364" customWidth="1"/>
    <col min="2577" max="2577" width="6.5" style="1364" customWidth="1"/>
    <col min="2578" max="2578" width="6.625" style="1364" customWidth="1"/>
    <col min="2579" max="2579" width="13.375" style="1364" customWidth="1"/>
    <col min="2580" max="2580" width="13.5" style="1364" customWidth="1"/>
    <col min="2581" max="2581" width="0.875" style="1364" customWidth="1"/>
    <col min="2582" max="2582" width="10.625" style="1364" customWidth="1"/>
    <col min="2583" max="2583" width="0.875" style="1364" customWidth="1"/>
    <col min="2584" max="2816" width="9" style="1364"/>
    <col min="2817" max="2817" width="0.875" style="1364" customWidth="1"/>
    <col min="2818" max="2818" width="10.625" style="1364" customWidth="1"/>
    <col min="2819" max="2819" width="0.875" style="1364" customWidth="1"/>
    <col min="2820" max="2820" width="14.5" style="1364" customWidth="1"/>
    <col min="2821" max="2825" width="13.5" style="1364" customWidth="1"/>
    <col min="2826" max="2826" width="8.5" style="1364" customWidth="1"/>
    <col min="2827" max="2827" width="6.875" style="1364" customWidth="1"/>
    <col min="2828" max="2828" width="13.375" style="1364" customWidth="1"/>
    <col min="2829" max="2829" width="13.5" style="1364" customWidth="1"/>
    <col min="2830" max="2830" width="13.375" style="1364" customWidth="1"/>
    <col min="2831" max="2831" width="6.5" style="1364" customWidth="1"/>
    <col min="2832" max="2832" width="6.625" style="1364" customWidth="1"/>
    <col min="2833" max="2833" width="6.5" style="1364" customWidth="1"/>
    <col min="2834" max="2834" width="6.625" style="1364" customWidth="1"/>
    <col min="2835" max="2835" width="13.375" style="1364" customWidth="1"/>
    <col min="2836" max="2836" width="13.5" style="1364" customWidth="1"/>
    <col min="2837" max="2837" width="0.875" style="1364" customWidth="1"/>
    <col min="2838" max="2838" width="10.625" style="1364" customWidth="1"/>
    <col min="2839" max="2839" width="0.875" style="1364" customWidth="1"/>
    <col min="2840" max="3072" width="9" style="1364"/>
    <col min="3073" max="3073" width="0.875" style="1364" customWidth="1"/>
    <col min="3074" max="3074" width="10.625" style="1364" customWidth="1"/>
    <col min="3075" max="3075" width="0.875" style="1364" customWidth="1"/>
    <col min="3076" max="3076" width="14.5" style="1364" customWidth="1"/>
    <col min="3077" max="3081" width="13.5" style="1364" customWidth="1"/>
    <col min="3082" max="3082" width="8.5" style="1364" customWidth="1"/>
    <col min="3083" max="3083" width="6.875" style="1364" customWidth="1"/>
    <col min="3084" max="3084" width="13.375" style="1364" customWidth="1"/>
    <col min="3085" max="3085" width="13.5" style="1364" customWidth="1"/>
    <col min="3086" max="3086" width="13.375" style="1364" customWidth="1"/>
    <col min="3087" max="3087" width="6.5" style="1364" customWidth="1"/>
    <col min="3088" max="3088" width="6.625" style="1364" customWidth="1"/>
    <col min="3089" max="3089" width="6.5" style="1364" customWidth="1"/>
    <col min="3090" max="3090" width="6.625" style="1364" customWidth="1"/>
    <col min="3091" max="3091" width="13.375" style="1364" customWidth="1"/>
    <col min="3092" max="3092" width="13.5" style="1364" customWidth="1"/>
    <col min="3093" max="3093" width="0.875" style="1364" customWidth="1"/>
    <col min="3094" max="3094" width="10.625" style="1364" customWidth="1"/>
    <col min="3095" max="3095" width="0.875" style="1364" customWidth="1"/>
    <col min="3096" max="3328" width="9" style="1364"/>
    <col min="3329" max="3329" width="0.875" style="1364" customWidth="1"/>
    <col min="3330" max="3330" width="10.625" style="1364" customWidth="1"/>
    <col min="3331" max="3331" width="0.875" style="1364" customWidth="1"/>
    <col min="3332" max="3332" width="14.5" style="1364" customWidth="1"/>
    <col min="3333" max="3337" width="13.5" style="1364" customWidth="1"/>
    <col min="3338" max="3338" width="8.5" style="1364" customWidth="1"/>
    <col min="3339" max="3339" width="6.875" style="1364" customWidth="1"/>
    <col min="3340" max="3340" width="13.375" style="1364" customWidth="1"/>
    <col min="3341" max="3341" width="13.5" style="1364" customWidth="1"/>
    <col min="3342" max="3342" width="13.375" style="1364" customWidth="1"/>
    <col min="3343" max="3343" width="6.5" style="1364" customWidth="1"/>
    <col min="3344" max="3344" width="6.625" style="1364" customWidth="1"/>
    <col min="3345" max="3345" width="6.5" style="1364" customWidth="1"/>
    <col min="3346" max="3346" width="6.625" style="1364" customWidth="1"/>
    <col min="3347" max="3347" width="13.375" style="1364" customWidth="1"/>
    <col min="3348" max="3348" width="13.5" style="1364" customWidth="1"/>
    <col min="3349" max="3349" width="0.875" style="1364" customWidth="1"/>
    <col min="3350" max="3350" width="10.625" style="1364" customWidth="1"/>
    <col min="3351" max="3351" width="0.875" style="1364" customWidth="1"/>
    <col min="3352" max="3584" width="9" style="1364"/>
    <col min="3585" max="3585" width="0.875" style="1364" customWidth="1"/>
    <col min="3586" max="3586" width="10.625" style="1364" customWidth="1"/>
    <col min="3587" max="3587" width="0.875" style="1364" customWidth="1"/>
    <col min="3588" max="3588" width="14.5" style="1364" customWidth="1"/>
    <col min="3589" max="3593" width="13.5" style="1364" customWidth="1"/>
    <col min="3594" max="3594" width="8.5" style="1364" customWidth="1"/>
    <col min="3595" max="3595" width="6.875" style="1364" customWidth="1"/>
    <col min="3596" max="3596" width="13.375" style="1364" customWidth="1"/>
    <col min="3597" max="3597" width="13.5" style="1364" customWidth="1"/>
    <col min="3598" max="3598" width="13.375" style="1364" customWidth="1"/>
    <col min="3599" max="3599" width="6.5" style="1364" customWidth="1"/>
    <col min="3600" max="3600" width="6.625" style="1364" customWidth="1"/>
    <col min="3601" max="3601" width="6.5" style="1364" customWidth="1"/>
    <col min="3602" max="3602" width="6.625" style="1364" customWidth="1"/>
    <col min="3603" max="3603" width="13.375" style="1364" customWidth="1"/>
    <col min="3604" max="3604" width="13.5" style="1364" customWidth="1"/>
    <col min="3605" max="3605" width="0.875" style="1364" customWidth="1"/>
    <col min="3606" max="3606" width="10.625" style="1364" customWidth="1"/>
    <col min="3607" max="3607" width="0.875" style="1364" customWidth="1"/>
    <col min="3608" max="3840" width="9" style="1364"/>
    <col min="3841" max="3841" width="0.875" style="1364" customWidth="1"/>
    <col min="3842" max="3842" width="10.625" style="1364" customWidth="1"/>
    <col min="3843" max="3843" width="0.875" style="1364" customWidth="1"/>
    <col min="3844" max="3844" width="14.5" style="1364" customWidth="1"/>
    <col min="3845" max="3849" width="13.5" style="1364" customWidth="1"/>
    <col min="3850" max="3850" width="8.5" style="1364" customWidth="1"/>
    <col min="3851" max="3851" width="6.875" style="1364" customWidth="1"/>
    <col min="3852" max="3852" width="13.375" style="1364" customWidth="1"/>
    <col min="3853" max="3853" width="13.5" style="1364" customWidth="1"/>
    <col min="3854" max="3854" width="13.375" style="1364" customWidth="1"/>
    <col min="3855" max="3855" width="6.5" style="1364" customWidth="1"/>
    <col min="3856" max="3856" width="6.625" style="1364" customWidth="1"/>
    <col min="3857" max="3857" width="6.5" style="1364" customWidth="1"/>
    <col min="3858" max="3858" width="6.625" style="1364" customWidth="1"/>
    <col min="3859" max="3859" width="13.375" style="1364" customWidth="1"/>
    <col min="3860" max="3860" width="13.5" style="1364" customWidth="1"/>
    <col min="3861" max="3861" width="0.875" style="1364" customWidth="1"/>
    <col min="3862" max="3862" width="10.625" style="1364" customWidth="1"/>
    <col min="3863" max="3863" width="0.875" style="1364" customWidth="1"/>
    <col min="3864" max="4096" width="9" style="1364"/>
    <col min="4097" max="4097" width="0.875" style="1364" customWidth="1"/>
    <col min="4098" max="4098" width="10.625" style="1364" customWidth="1"/>
    <col min="4099" max="4099" width="0.875" style="1364" customWidth="1"/>
    <col min="4100" max="4100" width="14.5" style="1364" customWidth="1"/>
    <col min="4101" max="4105" width="13.5" style="1364" customWidth="1"/>
    <col min="4106" max="4106" width="8.5" style="1364" customWidth="1"/>
    <col min="4107" max="4107" width="6.875" style="1364" customWidth="1"/>
    <col min="4108" max="4108" width="13.375" style="1364" customWidth="1"/>
    <col min="4109" max="4109" width="13.5" style="1364" customWidth="1"/>
    <col min="4110" max="4110" width="13.375" style="1364" customWidth="1"/>
    <col min="4111" max="4111" width="6.5" style="1364" customWidth="1"/>
    <col min="4112" max="4112" width="6.625" style="1364" customWidth="1"/>
    <col min="4113" max="4113" width="6.5" style="1364" customWidth="1"/>
    <col min="4114" max="4114" width="6.625" style="1364" customWidth="1"/>
    <col min="4115" max="4115" width="13.375" style="1364" customWidth="1"/>
    <col min="4116" max="4116" width="13.5" style="1364" customWidth="1"/>
    <col min="4117" max="4117" width="0.875" style="1364" customWidth="1"/>
    <col min="4118" max="4118" width="10.625" style="1364" customWidth="1"/>
    <col min="4119" max="4119" width="0.875" style="1364" customWidth="1"/>
    <col min="4120" max="4352" width="9" style="1364"/>
    <col min="4353" max="4353" width="0.875" style="1364" customWidth="1"/>
    <col min="4354" max="4354" width="10.625" style="1364" customWidth="1"/>
    <col min="4355" max="4355" width="0.875" style="1364" customWidth="1"/>
    <col min="4356" max="4356" width="14.5" style="1364" customWidth="1"/>
    <col min="4357" max="4361" width="13.5" style="1364" customWidth="1"/>
    <col min="4362" max="4362" width="8.5" style="1364" customWidth="1"/>
    <col min="4363" max="4363" width="6.875" style="1364" customWidth="1"/>
    <col min="4364" max="4364" width="13.375" style="1364" customWidth="1"/>
    <col min="4365" max="4365" width="13.5" style="1364" customWidth="1"/>
    <col min="4366" max="4366" width="13.375" style="1364" customWidth="1"/>
    <col min="4367" max="4367" width="6.5" style="1364" customWidth="1"/>
    <col min="4368" max="4368" width="6.625" style="1364" customWidth="1"/>
    <col min="4369" max="4369" width="6.5" style="1364" customWidth="1"/>
    <col min="4370" max="4370" width="6.625" style="1364" customWidth="1"/>
    <col min="4371" max="4371" width="13.375" style="1364" customWidth="1"/>
    <col min="4372" max="4372" width="13.5" style="1364" customWidth="1"/>
    <col min="4373" max="4373" width="0.875" style="1364" customWidth="1"/>
    <col min="4374" max="4374" width="10.625" style="1364" customWidth="1"/>
    <col min="4375" max="4375" width="0.875" style="1364" customWidth="1"/>
    <col min="4376" max="4608" width="9" style="1364"/>
    <col min="4609" max="4609" width="0.875" style="1364" customWidth="1"/>
    <col min="4610" max="4610" width="10.625" style="1364" customWidth="1"/>
    <col min="4611" max="4611" width="0.875" style="1364" customWidth="1"/>
    <col min="4612" max="4612" width="14.5" style="1364" customWidth="1"/>
    <col min="4613" max="4617" width="13.5" style="1364" customWidth="1"/>
    <col min="4618" max="4618" width="8.5" style="1364" customWidth="1"/>
    <col min="4619" max="4619" width="6.875" style="1364" customWidth="1"/>
    <col min="4620" max="4620" width="13.375" style="1364" customWidth="1"/>
    <col min="4621" max="4621" width="13.5" style="1364" customWidth="1"/>
    <col min="4622" max="4622" width="13.375" style="1364" customWidth="1"/>
    <col min="4623" max="4623" width="6.5" style="1364" customWidth="1"/>
    <col min="4624" max="4624" width="6.625" style="1364" customWidth="1"/>
    <col min="4625" max="4625" width="6.5" style="1364" customWidth="1"/>
    <col min="4626" max="4626" width="6.625" style="1364" customWidth="1"/>
    <col min="4627" max="4627" width="13.375" style="1364" customWidth="1"/>
    <col min="4628" max="4628" width="13.5" style="1364" customWidth="1"/>
    <col min="4629" max="4629" width="0.875" style="1364" customWidth="1"/>
    <col min="4630" max="4630" width="10.625" style="1364" customWidth="1"/>
    <col min="4631" max="4631" width="0.875" style="1364" customWidth="1"/>
    <col min="4632" max="4864" width="9" style="1364"/>
    <col min="4865" max="4865" width="0.875" style="1364" customWidth="1"/>
    <col min="4866" max="4866" width="10.625" style="1364" customWidth="1"/>
    <col min="4867" max="4867" width="0.875" style="1364" customWidth="1"/>
    <col min="4868" max="4868" width="14.5" style="1364" customWidth="1"/>
    <col min="4869" max="4873" width="13.5" style="1364" customWidth="1"/>
    <col min="4874" max="4874" width="8.5" style="1364" customWidth="1"/>
    <col min="4875" max="4875" width="6.875" style="1364" customWidth="1"/>
    <col min="4876" max="4876" width="13.375" style="1364" customWidth="1"/>
    <col min="4877" max="4877" width="13.5" style="1364" customWidth="1"/>
    <col min="4878" max="4878" width="13.375" style="1364" customWidth="1"/>
    <col min="4879" max="4879" width="6.5" style="1364" customWidth="1"/>
    <col min="4880" max="4880" width="6.625" style="1364" customWidth="1"/>
    <col min="4881" max="4881" width="6.5" style="1364" customWidth="1"/>
    <col min="4882" max="4882" width="6.625" style="1364" customWidth="1"/>
    <col min="4883" max="4883" width="13.375" style="1364" customWidth="1"/>
    <col min="4884" max="4884" width="13.5" style="1364" customWidth="1"/>
    <col min="4885" max="4885" width="0.875" style="1364" customWidth="1"/>
    <col min="4886" max="4886" width="10.625" style="1364" customWidth="1"/>
    <col min="4887" max="4887" width="0.875" style="1364" customWidth="1"/>
    <col min="4888" max="5120" width="9" style="1364"/>
    <col min="5121" max="5121" width="0.875" style="1364" customWidth="1"/>
    <col min="5122" max="5122" width="10.625" style="1364" customWidth="1"/>
    <col min="5123" max="5123" width="0.875" style="1364" customWidth="1"/>
    <col min="5124" max="5124" width="14.5" style="1364" customWidth="1"/>
    <col min="5125" max="5129" width="13.5" style="1364" customWidth="1"/>
    <col min="5130" max="5130" width="8.5" style="1364" customWidth="1"/>
    <col min="5131" max="5131" width="6.875" style="1364" customWidth="1"/>
    <col min="5132" max="5132" width="13.375" style="1364" customWidth="1"/>
    <col min="5133" max="5133" width="13.5" style="1364" customWidth="1"/>
    <col min="5134" max="5134" width="13.375" style="1364" customWidth="1"/>
    <col min="5135" max="5135" width="6.5" style="1364" customWidth="1"/>
    <col min="5136" max="5136" width="6.625" style="1364" customWidth="1"/>
    <col min="5137" max="5137" width="6.5" style="1364" customWidth="1"/>
    <col min="5138" max="5138" width="6.625" style="1364" customWidth="1"/>
    <col min="5139" max="5139" width="13.375" style="1364" customWidth="1"/>
    <col min="5140" max="5140" width="13.5" style="1364" customWidth="1"/>
    <col min="5141" max="5141" width="0.875" style="1364" customWidth="1"/>
    <col min="5142" max="5142" width="10.625" style="1364" customWidth="1"/>
    <col min="5143" max="5143" width="0.875" style="1364" customWidth="1"/>
    <col min="5144" max="5376" width="9" style="1364"/>
    <col min="5377" max="5377" width="0.875" style="1364" customWidth="1"/>
    <col min="5378" max="5378" width="10.625" style="1364" customWidth="1"/>
    <col min="5379" max="5379" width="0.875" style="1364" customWidth="1"/>
    <col min="5380" max="5380" width="14.5" style="1364" customWidth="1"/>
    <col min="5381" max="5385" width="13.5" style="1364" customWidth="1"/>
    <col min="5386" max="5386" width="8.5" style="1364" customWidth="1"/>
    <col min="5387" max="5387" width="6.875" style="1364" customWidth="1"/>
    <col min="5388" max="5388" width="13.375" style="1364" customWidth="1"/>
    <col min="5389" max="5389" width="13.5" style="1364" customWidth="1"/>
    <col min="5390" max="5390" width="13.375" style="1364" customWidth="1"/>
    <col min="5391" max="5391" width="6.5" style="1364" customWidth="1"/>
    <col min="5392" max="5392" width="6.625" style="1364" customWidth="1"/>
    <col min="5393" max="5393" width="6.5" style="1364" customWidth="1"/>
    <col min="5394" max="5394" width="6.625" style="1364" customWidth="1"/>
    <col min="5395" max="5395" width="13.375" style="1364" customWidth="1"/>
    <col min="5396" max="5396" width="13.5" style="1364" customWidth="1"/>
    <col min="5397" max="5397" width="0.875" style="1364" customWidth="1"/>
    <col min="5398" max="5398" width="10.625" style="1364" customWidth="1"/>
    <col min="5399" max="5399" width="0.875" style="1364" customWidth="1"/>
    <col min="5400" max="5632" width="9" style="1364"/>
    <col min="5633" max="5633" width="0.875" style="1364" customWidth="1"/>
    <col min="5634" max="5634" width="10.625" style="1364" customWidth="1"/>
    <col min="5635" max="5635" width="0.875" style="1364" customWidth="1"/>
    <col min="5636" max="5636" width="14.5" style="1364" customWidth="1"/>
    <col min="5637" max="5641" width="13.5" style="1364" customWidth="1"/>
    <col min="5642" max="5642" width="8.5" style="1364" customWidth="1"/>
    <col min="5643" max="5643" width="6.875" style="1364" customWidth="1"/>
    <col min="5644" max="5644" width="13.375" style="1364" customWidth="1"/>
    <col min="5645" max="5645" width="13.5" style="1364" customWidth="1"/>
    <col min="5646" max="5646" width="13.375" style="1364" customWidth="1"/>
    <col min="5647" max="5647" width="6.5" style="1364" customWidth="1"/>
    <col min="5648" max="5648" width="6.625" style="1364" customWidth="1"/>
    <col min="5649" max="5649" width="6.5" style="1364" customWidth="1"/>
    <col min="5650" max="5650" width="6.625" style="1364" customWidth="1"/>
    <col min="5651" max="5651" width="13.375" style="1364" customWidth="1"/>
    <col min="5652" max="5652" width="13.5" style="1364" customWidth="1"/>
    <col min="5653" max="5653" width="0.875" style="1364" customWidth="1"/>
    <col min="5654" max="5654" width="10.625" style="1364" customWidth="1"/>
    <col min="5655" max="5655" width="0.875" style="1364" customWidth="1"/>
    <col min="5656" max="5888" width="9" style="1364"/>
    <col min="5889" max="5889" width="0.875" style="1364" customWidth="1"/>
    <col min="5890" max="5890" width="10.625" style="1364" customWidth="1"/>
    <col min="5891" max="5891" width="0.875" style="1364" customWidth="1"/>
    <col min="5892" max="5892" width="14.5" style="1364" customWidth="1"/>
    <col min="5893" max="5897" width="13.5" style="1364" customWidth="1"/>
    <col min="5898" max="5898" width="8.5" style="1364" customWidth="1"/>
    <col min="5899" max="5899" width="6.875" style="1364" customWidth="1"/>
    <col min="5900" max="5900" width="13.375" style="1364" customWidth="1"/>
    <col min="5901" max="5901" width="13.5" style="1364" customWidth="1"/>
    <col min="5902" max="5902" width="13.375" style="1364" customWidth="1"/>
    <col min="5903" max="5903" width="6.5" style="1364" customWidth="1"/>
    <col min="5904" max="5904" width="6.625" style="1364" customWidth="1"/>
    <col min="5905" max="5905" width="6.5" style="1364" customWidth="1"/>
    <col min="5906" max="5906" width="6.625" style="1364" customWidth="1"/>
    <col min="5907" max="5907" width="13.375" style="1364" customWidth="1"/>
    <col min="5908" max="5908" width="13.5" style="1364" customWidth="1"/>
    <col min="5909" max="5909" width="0.875" style="1364" customWidth="1"/>
    <col min="5910" max="5910" width="10.625" style="1364" customWidth="1"/>
    <col min="5911" max="5911" width="0.875" style="1364" customWidth="1"/>
    <col min="5912" max="6144" width="9" style="1364"/>
    <col min="6145" max="6145" width="0.875" style="1364" customWidth="1"/>
    <col min="6146" max="6146" width="10.625" style="1364" customWidth="1"/>
    <col min="6147" max="6147" width="0.875" style="1364" customWidth="1"/>
    <col min="6148" max="6148" width="14.5" style="1364" customWidth="1"/>
    <col min="6149" max="6153" width="13.5" style="1364" customWidth="1"/>
    <col min="6154" max="6154" width="8.5" style="1364" customWidth="1"/>
    <col min="6155" max="6155" width="6.875" style="1364" customWidth="1"/>
    <col min="6156" max="6156" width="13.375" style="1364" customWidth="1"/>
    <col min="6157" max="6157" width="13.5" style="1364" customWidth="1"/>
    <col min="6158" max="6158" width="13.375" style="1364" customWidth="1"/>
    <col min="6159" max="6159" width="6.5" style="1364" customWidth="1"/>
    <col min="6160" max="6160" width="6.625" style="1364" customWidth="1"/>
    <col min="6161" max="6161" width="6.5" style="1364" customWidth="1"/>
    <col min="6162" max="6162" width="6.625" style="1364" customWidth="1"/>
    <col min="6163" max="6163" width="13.375" style="1364" customWidth="1"/>
    <col min="6164" max="6164" width="13.5" style="1364" customWidth="1"/>
    <col min="6165" max="6165" width="0.875" style="1364" customWidth="1"/>
    <col min="6166" max="6166" width="10.625" style="1364" customWidth="1"/>
    <col min="6167" max="6167" width="0.875" style="1364" customWidth="1"/>
    <col min="6168" max="6400" width="9" style="1364"/>
    <col min="6401" max="6401" width="0.875" style="1364" customWidth="1"/>
    <col min="6402" max="6402" width="10.625" style="1364" customWidth="1"/>
    <col min="6403" max="6403" width="0.875" style="1364" customWidth="1"/>
    <col min="6404" max="6404" width="14.5" style="1364" customWidth="1"/>
    <col min="6405" max="6409" width="13.5" style="1364" customWidth="1"/>
    <col min="6410" max="6410" width="8.5" style="1364" customWidth="1"/>
    <col min="6411" max="6411" width="6.875" style="1364" customWidth="1"/>
    <col min="6412" max="6412" width="13.375" style="1364" customWidth="1"/>
    <col min="6413" max="6413" width="13.5" style="1364" customWidth="1"/>
    <col min="6414" max="6414" width="13.375" style="1364" customWidth="1"/>
    <col min="6415" max="6415" width="6.5" style="1364" customWidth="1"/>
    <col min="6416" max="6416" width="6.625" style="1364" customWidth="1"/>
    <col min="6417" max="6417" width="6.5" style="1364" customWidth="1"/>
    <col min="6418" max="6418" width="6.625" style="1364" customWidth="1"/>
    <col min="6419" max="6419" width="13.375" style="1364" customWidth="1"/>
    <col min="6420" max="6420" width="13.5" style="1364" customWidth="1"/>
    <col min="6421" max="6421" width="0.875" style="1364" customWidth="1"/>
    <col min="6422" max="6422" width="10.625" style="1364" customWidth="1"/>
    <col min="6423" max="6423" width="0.875" style="1364" customWidth="1"/>
    <col min="6424" max="6656" width="9" style="1364"/>
    <col min="6657" max="6657" width="0.875" style="1364" customWidth="1"/>
    <col min="6658" max="6658" width="10.625" style="1364" customWidth="1"/>
    <col min="6659" max="6659" width="0.875" style="1364" customWidth="1"/>
    <col min="6660" max="6660" width="14.5" style="1364" customWidth="1"/>
    <col min="6661" max="6665" width="13.5" style="1364" customWidth="1"/>
    <col min="6666" max="6666" width="8.5" style="1364" customWidth="1"/>
    <col min="6667" max="6667" width="6.875" style="1364" customWidth="1"/>
    <col min="6668" max="6668" width="13.375" style="1364" customWidth="1"/>
    <col min="6669" max="6669" width="13.5" style="1364" customWidth="1"/>
    <col min="6670" max="6670" width="13.375" style="1364" customWidth="1"/>
    <col min="6671" max="6671" width="6.5" style="1364" customWidth="1"/>
    <col min="6672" max="6672" width="6.625" style="1364" customWidth="1"/>
    <col min="6673" max="6673" width="6.5" style="1364" customWidth="1"/>
    <col min="6674" max="6674" width="6.625" style="1364" customWidth="1"/>
    <col min="6675" max="6675" width="13.375" style="1364" customWidth="1"/>
    <col min="6676" max="6676" width="13.5" style="1364" customWidth="1"/>
    <col min="6677" max="6677" width="0.875" style="1364" customWidth="1"/>
    <col min="6678" max="6678" width="10.625" style="1364" customWidth="1"/>
    <col min="6679" max="6679" width="0.875" style="1364" customWidth="1"/>
    <col min="6680" max="6912" width="9" style="1364"/>
    <col min="6913" max="6913" width="0.875" style="1364" customWidth="1"/>
    <col min="6914" max="6914" width="10.625" style="1364" customWidth="1"/>
    <col min="6915" max="6915" width="0.875" style="1364" customWidth="1"/>
    <col min="6916" max="6916" width="14.5" style="1364" customWidth="1"/>
    <col min="6917" max="6921" width="13.5" style="1364" customWidth="1"/>
    <col min="6922" max="6922" width="8.5" style="1364" customWidth="1"/>
    <col min="6923" max="6923" width="6.875" style="1364" customWidth="1"/>
    <col min="6924" max="6924" width="13.375" style="1364" customWidth="1"/>
    <col min="6925" max="6925" width="13.5" style="1364" customWidth="1"/>
    <col min="6926" max="6926" width="13.375" style="1364" customWidth="1"/>
    <col min="6927" max="6927" width="6.5" style="1364" customWidth="1"/>
    <col min="6928" max="6928" width="6.625" style="1364" customWidth="1"/>
    <col min="6929" max="6929" width="6.5" style="1364" customWidth="1"/>
    <col min="6930" max="6930" width="6.625" style="1364" customWidth="1"/>
    <col min="6931" max="6931" width="13.375" style="1364" customWidth="1"/>
    <col min="6932" max="6932" width="13.5" style="1364" customWidth="1"/>
    <col min="6933" max="6933" width="0.875" style="1364" customWidth="1"/>
    <col min="6934" max="6934" width="10.625" style="1364" customWidth="1"/>
    <col min="6935" max="6935" width="0.875" style="1364" customWidth="1"/>
    <col min="6936" max="7168" width="9" style="1364"/>
    <col min="7169" max="7169" width="0.875" style="1364" customWidth="1"/>
    <col min="7170" max="7170" width="10.625" style="1364" customWidth="1"/>
    <col min="7171" max="7171" width="0.875" style="1364" customWidth="1"/>
    <col min="7172" max="7172" width="14.5" style="1364" customWidth="1"/>
    <col min="7173" max="7177" width="13.5" style="1364" customWidth="1"/>
    <col min="7178" max="7178" width="8.5" style="1364" customWidth="1"/>
    <col min="7179" max="7179" width="6.875" style="1364" customWidth="1"/>
    <col min="7180" max="7180" width="13.375" style="1364" customWidth="1"/>
    <col min="7181" max="7181" width="13.5" style="1364" customWidth="1"/>
    <col min="7182" max="7182" width="13.375" style="1364" customWidth="1"/>
    <col min="7183" max="7183" width="6.5" style="1364" customWidth="1"/>
    <col min="7184" max="7184" width="6.625" style="1364" customWidth="1"/>
    <col min="7185" max="7185" width="6.5" style="1364" customWidth="1"/>
    <col min="7186" max="7186" width="6.625" style="1364" customWidth="1"/>
    <col min="7187" max="7187" width="13.375" style="1364" customWidth="1"/>
    <col min="7188" max="7188" width="13.5" style="1364" customWidth="1"/>
    <col min="7189" max="7189" width="0.875" style="1364" customWidth="1"/>
    <col min="7190" max="7190" width="10.625" style="1364" customWidth="1"/>
    <col min="7191" max="7191" width="0.875" style="1364" customWidth="1"/>
    <col min="7192" max="7424" width="9" style="1364"/>
    <col min="7425" max="7425" width="0.875" style="1364" customWidth="1"/>
    <col min="7426" max="7426" width="10.625" style="1364" customWidth="1"/>
    <col min="7427" max="7427" width="0.875" style="1364" customWidth="1"/>
    <col min="7428" max="7428" width="14.5" style="1364" customWidth="1"/>
    <col min="7429" max="7433" width="13.5" style="1364" customWidth="1"/>
    <col min="7434" max="7434" width="8.5" style="1364" customWidth="1"/>
    <col min="7435" max="7435" width="6.875" style="1364" customWidth="1"/>
    <col min="7436" max="7436" width="13.375" style="1364" customWidth="1"/>
    <col min="7437" max="7437" width="13.5" style="1364" customWidth="1"/>
    <col min="7438" max="7438" width="13.375" style="1364" customWidth="1"/>
    <col min="7439" max="7439" width="6.5" style="1364" customWidth="1"/>
    <col min="7440" max="7440" width="6.625" style="1364" customWidth="1"/>
    <col min="7441" max="7441" width="6.5" style="1364" customWidth="1"/>
    <col min="7442" max="7442" width="6.625" style="1364" customWidth="1"/>
    <col min="7443" max="7443" width="13.375" style="1364" customWidth="1"/>
    <col min="7444" max="7444" width="13.5" style="1364" customWidth="1"/>
    <col min="7445" max="7445" width="0.875" style="1364" customWidth="1"/>
    <col min="7446" max="7446" width="10.625" style="1364" customWidth="1"/>
    <col min="7447" max="7447" width="0.875" style="1364" customWidth="1"/>
    <col min="7448" max="7680" width="9" style="1364"/>
    <col min="7681" max="7681" width="0.875" style="1364" customWidth="1"/>
    <col min="7682" max="7682" width="10.625" style="1364" customWidth="1"/>
    <col min="7683" max="7683" width="0.875" style="1364" customWidth="1"/>
    <col min="7684" max="7684" width="14.5" style="1364" customWidth="1"/>
    <col min="7685" max="7689" width="13.5" style="1364" customWidth="1"/>
    <col min="7690" max="7690" width="8.5" style="1364" customWidth="1"/>
    <col min="7691" max="7691" width="6.875" style="1364" customWidth="1"/>
    <col min="7692" max="7692" width="13.375" style="1364" customWidth="1"/>
    <col min="7693" max="7693" width="13.5" style="1364" customWidth="1"/>
    <col min="7694" max="7694" width="13.375" style="1364" customWidth="1"/>
    <col min="7695" max="7695" width="6.5" style="1364" customWidth="1"/>
    <col min="7696" max="7696" width="6.625" style="1364" customWidth="1"/>
    <col min="7697" max="7697" width="6.5" style="1364" customWidth="1"/>
    <col min="7698" max="7698" width="6.625" style="1364" customWidth="1"/>
    <col min="7699" max="7699" width="13.375" style="1364" customWidth="1"/>
    <col min="7700" max="7700" width="13.5" style="1364" customWidth="1"/>
    <col min="7701" max="7701" width="0.875" style="1364" customWidth="1"/>
    <col min="7702" max="7702" width="10.625" style="1364" customWidth="1"/>
    <col min="7703" max="7703" width="0.875" style="1364" customWidth="1"/>
    <col min="7704" max="7936" width="9" style="1364"/>
    <col min="7937" max="7937" width="0.875" style="1364" customWidth="1"/>
    <col min="7938" max="7938" width="10.625" style="1364" customWidth="1"/>
    <col min="7939" max="7939" width="0.875" style="1364" customWidth="1"/>
    <col min="7940" max="7940" width="14.5" style="1364" customWidth="1"/>
    <col min="7941" max="7945" width="13.5" style="1364" customWidth="1"/>
    <col min="7946" max="7946" width="8.5" style="1364" customWidth="1"/>
    <col min="7947" max="7947" width="6.875" style="1364" customWidth="1"/>
    <col min="7948" max="7948" width="13.375" style="1364" customWidth="1"/>
    <col min="7949" max="7949" width="13.5" style="1364" customWidth="1"/>
    <col min="7950" max="7950" width="13.375" style="1364" customWidth="1"/>
    <col min="7951" max="7951" width="6.5" style="1364" customWidth="1"/>
    <col min="7952" max="7952" width="6.625" style="1364" customWidth="1"/>
    <col min="7953" max="7953" width="6.5" style="1364" customWidth="1"/>
    <col min="7954" max="7954" width="6.625" style="1364" customWidth="1"/>
    <col min="7955" max="7955" width="13.375" style="1364" customWidth="1"/>
    <col min="7956" max="7956" width="13.5" style="1364" customWidth="1"/>
    <col min="7957" max="7957" width="0.875" style="1364" customWidth="1"/>
    <col min="7958" max="7958" width="10.625" style="1364" customWidth="1"/>
    <col min="7959" max="7959" width="0.875" style="1364" customWidth="1"/>
    <col min="7960" max="8192" width="9" style="1364"/>
    <col min="8193" max="8193" width="0.875" style="1364" customWidth="1"/>
    <col min="8194" max="8194" width="10.625" style="1364" customWidth="1"/>
    <col min="8195" max="8195" width="0.875" style="1364" customWidth="1"/>
    <col min="8196" max="8196" width="14.5" style="1364" customWidth="1"/>
    <col min="8197" max="8201" width="13.5" style="1364" customWidth="1"/>
    <col min="8202" max="8202" width="8.5" style="1364" customWidth="1"/>
    <col min="8203" max="8203" width="6.875" style="1364" customWidth="1"/>
    <col min="8204" max="8204" width="13.375" style="1364" customWidth="1"/>
    <col min="8205" max="8205" width="13.5" style="1364" customWidth="1"/>
    <col min="8206" max="8206" width="13.375" style="1364" customWidth="1"/>
    <col min="8207" max="8207" width="6.5" style="1364" customWidth="1"/>
    <col min="8208" max="8208" width="6.625" style="1364" customWidth="1"/>
    <col min="8209" max="8209" width="6.5" style="1364" customWidth="1"/>
    <col min="8210" max="8210" width="6.625" style="1364" customWidth="1"/>
    <col min="8211" max="8211" width="13.375" style="1364" customWidth="1"/>
    <col min="8212" max="8212" width="13.5" style="1364" customWidth="1"/>
    <col min="8213" max="8213" width="0.875" style="1364" customWidth="1"/>
    <col min="8214" max="8214" width="10.625" style="1364" customWidth="1"/>
    <col min="8215" max="8215" width="0.875" style="1364" customWidth="1"/>
    <col min="8216" max="8448" width="9" style="1364"/>
    <col min="8449" max="8449" width="0.875" style="1364" customWidth="1"/>
    <col min="8450" max="8450" width="10.625" style="1364" customWidth="1"/>
    <col min="8451" max="8451" width="0.875" style="1364" customWidth="1"/>
    <col min="8452" max="8452" width="14.5" style="1364" customWidth="1"/>
    <col min="8453" max="8457" width="13.5" style="1364" customWidth="1"/>
    <col min="8458" max="8458" width="8.5" style="1364" customWidth="1"/>
    <col min="8459" max="8459" width="6.875" style="1364" customWidth="1"/>
    <col min="8460" max="8460" width="13.375" style="1364" customWidth="1"/>
    <col min="8461" max="8461" width="13.5" style="1364" customWidth="1"/>
    <col min="8462" max="8462" width="13.375" style="1364" customWidth="1"/>
    <col min="8463" max="8463" width="6.5" style="1364" customWidth="1"/>
    <col min="8464" max="8464" width="6.625" style="1364" customWidth="1"/>
    <col min="8465" max="8465" width="6.5" style="1364" customWidth="1"/>
    <col min="8466" max="8466" width="6.625" style="1364" customWidth="1"/>
    <col min="8467" max="8467" width="13.375" style="1364" customWidth="1"/>
    <col min="8468" max="8468" width="13.5" style="1364" customWidth="1"/>
    <col min="8469" max="8469" width="0.875" style="1364" customWidth="1"/>
    <col min="8470" max="8470" width="10.625" style="1364" customWidth="1"/>
    <col min="8471" max="8471" width="0.875" style="1364" customWidth="1"/>
    <col min="8472" max="8704" width="9" style="1364"/>
    <col min="8705" max="8705" width="0.875" style="1364" customWidth="1"/>
    <col min="8706" max="8706" width="10.625" style="1364" customWidth="1"/>
    <col min="8707" max="8707" width="0.875" style="1364" customWidth="1"/>
    <col min="8708" max="8708" width="14.5" style="1364" customWidth="1"/>
    <col min="8709" max="8713" width="13.5" style="1364" customWidth="1"/>
    <col min="8714" max="8714" width="8.5" style="1364" customWidth="1"/>
    <col min="8715" max="8715" width="6.875" style="1364" customWidth="1"/>
    <col min="8716" max="8716" width="13.375" style="1364" customWidth="1"/>
    <col min="8717" max="8717" width="13.5" style="1364" customWidth="1"/>
    <col min="8718" max="8718" width="13.375" style="1364" customWidth="1"/>
    <col min="8719" max="8719" width="6.5" style="1364" customWidth="1"/>
    <col min="8720" max="8720" width="6.625" style="1364" customWidth="1"/>
    <col min="8721" max="8721" width="6.5" style="1364" customWidth="1"/>
    <col min="8722" max="8722" width="6.625" style="1364" customWidth="1"/>
    <col min="8723" max="8723" width="13.375" style="1364" customWidth="1"/>
    <col min="8724" max="8724" width="13.5" style="1364" customWidth="1"/>
    <col min="8725" max="8725" width="0.875" style="1364" customWidth="1"/>
    <col min="8726" max="8726" width="10.625" style="1364" customWidth="1"/>
    <col min="8727" max="8727" width="0.875" style="1364" customWidth="1"/>
    <col min="8728" max="8960" width="9" style="1364"/>
    <col min="8961" max="8961" width="0.875" style="1364" customWidth="1"/>
    <col min="8962" max="8962" width="10.625" style="1364" customWidth="1"/>
    <col min="8963" max="8963" width="0.875" style="1364" customWidth="1"/>
    <col min="8964" max="8964" width="14.5" style="1364" customWidth="1"/>
    <col min="8965" max="8969" width="13.5" style="1364" customWidth="1"/>
    <col min="8970" max="8970" width="8.5" style="1364" customWidth="1"/>
    <col min="8971" max="8971" width="6.875" style="1364" customWidth="1"/>
    <col min="8972" max="8972" width="13.375" style="1364" customWidth="1"/>
    <col min="8973" max="8973" width="13.5" style="1364" customWidth="1"/>
    <col min="8974" max="8974" width="13.375" style="1364" customWidth="1"/>
    <col min="8975" max="8975" width="6.5" style="1364" customWidth="1"/>
    <col min="8976" max="8976" width="6.625" style="1364" customWidth="1"/>
    <col min="8977" max="8977" width="6.5" style="1364" customWidth="1"/>
    <col min="8978" max="8978" width="6.625" style="1364" customWidth="1"/>
    <col min="8979" max="8979" width="13.375" style="1364" customWidth="1"/>
    <col min="8980" max="8980" width="13.5" style="1364" customWidth="1"/>
    <col min="8981" max="8981" width="0.875" style="1364" customWidth="1"/>
    <col min="8982" max="8982" width="10.625" style="1364" customWidth="1"/>
    <col min="8983" max="8983" width="0.875" style="1364" customWidth="1"/>
    <col min="8984" max="9216" width="9" style="1364"/>
    <col min="9217" max="9217" width="0.875" style="1364" customWidth="1"/>
    <col min="9218" max="9218" width="10.625" style="1364" customWidth="1"/>
    <col min="9219" max="9219" width="0.875" style="1364" customWidth="1"/>
    <col min="9220" max="9220" width="14.5" style="1364" customWidth="1"/>
    <col min="9221" max="9225" width="13.5" style="1364" customWidth="1"/>
    <col min="9226" max="9226" width="8.5" style="1364" customWidth="1"/>
    <col min="9227" max="9227" width="6.875" style="1364" customWidth="1"/>
    <col min="9228" max="9228" width="13.375" style="1364" customWidth="1"/>
    <col min="9229" max="9229" width="13.5" style="1364" customWidth="1"/>
    <col min="9230" max="9230" width="13.375" style="1364" customWidth="1"/>
    <col min="9231" max="9231" width="6.5" style="1364" customWidth="1"/>
    <col min="9232" max="9232" width="6.625" style="1364" customWidth="1"/>
    <col min="9233" max="9233" width="6.5" style="1364" customWidth="1"/>
    <col min="9234" max="9234" width="6.625" style="1364" customWidth="1"/>
    <col min="9235" max="9235" width="13.375" style="1364" customWidth="1"/>
    <col min="9236" max="9236" width="13.5" style="1364" customWidth="1"/>
    <col min="9237" max="9237" width="0.875" style="1364" customWidth="1"/>
    <col min="9238" max="9238" width="10.625" style="1364" customWidth="1"/>
    <col min="9239" max="9239" width="0.875" style="1364" customWidth="1"/>
    <col min="9240" max="9472" width="9" style="1364"/>
    <col min="9473" max="9473" width="0.875" style="1364" customWidth="1"/>
    <col min="9474" max="9474" width="10.625" style="1364" customWidth="1"/>
    <col min="9475" max="9475" width="0.875" style="1364" customWidth="1"/>
    <col min="9476" max="9476" width="14.5" style="1364" customWidth="1"/>
    <col min="9477" max="9481" width="13.5" style="1364" customWidth="1"/>
    <col min="9482" max="9482" width="8.5" style="1364" customWidth="1"/>
    <col min="9483" max="9483" width="6.875" style="1364" customWidth="1"/>
    <col min="9484" max="9484" width="13.375" style="1364" customWidth="1"/>
    <col min="9485" max="9485" width="13.5" style="1364" customWidth="1"/>
    <col min="9486" max="9486" width="13.375" style="1364" customWidth="1"/>
    <col min="9487" max="9487" width="6.5" style="1364" customWidth="1"/>
    <col min="9488" max="9488" width="6.625" style="1364" customWidth="1"/>
    <col min="9489" max="9489" width="6.5" style="1364" customWidth="1"/>
    <col min="9490" max="9490" width="6.625" style="1364" customWidth="1"/>
    <col min="9491" max="9491" width="13.375" style="1364" customWidth="1"/>
    <col min="9492" max="9492" width="13.5" style="1364" customWidth="1"/>
    <col min="9493" max="9493" width="0.875" style="1364" customWidth="1"/>
    <col min="9494" max="9494" width="10.625" style="1364" customWidth="1"/>
    <col min="9495" max="9495" width="0.875" style="1364" customWidth="1"/>
    <col min="9496" max="9728" width="9" style="1364"/>
    <col min="9729" max="9729" width="0.875" style="1364" customWidth="1"/>
    <col min="9730" max="9730" width="10.625" style="1364" customWidth="1"/>
    <col min="9731" max="9731" width="0.875" style="1364" customWidth="1"/>
    <col min="9732" max="9732" width="14.5" style="1364" customWidth="1"/>
    <col min="9733" max="9737" width="13.5" style="1364" customWidth="1"/>
    <col min="9738" max="9738" width="8.5" style="1364" customWidth="1"/>
    <col min="9739" max="9739" width="6.875" style="1364" customWidth="1"/>
    <col min="9740" max="9740" width="13.375" style="1364" customWidth="1"/>
    <col min="9741" max="9741" width="13.5" style="1364" customWidth="1"/>
    <col min="9742" max="9742" width="13.375" style="1364" customWidth="1"/>
    <col min="9743" max="9743" width="6.5" style="1364" customWidth="1"/>
    <col min="9744" max="9744" width="6.625" style="1364" customWidth="1"/>
    <col min="9745" max="9745" width="6.5" style="1364" customWidth="1"/>
    <col min="9746" max="9746" width="6.625" style="1364" customWidth="1"/>
    <col min="9747" max="9747" width="13.375" style="1364" customWidth="1"/>
    <col min="9748" max="9748" width="13.5" style="1364" customWidth="1"/>
    <col min="9749" max="9749" width="0.875" style="1364" customWidth="1"/>
    <col min="9750" max="9750" width="10.625" style="1364" customWidth="1"/>
    <col min="9751" max="9751" width="0.875" style="1364" customWidth="1"/>
    <col min="9752" max="9984" width="9" style="1364"/>
    <col min="9985" max="9985" width="0.875" style="1364" customWidth="1"/>
    <col min="9986" max="9986" width="10.625" style="1364" customWidth="1"/>
    <col min="9987" max="9987" width="0.875" style="1364" customWidth="1"/>
    <col min="9988" max="9988" width="14.5" style="1364" customWidth="1"/>
    <col min="9989" max="9993" width="13.5" style="1364" customWidth="1"/>
    <col min="9994" max="9994" width="8.5" style="1364" customWidth="1"/>
    <col min="9995" max="9995" width="6.875" style="1364" customWidth="1"/>
    <col min="9996" max="9996" width="13.375" style="1364" customWidth="1"/>
    <col min="9997" max="9997" width="13.5" style="1364" customWidth="1"/>
    <col min="9998" max="9998" width="13.375" style="1364" customWidth="1"/>
    <col min="9999" max="9999" width="6.5" style="1364" customWidth="1"/>
    <col min="10000" max="10000" width="6.625" style="1364" customWidth="1"/>
    <col min="10001" max="10001" width="6.5" style="1364" customWidth="1"/>
    <col min="10002" max="10002" width="6.625" style="1364" customWidth="1"/>
    <col min="10003" max="10003" width="13.375" style="1364" customWidth="1"/>
    <col min="10004" max="10004" width="13.5" style="1364" customWidth="1"/>
    <col min="10005" max="10005" width="0.875" style="1364" customWidth="1"/>
    <col min="10006" max="10006" width="10.625" style="1364" customWidth="1"/>
    <col min="10007" max="10007" width="0.875" style="1364" customWidth="1"/>
    <col min="10008" max="10240" width="9" style="1364"/>
    <col min="10241" max="10241" width="0.875" style="1364" customWidth="1"/>
    <col min="10242" max="10242" width="10.625" style="1364" customWidth="1"/>
    <col min="10243" max="10243" width="0.875" style="1364" customWidth="1"/>
    <col min="10244" max="10244" width="14.5" style="1364" customWidth="1"/>
    <col min="10245" max="10249" width="13.5" style="1364" customWidth="1"/>
    <col min="10250" max="10250" width="8.5" style="1364" customWidth="1"/>
    <col min="10251" max="10251" width="6.875" style="1364" customWidth="1"/>
    <col min="10252" max="10252" width="13.375" style="1364" customWidth="1"/>
    <col min="10253" max="10253" width="13.5" style="1364" customWidth="1"/>
    <col min="10254" max="10254" width="13.375" style="1364" customWidth="1"/>
    <col min="10255" max="10255" width="6.5" style="1364" customWidth="1"/>
    <col min="10256" max="10256" width="6.625" style="1364" customWidth="1"/>
    <col min="10257" max="10257" width="6.5" style="1364" customWidth="1"/>
    <col min="10258" max="10258" width="6.625" style="1364" customWidth="1"/>
    <col min="10259" max="10259" width="13.375" style="1364" customWidth="1"/>
    <col min="10260" max="10260" width="13.5" style="1364" customWidth="1"/>
    <col min="10261" max="10261" width="0.875" style="1364" customWidth="1"/>
    <col min="10262" max="10262" width="10.625" style="1364" customWidth="1"/>
    <col min="10263" max="10263" width="0.875" style="1364" customWidth="1"/>
    <col min="10264" max="10496" width="9" style="1364"/>
    <col min="10497" max="10497" width="0.875" style="1364" customWidth="1"/>
    <col min="10498" max="10498" width="10.625" style="1364" customWidth="1"/>
    <col min="10499" max="10499" width="0.875" style="1364" customWidth="1"/>
    <col min="10500" max="10500" width="14.5" style="1364" customWidth="1"/>
    <col min="10501" max="10505" width="13.5" style="1364" customWidth="1"/>
    <col min="10506" max="10506" width="8.5" style="1364" customWidth="1"/>
    <col min="10507" max="10507" width="6.875" style="1364" customWidth="1"/>
    <col min="10508" max="10508" width="13.375" style="1364" customWidth="1"/>
    <col min="10509" max="10509" width="13.5" style="1364" customWidth="1"/>
    <col min="10510" max="10510" width="13.375" style="1364" customWidth="1"/>
    <col min="10511" max="10511" width="6.5" style="1364" customWidth="1"/>
    <col min="10512" max="10512" width="6.625" style="1364" customWidth="1"/>
    <col min="10513" max="10513" width="6.5" style="1364" customWidth="1"/>
    <col min="10514" max="10514" width="6.625" style="1364" customWidth="1"/>
    <col min="10515" max="10515" width="13.375" style="1364" customWidth="1"/>
    <col min="10516" max="10516" width="13.5" style="1364" customWidth="1"/>
    <col min="10517" max="10517" width="0.875" style="1364" customWidth="1"/>
    <col min="10518" max="10518" width="10.625" style="1364" customWidth="1"/>
    <col min="10519" max="10519" width="0.875" style="1364" customWidth="1"/>
    <col min="10520" max="10752" width="9" style="1364"/>
    <col min="10753" max="10753" width="0.875" style="1364" customWidth="1"/>
    <col min="10754" max="10754" width="10.625" style="1364" customWidth="1"/>
    <col min="10755" max="10755" width="0.875" style="1364" customWidth="1"/>
    <col min="10756" max="10756" width="14.5" style="1364" customWidth="1"/>
    <col min="10757" max="10761" width="13.5" style="1364" customWidth="1"/>
    <col min="10762" max="10762" width="8.5" style="1364" customWidth="1"/>
    <col min="10763" max="10763" width="6.875" style="1364" customWidth="1"/>
    <col min="10764" max="10764" width="13.375" style="1364" customWidth="1"/>
    <col min="10765" max="10765" width="13.5" style="1364" customWidth="1"/>
    <col min="10766" max="10766" width="13.375" style="1364" customWidth="1"/>
    <col min="10767" max="10767" width="6.5" style="1364" customWidth="1"/>
    <col min="10768" max="10768" width="6.625" style="1364" customWidth="1"/>
    <col min="10769" max="10769" width="6.5" style="1364" customWidth="1"/>
    <col min="10770" max="10770" width="6.625" style="1364" customWidth="1"/>
    <col min="10771" max="10771" width="13.375" style="1364" customWidth="1"/>
    <col min="10772" max="10772" width="13.5" style="1364" customWidth="1"/>
    <col min="10773" max="10773" width="0.875" style="1364" customWidth="1"/>
    <col min="10774" max="10774" width="10.625" style="1364" customWidth="1"/>
    <col min="10775" max="10775" width="0.875" style="1364" customWidth="1"/>
    <col min="10776" max="11008" width="9" style="1364"/>
    <col min="11009" max="11009" width="0.875" style="1364" customWidth="1"/>
    <col min="11010" max="11010" width="10.625" style="1364" customWidth="1"/>
    <col min="11011" max="11011" width="0.875" style="1364" customWidth="1"/>
    <col min="11012" max="11012" width="14.5" style="1364" customWidth="1"/>
    <col min="11013" max="11017" width="13.5" style="1364" customWidth="1"/>
    <col min="11018" max="11018" width="8.5" style="1364" customWidth="1"/>
    <col min="11019" max="11019" width="6.875" style="1364" customWidth="1"/>
    <col min="11020" max="11020" width="13.375" style="1364" customWidth="1"/>
    <col min="11021" max="11021" width="13.5" style="1364" customWidth="1"/>
    <col min="11022" max="11022" width="13.375" style="1364" customWidth="1"/>
    <col min="11023" max="11023" width="6.5" style="1364" customWidth="1"/>
    <col min="11024" max="11024" width="6.625" style="1364" customWidth="1"/>
    <col min="11025" max="11025" width="6.5" style="1364" customWidth="1"/>
    <col min="11026" max="11026" width="6.625" style="1364" customWidth="1"/>
    <col min="11027" max="11027" width="13.375" style="1364" customWidth="1"/>
    <col min="11028" max="11028" width="13.5" style="1364" customWidth="1"/>
    <col min="11029" max="11029" width="0.875" style="1364" customWidth="1"/>
    <col min="11030" max="11030" width="10.625" style="1364" customWidth="1"/>
    <col min="11031" max="11031" width="0.875" style="1364" customWidth="1"/>
    <col min="11032" max="11264" width="9" style="1364"/>
    <col min="11265" max="11265" width="0.875" style="1364" customWidth="1"/>
    <col min="11266" max="11266" width="10.625" style="1364" customWidth="1"/>
    <col min="11267" max="11267" width="0.875" style="1364" customWidth="1"/>
    <col min="11268" max="11268" width="14.5" style="1364" customWidth="1"/>
    <col min="11269" max="11273" width="13.5" style="1364" customWidth="1"/>
    <col min="11274" max="11274" width="8.5" style="1364" customWidth="1"/>
    <col min="11275" max="11275" width="6.875" style="1364" customWidth="1"/>
    <col min="11276" max="11276" width="13.375" style="1364" customWidth="1"/>
    <col min="11277" max="11277" width="13.5" style="1364" customWidth="1"/>
    <col min="11278" max="11278" width="13.375" style="1364" customWidth="1"/>
    <col min="11279" max="11279" width="6.5" style="1364" customWidth="1"/>
    <col min="11280" max="11280" width="6.625" style="1364" customWidth="1"/>
    <col min="11281" max="11281" width="6.5" style="1364" customWidth="1"/>
    <col min="11282" max="11282" width="6.625" style="1364" customWidth="1"/>
    <col min="11283" max="11283" width="13.375" style="1364" customWidth="1"/>
    <col min="11284" max="11284" width="13.5" style="1364" customWidth="1"/>
    <col min="11285" max="11285" width="0.875" style="1364" customWidth="1"/>
    <col min="11286" max="11286" width="10.625" style="1364" customWidth="1"/>
    <col min="11287" max="11287" width="0.875" style="1364" customWidth="1"/>
    <col min="11288" max="11520" width="9" style="1364"/>
    <col min="11521" max="11521" width="0.875" style="1364" customWidth="1"/>
    <col min="11522" max="11522" width="10.625" style="1364" customWidth="1"/>
    <col min="11523" max="11523" width="0.875" style="1364" customWidth="1"/>
    <col min="11524" max="11524" width="14.5" style="1364" customWidth="1"/>
    <col min="11525" max="11529" width="13.5" style="1364" customWidth="1"/>
    <col min="11530" max="11530" width="8.5" style="1364" customWidth="1"/>
    <col min="11531" max="11531" width="6.875" style="1364" customWidth="1"/>
    <col min="11532" max="11532" width="13.375" style="1364" customWidth="1"/>
    <col min="11533" max="11533" width="13.5" style="1364" customWidth="1"/>
    <col min="11534" max="11534" width="13.375" style="1364" customWidth="1"/>
    <col min="11535" max="11535" width="6.5" style="1364" customWidth="1"/>
    <col min="11536" max="11536" width="6.625" style="1364" customWidth="1"/>
    <col min="11537" max="11537" width="6.5" style="1364" customWidth="1"/>
    <col min="11538" max="11538" width="6.625" style="1364" customWidth="1"/>
    <col min="11539" max="11539" width="13.375" style="1364" customWidth="1"/>
    <col min="11540" max="11540" width="13.5" style="1364" customWidth="1"/>
    <col min="11541" max="11541" width="0.875" style="1364" customWidth="1"/>
    <col min="11542" max="11542" width="10.625" style="1364" customWidth="1"/>
    <col min="11543" max="11543" width="0.875" style="1364" customWidth="1"/>
    <col min="11544" max="11776" width="9" style="1364"/>
    <col min="11777" max="11777" width="0.875" style="1364" customWidth="1"/>
    <col min="11778" max="11778" width="10.625" style="1364" customWidth="1"/>
    <col min="11779" max="11779" width="0.875" style="1364" customWidth="1"/>
    <col min="11780" max="11780" width="14.5" style="1364" customWidth="1"/>
    <col min="11781" max="11785" width="13.5" style="1364" customWidth="1"/>
    <col min="11786" max="11786" width="8.5" style="1364" customWidth="1"/>
    <col min="11787" max="11787" width="6.875" style="1364" customWidth="1"/>
    <col min="11788" max="11788" width="13.375" style="1364" customWidth="1"/>
    <col min="11789" max="11789" width="13.5" style="1364" customWidth="1"/>
    <col min="11790" max="11790" width="13.375" style="1364" customWidth="1"/>
    <col min="11791" max="11791" width="6.5" style="1364" customWidth="1"/>
    <col min="11792" max="11792" width="6.625" style="1364" customWidth="1"/>
    <col min="11793" max="11793" width="6.5" style="1364" customWidth="1"/>
    <col min="11794" max="11794" width="6.625" style="1364" customWidth="1"/>
    <col min="11795" max="11795" width="13.375" style="1364" customWidth="1"/>
    <col min="11796" max="11796" width="13.5" style="1364" customWidth="1"/>
    <col min="11797" max="11797" width="0.875" style="1364" customWidth="1"/>
    <col min="11798" max="11798" width="10.625" style="1364" customWidth="1"/>
    <col min="11799" max="11799" width="0.875" style="1364" customWidth="1"/>
    <col min="11800" max="12032" width="9" style="1364"/>
    <col min="12033" max="12033" width="0.875" style="1364" customWidth="1"/>
    <col min="12034" max="12034" width="10.625" style="1364" customWidth="1"/>
    <col min="12035" max="12035" width="0.875" style="1364" customWidth="1"/>
    <col min="12036" max="12036" width="14.5" style="1364" customWidth="1"/>
    <col min="12037" max="12041" width="13.5" style="1364" customWidth="1"/>
    <col min="12042" max="12042" width="8.5" style="1364" customWidth="1"/>
    <col min="12043" max="12043" width="6.875" style="1364" customWidth="1"/>
    <col min="12044" max="12044" width="13.375" style="1364" customWidth="1"/>
    <col min="12045" max="12045" width="13.5" style="1364" customWidth="1"/>
    <col min="12046" max="12046" width="13.375" style="1364" customWidth="1"/>
    <col min="12047" max="12047" width="6.5" style="1364" customWidth="1"/>
    <col min="12048" max="12048" width="6.625" style="1364" customWidth="1"/>
    <col min="12049" max="12049" width="6.5" style="1364" customWidth="1"/>
    <col min="12050" max="12050" width="6.625" style="1364" customWidth="1"/>
    <col min="12051" max="12051" width="13.375" style="1364" customWidth="1"/>
    <col min="12052" max="12052" width="13.5" style="1364" customWidth="1"/>
    <col min="12053" max="12053" width="0.875" style="1364" customWidth="1"/>
    <col min="12054" max="12054" width="10.625" style="1364" customWidth="1"/>
    <col min="12055" max="12055" width="0.875" style="1364" customWidth="1"/>
    <col min="12056" max="12288" width="9" style="1364"/>
    <col min="12289" max="12289" width="0.875" style="1364" customWidth="1"/>
    <col min="12290" max="12290" width="10.625" style="1364" customWidth="1"/>
    <col min="12291" max="12291" width="0.875" style="1364" customWidth="1"/>
    <col min="12292" max="12292" width="14.5" style="1364" customWidth="1"/>
    <col min="12293" max="12297" width="13.5" style="1364" customWidth="1"/>
    <col min="12298" max="12298" width="8.5" style="1364" customWidth="1"/>
    <col min="12299" max="12299" width="6.875" style="1364" customWidth="1"/>
    <col min="12300" max="12300" width="13.375" style="1364" customWidth="1"/>
    <col min="12301" max="12301" width="13.5" style="1364" customWidth="1"/>
    <col min="12302" max="12302" width="13.375" style="1364" customWidth="1"/>
    <col min="12303" max="12303" width="6.5" style="1364" customWidth="1"/>
    <col min="12304" max="12304" width="6.625" style="1364" customWidth="1"/>
    <col min="12305" max="12305" width="6.5" style="1364" customWidth="1"/>
    <col min="12306" max="12306" width="6.625" style="1364" customWidth="1"/>
    <col min="12307" max="12307" width="13.375" style="1364" customWidth="1"/>
    <col min="12308" max="12308" width="13.5" style="1364" customWidth="1"/>
    <col min="12309" max="12309" width="0.875" style="1364" customWidth="1"/>
    <col min="12310" max="12310" width="10.625" style="1364" customWidth="1"/>
    <col min="12311" max="12311" width="0.875" style="1364" customWidth="1"/>
    <col min="12312" max="12544" width="9" style="1364"/>
    <col min="12545" max="12545" width="0.875" style="1364" customWidth="1"/>
    <col min="12546" max="12546" width="10.625" style="1364" customWidth="1"/>
    <col min="12547" max="12547" width="0.875" style="1364" customWidth="1"/>
    <col min="12548" max="12548" width="14.5" style="1364" customWidth="1"/>
    <col min="12549" max="12553" width="13.5" style="1364" customWidth="1"/>
    <col min="12554" max="12554" width="8.5" style="1364" customWidth="1"/>
    <col min="12555" max="12555" width="6.875" style="1364" customWidth="1"/>
    <col min="12556" max="12556" width="13.375" style="1364" customWidth="1"/>
    <col min="12557" max="12557" width="13.5" style="1364" customWidth="1"/>
    <col min="12558" max="12558" width="13.375" style="1364" customWidth="1"/>
    <col min="12559" max="12559" width="6.5" style="1364" customWidth="1"/>
    <col min="12560" max="12560" width="6.625" style="1364" customWidth="1"/>
    <col min="12561" max="12561" width="6.5" style="1364" customWidth="1"/>
    <col min="12562" max="12562" width="6.625" style="1364" customWidth="1"/>
    <col min="12563" max="12563" width="13.375" style="1364" customWidth="1"/>
    <col min="12564" max="12564" width="13.5" style="1364" customWidth="1"/>
    <col min="12565" max="12565" width="0.875" style="1364" customWidth="1"/>
    <col min="12566" max="12566" width="10.625" style="1364" customWidth="1"/>
    <col min="12567" max="12567" width="0.875" style="1364" customWidth="1"/>
    <col min="12568" max="12800" width="9" style="1364"/>
    <col min="12801" max="12801" width="0.875" style="1364" customWidth="1"/>
    <col min="12802" max="12802" width="10.625" style="1364" customWidth="1"/>
    <col min="12803" max="12803" width="0.875" style="1364" customWidth="1"/>
    <col min="12804" max="12804" width="14.5" style="1364" customWidth="1"/>
    <col min="12805" max="12809" width="13.5" style="1364" customWidth="1"/>
    <col min="12810" max="12810" width="8.5" style="1364" customWidth="1"/>
    <col min="12811" max="12811" width="6.875" style="1364" customWidth="1"/>
    <col min="12812" max="12812" width="13.375" style="1364" customWidth="1"/>
    <col min="12813" max="12813" width="13.5" style="1364" customWidth="1"/>
    <col min="12814" max="12814" width="13.375" style="1364" customWidth="1"/>
    <col min="12815" max="12815" width="6.5" style="1364" customWidth="1"/>
    <col min="12816" max="12816" width="6.625" style="1364" customWidth="1"/>
    <col min="12817" max="12817" width="6.5" style="1364" customWidth="1"/>
    <col min="12818" max="12818" width="6.625" style="1364" customWidth="1"/>
    <col min="12819" max="12819" width="13.375" style="1364" customWidth="1"/>
    <col min="12820" max="12820" width="13.5" style="1364" customWidth="1"/>
    <col min="12821" max="12821" width="0.875" style="1364" customWidth="1"/>
    <col min="12822" max="12822" width="10.625" style="1364" customWidth="1"/>
    <col min="12823" max="12823" width="0.875" style="1364" customWidth="1"/>
    <col min="12824" max="13056" width="9" style="1364"/>
    <col min="13057" max="13057" width="0.875" style="1364" customWidth="1"/>
    <col min="13058" max="13058" width="10.625" style="1364" customWidth="1"/>
    <col min="13059" max="13059" width="0.875" style="1364" customWidth="1"/>
    <col min="13060" max="13060" width="14.5" style="1364" customWidth="1"/>
    <col min="13061" max="13065" width="13.5" style="1364" customWidth="1"/>
    <col min="13066" max="13066" width="8.5" style="1364" customWidth="1"/>
    <col min="13067" max="13067" width="6.875" style="1364" customWidth="1"/>
    <col min="13068" max="13068" width="13.375" style="1364" customWidth="1"/>
    <col min="13069" max="13069" width="13.5" style="1364" customWidth="1"/>
    <col min="13070" max="13070" width="13.375" style="1364" customWidth="1"/>
    <col min="13071" max="13071" width="6.5" style="1364" customWidth="1"/>
    <col min="13072" max="13072" width="6.625" style="1364" customWidth="1"/>
    <col min="13073" max="13073" width="6.5" style="1364" customWidth="1"/>
    <col min="13074" max="13074" width="6.625" style="1364" customWidth="1"/>
    <col min="13075" max="13075" width="13.375" style="1364" customWidth="1"/>
    <col min="13076" max="13076" width="13.5" style="1364" customWidth="1"/>
    <col min="13077" max="13077" width="0.875" style="1364" customWidth="1"/>
    <col min="13078" max="13078" width="10.625" style="1364" customWidth="1"/>
    <col min="13079" max="13079" width="0.875" style="1364" customWidth="1"/>
    <col min="13080" max="13312" width="9" style="1364"/>
    <col min="13313" max="13313" width="0.875" style="1364" customWidth="1"/>
    <col min="13314" max="13314" width="10.625" style="1364" customWidth="1"/>
    <col min="13315" max="13315" width="0.875" style="1364" customWidth="1"/>
    <col min="13316" max="13316" width="14.5" style="1364" customWidth="1"/>
    <col min="13317" max="13321" width="13.5" style="1364" customWidth="1"/>
    <col min="13322" max="13322" width="8.5" style="1364" customWidth="1"/>
    <col min="13323" max="13323" width="6.875" style="1364" customWidth="1"/>
    <col min="13324" max="13324" width="13.375" style="1364" customWidth="1"/>
    <col min="13325" max="13325" width="13.5" style="1364" customWidth="1"/>
    <col min="13326" max="13326" width="13.375" style="1364" customWidth="1"/>
    <col min="13327" max="13327" width="6.5" style="1364" customWidth="1"/>
    <col min="13328" max="13328" width="6.625" style="1364" customWidth="1"/>
    <col min="13329" max="13329" width="6.5" style="1364" customWidth="1"/>
    <col min="13330" max="13330" width="6.625" style="1364" customWidth="1"/>
    <col min="13331" max="13331" width="13.375" style="1364" customWidth="1"/>
    <col min="13332" max="13332" width="13.5" style="1364" customWidth="1"/>
    <col min="13333" max="13333" width="0.875" style="1364" customWidth="1"/>
    <col min="13334" max="13334" width="10.625" style="1364" customWidth="1"/>
    <col min="13335" max="13335" width="0.875" style="1364" customWidth="1"/>
    <col min="13336" max="13568" width="9" style="1364"/>
    <col min="13569" max="13569" width="0.875" style="1364" customWidth="1"/>
    <col min="13570" max="13570" width="10.625" style="1364" customWidth="1"/>
    <col min="13571" max="13571" width="0.875" style="1364" customWidth="1"/>
    <col min="13572" max="13572" width="14.5" style="1364" customWidth="1"/>
    <col min="13573" max="13577" width="13.5" style="1364" customWidth="1"/>
    <col min="13578" max="13578" width="8.5" style="1364" customWidth="1"/>
    <col min="13579" max="13579" width="6.875" style="1364" customWidth="1"/>
    <col min="13580" max="13580" width="13.375" style="1364" customWidth="1"/>
    <col min="13581" max="13581" width="13.5" style="1364" customWidth="1"/>
    <col min="13582" max="13582" width="13.375" style="1364" customWidth="1"/>
    <col min="13583" max="13583" width="6.5" style="1364" customWidth="1"/>
    <col min="13584" max="13584" width="6.625" style="1364" customWidth="1"/>
    <col min="13585" max="13585" width="6.5" style="1364" customWidth="1"/>
    <col min="13586" max="13586" width="6.625" style="1364" customWidth="1"/>
    <col min="13587" max="13587" width="13.375" style="1364" customWidth="1"/>
    <col min="13588" max="13588" width="13.5" style="1364" customWidth="1"/>
    <col min="13589" max="13589" width="0.875" style="1364" customWidth="1"/>
    <col min="13590" max="13590" width="10.625" style="1364" customWidth="1"/>
    <col min="13591" max="13591" width="0.875" style="1364" customWidth="1"/>
    <col min="13592" max="13824" width="9" style="1364"/>
    <col min="13825" max="13825" width="0.875" style="1364" customWidth="1"/>
    <col min="13826" max="13826" width="10.625" style="1364" customWidth="1"/>
    <col min="13827" max="13827" width="0.875" style="1364" customWidth="1"/>
    <col min="13828" max="13828" width="14.5" style="1364" customWidth="1"/>
    <col min="13829" max="13833" width="13.5" style="1364" customWidth="1"/>
    <col min="13834" max="13834" width="8.5" style="1364" customWidth="1"/>
    <col min="13835" max="13835" width="6.875" style="1364" customWidth="1"/>
    <col min="13836" max="13836" width="13.375" style="1364" customWidth="1"/>
    <col min="13837" max="13837" width="13.5" style="1364" customWidth="1"/>
    <col min="13838" max="13838" width="13.375" style="1364" customWidth="1"/>
    <col min="13839" max="13839" width="6.5" style="1364" customWidth="1"/>
    <col min="13840" max="13840" width="6.625" style="1364" customWidth="1"/>
    <col min="13841" max="13841" width="6.5" style="1364" customWidth="1"/>
    <col min="13842" max="13842" width="6.625" style="1364" customWidth="1"/>
    <col min="13843" max="13843" width="13.375" style="1364" customWidth="1"/>
    <col min="13844" max="13844" width="13.5" style="1364" customWidth="1"/>
    <col min="13845" max="13845" width="0.875" style="1364" customWidth="1"/>
    <col min="13846" max="13846" width="10.625" style="1364" customWidth="1"/>
    <col min="13847" max="13847" width="0.875" style="1364" customWidth="1"/>
    <col min="13848" max="14080" width="9" style="1364"/>
    <col min="14081" max="14081" width="0.875" style="1364" customWidth="1"/>
    <col min="14082" max="14082" width="10.625" style="1364" customWidth="1"/>
    <col min="14083" max="14083" width="0.875" style="1364" customWidth="1"/>
    <col min="14084" max="14084" width="14.5" style="1364" customWidth="1"/>
    <col min="14085" max="14089" width="13.5" style="1364" customWidth="1"/>
    <col min="14090" max="14090" width="8.5" style="1364" customWidth="1"/>
    <col min="14091" max="14091" width="6.875" style="1364" customWidth="1"/>
    <col min="14092" max="14092" width="13.375" style="1364" customWidth="1"/>
    <col min="14093" max="14093" width="13.5" style="1364" customWidth="1"/>
    <col min="14094" max="14094" width="13.375" style="1364" customWidth="1"/>
    <col min="14095" max="14095" width="6.5" style="1364" customWidth="1"/>
    <col min="14096" max="14096" width="6.625" style="1364" customWidth="1"/>
    <col min="14097" max="14097" width="6.5" style="1364" customWidth="1"/>
    <col min="14098" max="14098" width="6.625" style="1364" customWidth="1"/>
    <col min="14099" max="14099" width="13.375" style="1364" customWidth="1"/>
    <col min="14100" max="14100" width="13.5" style="1364" customWidth="1"/>
    <col min="14101" max="14101" width="0.875" style="1364" customWidth="1"/>
    <col min="14102" max="14102" width="10.625" style="1364" customWidth="1"/>
    <col min="14103" max="14103" width="0.875" style="1364" customWidth="1"/>
    <col min="14104" max="14336" width="9" style="1364"/>
    <col min="14337" max="14337" width="0.875" style="1364" customWidth="1"/>
    <col min="14338" max="14338" width="10.625" style="1364" customWidth="1"/>
    <col min="14339" max="14339" width="0.875" style="1364" customWidth="1"/>
    <col min="14340" max="14340" width="14.5" style="1364" customWidth="1"/>
    <col min="14341" max="14345" width="13.5" style="1364" customWidth="1"/>
    <col min="14346" max="14346" width="8.5" style="1364" customWidth="1"/>
    <col min="14347" max="14347" width="6.875" style="1364" customWidth="1"/>
    <col min="14348" max="14348" width="13.375" style="1364" customWidth="1"/>
    <col min="14349" max="14349" width="13.5" style="1364" customWidth="1"/>
    <col min="14350" max="14350" width="13.375" style="1364" customWidth="1"/>
    <col min="14351" max="14351" width="6.5" style="1364" customWidth="1"/>
    <col min="14352" max="14352" width="6.625" style="1364" customWidth="1"/>
    <col min="14353" max="14353" width="6.5" style="1364" customWidth="1"/>
    <col min="14354" max="14354" width="6.625" style="1364" customWidth="1"/>
    <col min="14355" max="14355" width="13.375" style="1364" customWidth="1"/>
    <col min="14356" max="14356" width="13.5" style="1364" customWidth="1"/>
    <col min="14357" max="14357" width="0.875" style="1364" customWidth="1"/>
    <col min="14358" max="14358" width="10.625" style="1364" customWidth="1"/>
    <col min="14359" max="14359" width="0.875" style="1364" customWidth="1"/>
    <col min="14360" max="14592" width="9" style="1364"/>
    <col min="14593" max="14593" width="0.875" style="1364" customWidth="1"/>
    <col min="14594" max="14594" width="10.625" style="1364" customWidth="1"/>
    <col min="14595" max="14595" width="0.875" style="1364" customWidth="1"/>
    <col min="14596" max="14596" width="14.5" style="1364" customWidth="1"/>
    <col min="14597" max="14601" width="13.5" style="1364" customWidth="1"/>
    <col min="14602" max="14602" width="8.5" style="1364" customWidth="1"/>
    <col min="14603" max="14603" width="6.875" style="1364" customWidth="1"/>
    <col min="14604" max="14604" width="13.375" style="1364" customWidth="1"/>
    <col min="14605" max="14605" width="13.5" style="1364" customWidth="1"/>
    <col min="14606" max="14606" width="13.375" style="1364" customWidth="1"/>
    <col min="14607" max="14607" width="6.5" style="1364" customWidth="1"/>
    <col min="14608" max="14608" width="6.625" style="1364" customWidth="1"/>
    <col min="14609" max="14609" width="6.5" style="1364" customWidth="1"/>
    <col min="14610" max="14610" width="6.625" style="1364" customWidth="1"/>
    <col min="14611" max="14611" width="13.375" style="1364" customWidth="1"/>
    <col min="14612" max="14612" width="13.5" style="1364" customWidth="1"/>
    <col min="14613" max="14613" width="0.875" style="1364" customWidth="1"/>
    <col min="14614" max="14614" width="10.625" style="1364" customWidth="1"/>
    <col min="14615" max="14615" width="0.875" style="1364" customWidth="1"/>
    <col min="14616" max="14848" width="9" style="1364"/>
    <col min="14849" max="14849" width="0.875" style="1364" customWidth="1"/>
    <col min="14850" max="14850" width="10.625" style="1364" customWidth="1"/>
    <col min="14851" max="14851" width="0.875" style="1364" customWidth="1"/>
    <col min="14852" max="14852" width="14.5" style="1364" customWidth="1"/>
    <col min="14853" max="14857" width="13.5" style="1364" customWidth="1"/>
    <col min="14858" max="14858" width="8.5" style="1364" customWidth="1"/>
    <col min="14859" max="14859" width="6.875" style="1364" customWidth="1"/>
    <col min="14860" max="14860" width="13.375" style="1364" customWidth="1"/>
    <col min="14861" max="14861" width="13.5" style="1364" customWidth="1"/>
    <col min="14862" max="14862" width="13.375" style="1364" customWidth="1"/>
    <col min="14863" max="14863" width="6.5" style="1364" customWidth="1"/>
    <col min="14864" max="14864" width="6.625" style="1364" customWidth="1"/>
    <col min="14865" max="14865" width="6.5" style="1364" customWidth="1"/>
    <col min="14866" max="14866" width="6.625" style="1364" customWidth="1"/>
    <col min="14867" max="14867" width="13.375" style="1364" customWidth="1"/>
    <col min="14868" max="14868" width="13.5" style="1364" customWidth="1"/>
    <col min="14869" max="14869" width="0.875" style="1364" customWidth="1"/>
    <col min="14870" max="14870" width="10.625" style="1364" customWidth="1"/>
    <col min="14871" max="14871" width="0.875" style="1364" customWidth="1"/>
    <col min="14872" max="15104" width="9" style="1364"/>
    <col min="15105" max="15105" width="0.875" style="1364" customWidth="1"/>
    <col min="15106" max="15106" width="10.625" style="1364" customWidth="1"/>
    <col min="15107" max="15107" width="0.875" style="1364" customWidth="1"/>
    <col min="15108" max="15108" width="14.5" style="1364" customWidth="1"/>
    <col min="15109" max="15113" width="13.5" style="1364" customWidth="1"/>
    <col min="15114" max="15114" width="8.5" style="1364" customWidth="1"/>
    <col min="15115" max="15115" width="6.875" style="1364" customWidth="1"/>
    <col min="15116" max="15116" width="13.375" style="1364" customWidth="1"/>
    <col min="15117" max="15117" width="13.5" style="1364" customWidth="1"/>
    <col min="15118" max="15118" width="13.375" style="1364" customWidth="1"/>
    <col min="15119" max="15119" width="6.5" style="1364" customWidth="1"/>
    <col min="15120" max="15120" width="6.625" style="1364" customWidth="1"/>
    <col min="15121" max="15121" width="6.5" style="1364" customWidth="1"/>
    <col min="15122" max="15122" width="6.625" style="1364" customWidth="1"/>
    <col min="15123" max="15123" width="13.375" style="1364" customWidth="1"/>
    <col min="15124" max="15124" width="13.5" style="1364" customWidth="1"/>
    <col min="15125" max="15125" width="0.875" style="1364" customWidth="1"/>
    <col min="15126" max="15126" width="10.625" style="1364" customWidth="1"/>
    <col min="15127" max="15127" width="0.875" style="1364" customWidth="1"/>
    <col min="15128" max="15360" width="9" style="1364"/>
    <col min="15361" max="15361" width="0.875" style="1364" customWidth="1"/>
    <col min="15362" max="15362" width="10.625" style="1364" customWidth="1"/>
    <col min="15363" max="15363" width="0.875" style="1364" customWidth="1"/>
    <col min="15364" max="15364" width="14.5" style="1364" customWidth="1"/>
    <col min="15365" max="15369" width="13.5" style="1364" customWidth="1"/>
    <col min="15370" max="15370" width="8.5" style="1364" customWidth="1"/>
    <col min="15371" max="15371" width="6.875" style="1364" customWidth="1"/>
    <col min="15372" max="15372" width="13.375" style="1364" customWidth="1"/>
    <col min="15373" max="15373" width="13.5" style="1364" customWidth="1"/>
    <col min="15374" max="15374" width="13.375" style="1364" customWidth="1"/>
    <col min="15375" max="15375" width="6.5" style="1364" customWidth="1"/>
    <col min="15376" max="15376" width="6.625" style="1364" customWidth="1"/>
    <col min="15377" max="15377" width="6.5" style="1364" customWidth="1"/>
    <col min="15378" max="15378" width="6.625" style="1364" customWidth="1"/>
    <col min="15379" max="15379" width="13.375" style="1364" customWidth="1"/>
    <col min="15380" max="15380" width="13.5" style="1364" customWidth="1"/>
    <col min="15381" max="15381" width="0.875" style="1364" customWidth="1"/>
    <col min="15382" max="15382" width="10.625" style="1364" customWidth="1"/>
    <col min="15383" max="15383" width="0.875" style="1364" customWidth="1"/>
    <col min="15384" max="15616" width="9" style="1364"/>
    <col min="15617" max="15617" width="0.875" style="1364" customWidth="1"/>
    <col min="15618" max="15618" width="10.625" style="1364" customWidth="1"/>
    <col min="15619" max="15619" width="0.875" style="1364" customWidth="1"/>
    <col min="15620" max="15620" width="14.5" style="1364" customWidth="1"/>
    <col min="15621" max="15625" width="13.5" style="1364" customWidth="1"/>
    <col min="15626" max="15626" width="8.5" style="1364" customWidth="1"/>
    <col min="15627" max="15627" width="6.875" style="1364" customWidth="1"/>
    <col min="15628" max="15628" width="13.375" style="1364" customWidth="1"/>
    <col min="15629" max="15629" width="13.5" style="1364" customWidth="1"/>
    <col min="15630" max="15630" width="13.375" style="1364" customWidth="1"/>
    <col min="15631" max="15631" width="6.5" style="1364" customWidth="1"/>
    <col min="15632" max="15632" width="6.625" style="1364" customWidth="1"/>
    <col min="15633" max="15633" width="6.5" style="1364" customWidth="1"/>
    <col min="15634" max="15634" width="6.625" style="1364" customWidth="1"/>
    <col min="15635" max="15635" width="13.375" style="1364" customWidth="1"/>
    <col min="15636" max="15636" width="13.5" style="1364" customWidth="1"/>
    <col min="15637" max="15637" width="0.875" style="1364" customWidth="1"/>
    <col min="15638" max="15638" width="10.625" style="1364" customWidth="1"/>
    <col min="15639" max="15639" width="0.875" style="1364" customWidth="1"/>
    <col min="15640" max="15872" width="9" style="1364"/>
    <col min="15873" max="15873" width="0.875" style="1364" customWidth="1"/>
    <col min="15874" max="15874" width="10.625" style="1364" customWidth="1"/>
    <col min="15875" max="15875" width="0.875" style="1364" customWidth="1"/>
    <col min="15876" max="15876" width="14.5" style="1364" customWidth="1"/>
    <col min="15877" max="15881" width="13.5" style="1364" customWidth="1"/>
    <col min="15882" max="15882" width="8.5" style="1364" customWidth="1"/>
    <col min="15883" max="15883" width="6.875" style="1364" customWidth="1"/>
    <col min="15884" max="15884" width="13.375" style="1364" customWidth="1"/>
    <col min="15885" max="15885" width="13.5" style="1364" customWidth="1"/>
    <col min="15886" max="15886" width="13.375" style="1364" customWidth="1"/>
    <col min="15887" max="15887" width="6.5" style="1364" customWidth="1"/>
    <col min="15888" max="15888" width="6.625" style="1364" customWidth="1"/>
    <col min="15889" max="15889" width="6.5" style="1364" customWidth="1"/>
    <col min="15890" max="15890" width="6.625" style="1364" customWidth="1"/>
    <col min="15891" max="15891" width="13.375" style="1364" customWidth="1"/>
    <col min="15892" max="15892" width="13.5" style="1364" customWidth="1"/>
    <col min="15893" max="15893" width="0.875" style="1364" customWidth="1"/>
    <col min="15894" max="15894" width="10.625" style="1364" customWidth="1"/>
    <col min="15895" max="15895" width="0.875" style="1364" customWidth="1"/>
    <col min="15896" max="16128" width="9" style="1364"/>
    <col min="16129" max="16129" width="0.875" style="1364" customWidth="1"/>
    <col min="16130" max="16130" width="10.625" style="1364" customWidth="1"/>
    <col min="16131" max="16131" width="0.875" style="1364" customWidth="1"/>
    <col min="16132" max="16132" width="14.5" style="1364" customWidth="1"/>
    <col min="16133" max="16137" width="13.5" style="1364" customWidth="1"/>
    <col min="16138" max="16138" width="8.5" style="1364" customWidth="1"/>
    <col min="16139" max="16139" width="6.875" style="1364" customWidth="1"/>
    <col min="16140" max="16140" width="13.375" style="1364" customWidth="1"/>
    <col min="16141" max="16141" width="13.5" style="1364" customWidth="1"/>
    <col min="16142" max="16142" width="13.375" style="1364" customWidth="1"/>
    <col min="16143" max="16143" width="6.5" style="1364" customWidth="1"/>
    <col min="16144" max="16144" width="6.625" style="1364" customWidth="1"/>
    <col min="16145" max="16145" width="6.5" style="1364" customWidth="1"/>
    <col min="16146" max="16146" width="6.625" style="1364" customWidth="1"/>
    <col min="16147" max="16147" width="13.375" style="1364" customWidth="1"/>
    <col min="16148" max="16148" width="13.5" style="1364" customWidth="1"/>
    <col min="16149" max="16149" width="0.875" style="1364" customWidth="1"/>
    <col min="16150" max="16150" width="10.625" style="1364" customWidth="1"/>
    <col min="16151" max="16151" width="0.875" style="1364" customWidth="1"/>
    <col min="16152" max="16384" width="9" style="1364"/>
  </cols>
  <sheetData>
    <row r="1" spans="1:24" s="1363" customFormat="1" ht="14.25" customHeight="1">
      <c r="A1" s="1362" t="s">
        <v>130</v>
      </c>
      <c r="B1" s="1362"/>
      <c r="C1" s="1362"/>
      <c r="F1" s="1364"/>
      <c r="W1" s="1365" t="s">
        <v>131</v>
      </c>
    </row>
    <row r="2" spans="1:24" s="1363" customFormat="1" ht="28.5" customHeight="1">
      <c r="A2" s="1366" t="s">
        <v>132</v>
      </c>
      <c r="B2" s="1367"/>
      <c r="C2" s="1367"/>
      <c r="D2" s="1367"/>
      <c r="E2" s="1367"/>
      <c r="F2" s="1368"/>
      <c r="G2" s="1367"/>
      <c r="H2" s="1367"/>
      <c r="I2" s="1367"/>
      <c r="J2" s="1367"/>
      <c r="K2" s="1367"/>
      <c r="L2" s="1367"/>
      <c r="M2" s="1367"/>
      <c r="N2" s="1367"/>
      <c r="O2" s="1367"/>
      <c r="P2" s="1367"/>
      <c r="Q2" s="1367"/>
      <c r="R2" s="1367"/>
      <c r="S2" s="1367"/>
      <c r="T2" s="1367"/>
      <c r="U2" s="1367"/>
      <c r="V2" s="1367"/>
      <c r="W2" s="1367"/>
    </row>
    <row r="3" spans="1:24" s="1363" customFormat="1" ht="14.25" customHeight="1" thickBot="1">
      <c r="A3" s="1369"/>
      <c r="B3" s="1367"/>
      <c r="C3" s="1367"/>
      <c r="D3" s="1367"/>
      <c r="E3" s="1367"/>
      <c r="F3" s="1370"/>
      <c r="G3" s="1367"/>
      <c r="H3" s="1367"/>
      <c r="I3" s="1367"/>
      <c r="J3" s="1367"/>
      <c r="K3" s="1367"/>
      <c r="L3" s="1367"/>
      <c r="M3" s="1367"/>
      <c r="N3" s="1367"/>
      <c r="O3" s="1367"/>
      <c r="P3" s="1367"/>
      <c r="Q3" s="1367"/>
      <c r="R3" s="1367"/>
      <c r="S3" s="1367"/>
      <c r="T3" s="1367"/>
      <c r="U3" s="1367"/>
      <c r="V3" s="1367"/>
      <c r="W3" s="1367"/>
    </row>
    <row r="4" spans="1:24" s="1383" customFormat="1" ht="30" customHeight="1">
      <c r="A4" s="1371"/>
      <c r="B4" s="1372" t="s">
        <v>133</v>
      </c>
      <c r="C4" s="1373"/>
      <c r="D4" s="1374" t="s">
        <v>15</v>
      </c>
      <c r="E4" s="1375" t="s">
        <v>37</v>
      </c>
      <c r="F4" s="1376" t="s">
        <v>134</v>
      </c>
      <c r="G4" s="1377" t="s">
        <v>41</v>
      </c>
      <c r="H4" s="1374" t="s">
        <v>43</v>
      </c>
      <c r="I4" s="1378" t="s">
        <v>135</v>
      </c>
      <c r="J4" s="2157" t="s">
        <v>47</v>
      </c>
      <c r="K4" s="2158"/>
      <c r="L4" s="1379" t="s">
        <v>136</v>
      </c>
      <c r="M4" s="1380" t="s">
        <v>137</v>
      </c>
      <c r="N4" s="1381" t="s">
        <v>138</v>
      </c>
      <c r="O4" s="2157" t="s">
        <v>55</v>
      </c>
      <c r="P4" s="2158"/>
      <c r="Q4" s="2157" t="s">
        <v>57</v>
      </c>
      <c r="R4" s="2159"/>
      <c r="S4" s="1374" t="s">
        <v>62</v>
      </c>
      <c r="T4" s="1374" t="s">
        <v>64</v>
      </c>
      <c r="U4" s="1382"/>
      <c r="V4" s="1372" t="s">
        <v>133</v>
      </c>
      <c r="W4" s="1371"/>
    </row>
    <row r="5" spans="1:24" s="1383" customFormat="1" ht="13.5" customHeight="1">
      <c r="C5" s="1384"/>
      <c r="D5" s="1385"/>
      <c r="E5" s="1386"/>
      <c r="F5" s="1387"/>
      <c r="G5" s="1388"/>
      <c r="I5" s="1389"/>
      <c r="J5" s="1386"/>
      <c r="L5" s="1389"/>
      <c r="M5" s="1390"/>
      <c r="N5" s="1391"/>
      <c r="O5" s="1392"/>
      <c r="P5" s="1393"/>
      <c r="Q5" s="1386"/>
      <c r="R5" s="1394"/>
      <c r="S5" s="1385"/>
      <c r="T5" s="1385"/>
      <c r="U5" s="1395"/>
    </row>
    <row r="6" spans="1:24" s="1396" customFormat="1" ht="35.1" customHeight="1">
      <c r="B6" s="1397" t="s">
        <v>15</v>
      </c>
      <c r="C6" s="1398"/>
      <c r="D6" s="1399">
        <v>56182</v>
      </c>
      <c r="E6" s="1400">
        <v>8837</v>
      </c>
      <c r="F6" s="1401">
        <v>6982</v>
      </c>
      <c r="G6" s="1402">
        <v>18980</v>
      </c>
      <c r="H6" s="1403">
        <v>9944</v>
      </c>
      <c r="I6" s="1404">
        <v>207</v>
      </c>
      <c r="J6" s="1405">
        <v>131</v>
      </c>
      <c r="K6" s="1402">
        <v>4791</v>
      </c>
      <c r="L6" s="1404">
        <v>57</v>
      </c>
      <c r="M6" s="1406">
        <v>1178</v>
      </c>
      <c r="N6" s="1407">
        <v>58</v>
      </c>
      <c r="O6" s="1405">
        <v>2</v>
      </c>
      <c r="P6" s="1408">
        <v>303</v>
      </c>
      <c r="Q6" s="1405">
        <v>6</v>
      </c>
      <c r="R6" s="1408">
        <v>810</v>
      </c>
      <c r="S6" s="1325">
        <v>3020</v>
      </c>
      <c r="T6" s="1325">
        <v>1015</v>
      </c>
      <c r="U6" s="1409"/>
      <c r="V6" s="1397" t="s">
        <v>15</v>
      </c>
      <c r="W6" s="1410"/>
      <c r="X6" s="1411"/>
    </row>
    <row r="7" spans="1:24" s="1412" customFormat="1" ht="24.95" customHeight="1">
      <c r="B7" s="1413" t="s">
        <v>139</v>
      </c>
      <c r="C7" s="1414"/>
      <c r="D7" s="1415">
        <v>2797</v>
      </c>
      <c r="E7" s="1416">
        <v>331</v>
      </c>
      <c r="F7" s="1417">
        <v>319</v>
      </c>
      <c r="G7" s="1418">
        <v>950</v>
      </c>
      <c r="H7" s="1419">
        <v>563</v>
      </c>
      <c r="I7" s="1420">
        <v>26</v>
      </c>
      <c r="J7" s="1421">
        <v>5</v>
      </c>
      <c r="K7" s="1418">
        <v>270</v>
      </c>
      <c r="L7" s="1420">
        <v>2</v>
      </c>
      <c r="M7" s="1422">
        <v>73</v>
      </c>
      <c r="N7" s="1423">
        <v>4</v>
      </c>
      <c r="O7" s="1421"/>
      <c r="P7" s="1424">
        <v>14</v>
      </c>
      <c r="Q7" s="1421"/>
      <c r="R7" s="1424">
        <v>37</v>
      </c>
      <c r="S7" s="1326">
        <v>159</v>
      </c>
      <c r="T7" s="1326">
        <v>49</v>
      </c>
      <c r="U7" s="1425"/>
      <c r="V7" s="1413" t="s">
        <v>139</v>
      </c>
      <c r="W7" s="1426"/>
      <c r="X7" s="1411"/>
    </row>
    <row r="8" spans="1:24" s="1412" customFormat="1" ht="24.95" customHeight="1">
      <c r="B8" s="1413" t="s">
        <v>140</v>
      </c>
      <c r="C8" s="1414"/>
      <c r="D8" s="1417">
        <v>869</v>
      </c>
      <c r="E8" s="1416">
        <v>85</v>
      </c>
      <c r="F8" s="1417">
        <v>247</v>
      </c>
      <c r="G8" s="1418">
        <v>249</v>
      </c>
      <c r="H8" s="1419">
        <v>153</v>
      </c>
      <c r="I8" s="1420">
        <v>0</v>
      </c>
      <c r="J8" s="1421"/>
      <c r="K8" s="1418">
        <v>63</v>
      </c>
      <c r="L8" s="1420">
        <v>0</v>
      </c>
      <c r="M8" s="1422">
        <v>21</v>
      </c>
      <c r="N8" s="1423">
        <v>1</v>
      </c>
      <c r="O8" s="1421"/>
      <c r="P8" s="1424">
        <v>5</v>
      </c>
      <c r="Q8" s="1421"/>
      <c r="R8" s="1424">
        <v>10</v>
      </c>
      <c r="S8" s="1326">
        <v>25</v>
      </c>
      <c r="T8" s="1326">
        <v>10</v>
      </c>
      <c r="U8" s="1425"/>
      <c r="V8" s="1413" t="s">
        <v>140</v>
      </c>
      <c r="W8" s="1426"/>
      <c r="X8" s="1411"/>
    </row>
    <row r="9" spans="1:24" s="1412" customFormat="1" ht="24.95" customHeight="1">
      <c r="B9" s="1413" t="s">
        <v>141</v>
      </c>
      <c r="C9" s="1414"/>
      <c r="D9" s="1417">
        <v>760</v>
      </c>
      <c r="E9" s="1416">
        <v>64</v>
      </c>
      <c r="F9" s="1417">
        <v>129</v>
      </c>
      <c r="G9" s="1418">
        <v>271</v>
      </c>
      <c r="H9" s="1419">
        <v>149</v>
      </c>
      <c r="I9" s="1420">
        <v>1</v>
      </c>
      <c r="J9" s="1421"/>
      <c r="K9" s="1418">
        <v>79</v>
      </c>
      <c r="L9" s="1420">
        <v>0</v>
      </c>
      <c r="M9" s="1422">
        <v>17</v>
      </c>
      <c r="N9" s="1423">
        <v>1</v>
      </c>
      <c r="O9" s="1421"/>
      <c r="P9" s="1424">
        <v>4</v>
      </c>
      <c r="Q9" s="1421"/>
      <c r="R9" s="1424">
        <v>6</v>
      </c>
      <c r="S9" s="1326">
        <v>32</v>
      </c>
      <c r="T9" s="1326">
        <v>7</v>
      </c>
      <c r="U9" s="1425"/>
      <c r="V9" s="1413" t="s">
        <v>141</v>
      </c>
      <c r="W9" s="1426"/>
      <c r="X9" s="1411"/>
    </row>
    <row r="10" spans="1:24" s="1412" customFormat="1" ht="24.75" customHeight="1">
      <c r="B10" s="1413" t="s">
        <v>142</v>
      </c>
      <c r="C10" s="1414"/>
      <c r="D10" s="1417">
        <v>1120</v>
      </c>
      <c r="E10" s="1416">
        <v>208</v>
      </c>
      <c r="F10" s="1417">
        <v>112</v>
      </c>
      <c r="G10" s="1418">
        <v>361</v>
      </c>
      <c r="H10" s="1419">
        <v>200</v>
      </c>
      <c r="I10" s="1420">
        <v>4</v>
      </c>
      <c r="J10" s="1421">
        <v>2</v>
      </c>
      <c r="K10" s="1418">
        <v>96</v>
      </c>
      <c r="L10" s="1420">
        <v>1</v>
      </c>
      <c r="M10" s="1422">
        <v>29</v>
      </c>
      <c r="N10" s="1423">
        <v>1</v>
      </c>
      <c r="O10" s="1421"/>
      <c r="P10" s="1424">
        <v>5</v>
      </c>
      <c r="Q10" s="1421"/>
      <c r="R10" s="1424">
        <v>14</v>
      </c>
      <c r="S10" s="1326">
        <v>67</v>
      </c>
      <c r="T10" s="1326">
        <v>22</v>
      </c>
      <c r="U10" s="1425"/>
      <c r="V10" s="1413" t="s">
        <v>142</v>
      </c>
      <c r="W10" s="1426"/>
      <c r="X10" s="1411"/>
    </row>
    <row r="11" spans="1:24" s="1412" customFormat="1" ht="34.5" customHeight="1">
      <c r="B11" s="1413" t="s">
        <v>143</v>
      </c>
      <c r="C11" s="1414"/>
      <c r="D11" s="1417">
        <v>498</v>
      </c>
      <c r="E11" s="1416">
        <v>32</v>
      </c>
      <c r="F11" s="1417">
        <v>87</v>
      </c>
      <c r="G11" s="1418">
        <v>174</v>
      </c>
      <c r="H11" s="1419">
        <v>104</v>
      </c>
      <c r="I11" s="1420">
        <v>3</v>
      </c>
      <c r="J11" s="1421"/>
      <c r="K11" s="1418">
        <v>52</v>
      </c>
      <c r="L11" s="1420">
        <v>0</v>
      </c>
      <c r="M11" s="1422">
        <v>15</v>
      </c>
      <c r="N11" s="1423">
        <v>1</v>
      </c>
      <c r="O11" s="1421"/>
      <c r="P11" s="1424">
        <v>4</v>
      </c>
      <c r="Q11" s="1421"/>
      <c r="R11" s="1424">
        <v>7</v>
      </c>
      <c r="S11" s="1326">
        <v>16</v>
      </c>
      <c r="T11" s="1326">
        <v>3</v>
      </c>
      <c r="U11" s="1425"/>
      <c r="V11" s="1413" t="s">
        <v>143</v>
      </c>
      <c r="W11" s="1426"/>
      <c r="X11" s="1411"/>
    </row>
    <row r="12" spans="1:24" s="1412" customFormat="1" ht="24.95" customHeight="1">
      <c r="B12" s="1413" t="s">
        <v>144</v>
      </c>
      <c r="C12" s="1414"/>
      <c r="D12" s="1417">
        <v>568</v>
      </c>
      <c r="E12" s="1416">
        <v>55</v>
      </c>
      <c r="F12" s="1417">
        <v>80</v>
      </c>
      <c r="G12" s="1418">
        <v>223</v>
      </c>
      <c r="H12" s="1419">
        <v>94</v>
      </c>
      <c r="I12" s="1420">
        <v>3</v>
      </c>
      <c r="J12" s="1421">
        <v>1</v>
      </c>
      <c r="K12" s="1418">
        <v>60</v>
      </c>
      <c r="L12" s="1420">
        <v>0</v>
      </c>
      <c r="M12" s="1422">
        <v>19</v>
      </c>
      <c r="N12" s="1423">
        <v>1</v>
      </c>
      <c r="O12" s="1421"/>
      <c r="P12" s="1424">
        <v>3</v>
      </c>
      <c r="Q12" s="1421"/>
      <c r="R12" s="1424">
        <v>7</v>
      </c>
      <c r="S12" s="1326">
        <v>20</v>
      </c>
      <c r="T12" s="1326">
        <v>3</v>
      </c>
      <c r="U12" s="1425"/>
      <c r="V12" s="1413" t="s">
        <v>144</v>
      </c>
      <c r="W12" s="1426"/>
      <c r="X12" s="1411"/>
    </row>
    <row r="13" spans="1:24" s="1412" customFormat="1" ht="24.95" customHeight="1">
      <c r="B13" s="1413" t="s">
        <v>145</v>
      </c>
      <c r="C13" s="1414"/>
      <c r="D13" s="1417">
        <v>1124</v>
      </c>
      <c r="E13" s="1416">
        <v>207</v>
      </c>
      <c r="F13" s="1417">
        <v>112</v>
      </c>
      <c r="G13" s="1418">
        <v>390</v>
      </c>
      <c r="H13" s="1419">
        <v>212</v>
      </c>
      <c r="I13" s="1420">
        <v>7</v>
      </c>
      <c r="J13" s="1421">
        <v>1</v>
      </c>
      <c r="K13" s="1418">
        <v>97</v>
      </c>
      <c r="L13" s="1420">
        <v>0</v>
      </c>
      <c r="M13" s="1422">
        <v>26</v>
      </c>
      <c r="N13" s="1423">
        <v>1</v>
      </c>
      <c r="O13" s="1421"/>
      <c r="P13" s="1424">
        <v>5</v>
      </c>
      <c r="Q13" s="1421"/>
      <c r="R13" s="1424">
        <v>8</v>
      </c>
      <c r="S13" s="1326">
        <v>49</v>
      </c>
      <c r="T13" s="1326">
        <v>10</v>
      </c>
      <c r="U13" s="1425"/>
      <c r="V13" s="1413" t="s">
        <v>145</v>
      </c>
      <c r="W13" s="1426"/>
      <c r="X13" s="1411"/>
    </row>
    <row r="14" spans="1:24" s="1412" customFormat="1" ht="24.95" customHeight="1">
      <c r="B14" s="1413" t="s">
        <v>146</v>
      </c>
      <c r="C14" s="1414"/>
      <c r="D14" s="1417">
        <v>1302</v>
      </c>
      <c r="E14" s="1416">
        <v>196</v>
      </c>
      <c r="F14" s="1417">
        <v>175</v>
      </c>
      <c r="G14" s="1418">
        <v>449</v>
      </c>
      <c r="H14" s="1419">
        <v>224</v>
      </c>
      <c r="I14" s="1420">
        <v>15</v>
      </c>
      <c r="J14" s="1421">
        <v>9</v>
      </c>
      <c r="K14" s="1418">
        <v>119</v>
      </c>
      <c r="L14" s="1420">
        <v>6</v>
      </c>
      <c r="M14" s="1422">
        <v>25</v>
      </c>
      <c r="N14" s="1423">
        <v>1</v>
      </c>
      <c r="O14" s="1421"/>
      <c r="P14" s="1424">
        <v>3</v>
      </c>
      <c r="Q14" s="1421"/>
      <c r="R14" s="1424">
        <v>11</v>
      </c>
      <c r="S14" s="1326">
        <v>67</v>
      </c>
      <c r="T14" s="1326">
        <v>11</v>
      </c>
      <c r="U14" s="1425"/>
      <c r="V14" s="1413" t="s">
        <v>146</v>
      </c>
      <c r="W14" s="1426"/>
      <c r="X14" s="1411"/>
    </row>
    <row r="15" spans="1:24" s="1412" customFormat="1" ht="24.95" customHeight="1">
      <c r="B15" s="1413" t="s">
        <v>147</v>
      </c>
      <c r="C15" s="1414"/>
      <c r="D15" s="1417">
        <v>877</v>
      </c>
      <c r="E15" s="1416">
        <v>74</v>
      </c>
      <c r="F15" s="1417">
        <v>124</v>
      </c>
      <c r="G15" s="1418">
        <v>336</v>
      </c>
      <c r="H15" s="1419">
        <v>156</v>
      </c>
      <c r="I15" s="1420">
        <v>6</v>
      </c>
      <c r="J15" s="1421">
        <v>1</v>
      </c>
      <c r="K15" s="1418">
        <v>76</v>
      </c>
      <c r="L15" s="1420">
        <v>1</v>
      </c>
      <c r="M15" s="1422">
        <v>17</v>
      </c>
      <c r="N15" s="1423">
        <v>1</v>
      </c>
      <c r="O15" s="1421"/>
      <c r="P15" s="1424">
        <v>6</v>
      </c>
      <c r="Q15" s="1421"/>
      <c r="R15" s="1424">
        <v>9</v>
      </c>
      <c r="S15" s="1326">
        <v>54</v>
      </c>
      <c r="T15" s="1326">
        <v>17</v>
      </c>
      <c r="U15" s="1425"/>
      <c r="V15" s="1413" t="s">
        <v>147</v>
      </c>
      <c r="W15" s="1426"/>
      <c r="X15" s="1411"/>
    </row>
    <row r="16" spans="1:24" s="1412" customFormat="1" ht="35.1" customHeight="1">
      <c r="B16" s="1413" t="s">
        <v>148</v>
      </c>
      <c r="C16" s="1414"/>
      <c r="D16" s="1417">
        <v>1001</v>
      </c>
      <c r="E16" s="1416">
        <v>111</v>
      </c>
      <c r="F16" s="1417">
        <v>208</v>
      </c>
      <c r="G16" s="1418">
        <v>303</v>
      </c>
      <c r="H16" s="1419">
        <v>160</v>
      </c>
      <c r="I16" s="1420">
        <v>3</v>
      </c>
      <c r="J16" s="1421"/>
      <c r="K16" s="1418">
        <v>77</v>
      </c>
      <c r="L16" s="1420">
        <v>2</v>
      </c>
      <c r="M16" s="1422">
        <v>28</v>
      </c>
      <c r="N16" s="1423">
        <v>1</v>
      </c>
      <c r="O16" s="1421"/>
      <c r="P16" s="1424">
        <v>7</v>
      </c>
      <c r="Q16" s="1421"/>
      <c r="R16" s="1424">
        <v>15</v>
      </c>
      <c r="S16" s="1326">
        <v>68</v>
      </c>
      <c r="T16" s="1326">
        <v>18</v>
      </c>
      <c r="U16" s="1425"/>
      <c r="V16" s="1413" t="s">
        <v>148</v>
      </c>
      <c r="W16" s="1426"/>
      <c r="X16" s="1411"/>
    </row>
    <row r="17" spans="1:24" s="1412" customFormat="1" ht="24.95" customHeight="1">
      <c r="B17" s="1413" t="s">
        <v>149</v>
      </c>
      <c r="C17" s="1414"/>
      <c r="D17" s="1417">
        <v>2290</v>
      </c>
      <c r="E17" s="1416">
        <v>491</v>
      </c>
      <c r="F17" s="1417">
        <v>132</v>
      </c>
      <c r="G17" s="1418">
        <v>803</v>
      </c>
      <c r="H17" s="1419">
        <v>446</v>
      </c>
      <c r="I17" s="1420">
        <v>2</v>
      </c>
      <c r="J17" s="1421">
        <v>10</v>
      </c>
      <c r="K17" s="1418">
        <v>191</v>
      </c>
      <c r="L17" s="1420">
        <v>1</v>
      </c>
      <c r="M17" s="1422">
        <v>56</v>
      </c>
      <c r="N17" s="1423">
        <v>0</v>
      </c>
      <c r="O17" s="1421"/>
      <c r="P17" s="1424">
        <v>11</v>
      </c>
      <c r="Q17" s="1421"/>
      <c r="R17" s="1424">
        <v>28</v>
      </c>
      <c r="S17" s="1326">
        <v>105</v>
      </c>
      <c r="T17" s="1326">
        <v>24</v>
      </c>
      <c r="U17" s="1425"/>
      <c r="V17" s="1413" t="s">
        <v>149</v>
      </c>
      <c r="W17" s="1426"/>
      <c r="X17" s="1411"/>
    </row>
    <row r="18" spans="1:24" s="1412" customFormat="1" ht="24.95" customHeight="1">
      <c r="B18" s="1413" t="s">
        <v>150</v>
      </c>
      <c r="C18" s="1414"/>
      <c r="D18" s="1417">
        <v>2108</v>
      </c>
      <c r="E18" s="1416">
        <v>451</v>
      </c>
      <c r="F18" s="1417">
        <v>137</v>
      </c>
      <c r="G18" s="1418">
        <v>756</v>
      </c>
      <c r="H18" s="1419">
        <v>388</v>
      </c>
      <c r="I18" s="1420">
        <v>4</v>
      </c>
      <c r="J18" s="1421">
        <v>9</v>
      </c>
      <c r="K18" s="1418">
        <v>181</v>
      </c>
      <c r="L18" s="1420">
        <v>3</v>
      </c>
      <c r="M18" s="1422">
        <v>46</v>
      </c>
      <c r="N18" s="1423">
        <v>1</v>
      </c>
      <c r="O18" s="1421"/>
      <c r="P18" s="1424">
        <v>8</v>
      </c>
      <c r="Q18" s="1421"/>
      <c r="R18" s="1424">
        <v>27</v>
      </c>
      <c r="S18" s="1326">
        <v>92</v>
      </c>
      <c r="T18" s="1326">
        <v>14</v>
      </c>
      <c r="U18" s="1425"/>
      <c r="V18" s="1413" t="s">
        <v>150</v>
      </c>
      <c r="W18" s="1426"/>
      <c r="X18" s="1411"/>
    </row>
    <row r="19" spans="1:24" s="1412" customFormat="1" ht="24.95" customHeight="1">
      <c r="B19" s="1413" t="s">
        <v>151</v>
      </c>
      <c r="C19" s="1414"/>
      <c r="D19" s="1417">
        <v>4377</v>
      </c>
      <c r="E19" s="1416">
        <v>959</v>
      </c>
      <c r="F19" s="1417">
        <v>55</v>
      </c>
      <c r="G19" s="1418">
        <v>1323</v>
      </c>
      <c r="H19" s="1419">
        <v>800</v>
      </c>
      <c r="I19" s="1420">
        <v>8</v>
      </c>
      <c r="J19" s="1421">
        <v>4</v>
      </c>
      <c r="K19" s="1418">
        <v>429</v>
      </c>
      <c r="L19" s="1420">
        <v>8</v>
      </c>
      <c r="M19" s="1422">
        <v>71</v>
      </c>
      <c r="N19" s="1423">
        <v>3</v>
      </c>
      <c r="O19" s="1421"/>
      <c r="P19" s="1424">
        <v>34</v>
      </c>
      <c r="Q19" s="1421"/>
      <c r="R19" s="1424">
        <v>144</v>
      </c>
      <c r="S19" s="1326">
        <v>389</v>
      </c>
      <c r="T19" s="1326">
        <v>154</v>
      </c>
      <c r="U19" s="1425"/>
      <c r="V19" s="1413" t="s">
        <v>151</v>
      </c>
      <c r="W19" s="1426"/>
      <c r="X19" s="1411"/>
    </row>
    <row r="20" spans="1:24" s="1412" customFormat="1" ht="24.95" customHeight="1">
      <c r="B20" s="1413" t="s">
        <v>152</v>
      </c>
      <c r="C20" s="1414"/>
      <c r="D20" s="1417">
        <v>2581</v>
      </c>
      <c r="E20" s="1416">
        <v>608</v>
      </c>
      <c r="F20" s="1417">
        <v>168</v>
      </c>
      <c r="G20" s="1418">
        <v>881</v>
      </c>
      <c r="H20" s="1419">
        <v>471</v>
      </c>
      <c r="I20" s="1420">
        <v>5</v>
      </c>
      <c r="J20" s="1421">
        <v>5</v>
      </c>
      <c r="K20" s="1418">
        <v>228</v>
      </c>
      <c r="L20" s="1420">
        <v>4</v>
      </c>
      <c r="M20" s="1422">
        <v>53</v>
      </c>
      <c r="N20" s="1423">
        <v>0</v>
      </c>
      <c r="O20" s="1421"/>
      <c r="P20" s="1424">
        <v>12</v>
      </c>
      <c r="Q20" s="1421"/>
      <c r="R20" s="1424">
        <v>33</v>
      </c>
      <c r="S20" s="1326">
        <v>106</v>
      </c>
      <c r="T20" s="1326">
        <v>12</v>
      </c>
      <c r="U20" s="1425"/>
      <c r="V20" s="1413" t="s">
        <v>152</v>
      </c>
      <c r="W20" s="1426"/>
      <c r="X20" s="1411"/>
    </row>
    <row r="21" spans="1:24" s="1412" customFormat="1" ht="35.1" customHeight="1">
      <c r="B21" s="1413" t="s">
        <v>153</v>
      </c>
      <c r="C21" s="1414"/>
      <c r="D21" s="1417">
        <v>1203</v>
      </c>
      <c r="E21" s="1416">
        <v>64</v>
      </c>
      <c r="F21" s="1417">
        <v>210</v>
      </c>
      <c r="G21" s="1418">
        <v>436</v>
      </c>
      <c r="H21" s="1419">
        <v>230</v>
      </c>
      <c r="I21" s="1420">
        <v>1</v>
      </c>
      <c r="J21" s="1421">
        <v>3</v>
      </c>
      <c r="K21" s="1418">
        <v>101</v>
      </c>
      <c r="L21" s="1420">
        <v>7</v>
      </c>
      <c r="M21" s="1422">
        <v>38</v>
      </c>
      <c r="N21" s="1423">
        <v>1</v>
      </c>
      <c r="O21" s="1421"/>
      <c r="P21" s="1424">
        <v>5</v>
      </c>
      <c r="Q21" s="1421"/>
      <c r="R21" s="1424">
        <v>22</v>
      </c>
      <c r="S21" s="1326">
        <v>83</v>
      </c>
      <c r="T21" s="1326">
        <v>5</v>
      </c>
      <c r="U21" s="1425"/>
      <c r="V21" s="1413" t="s">
        <v>153</v>
      </c>
      <c r="W21" s="1426"/>
      <c r="X21" s="1411"/>
    </row>
    <row r="22" spans="1:24" s="1412" customFormat="1" ht="24.95" customHeight="1">
      <c r="B22" s="1413" t="s">
        <v>154</v>
      </c>
      <c r="C22" s="1414"/>
      <c r="D22" s="1417">
        <v>532</v>
      </c>
      <c r="E22" s="1416">
        <v>27</v>
      </c>
      <c r="F22" s="1417">
        <v>133</v>
      </c>
      <c r="G22" s="1418">
        <v>178</v>
      </c>
      <c r="H22" s="1419">
        <v>76</v>
      </c>
      <c r="I22" s="1420">
        <v>3</v>
      </c>
      <c r="J22" s="1421"/>
      <c r="K22" s="1418">
        <v>49</v>
      </c>
      <c r="L22" s="1420">
        <v>0</v>
      </c>
      <c r="M22" s="1422">
        <v>15</v>
      </c>
      <c r="N22" s="1423">
        <v>1</v>
      </c>
      <c r="O22" s="1421"/>
      <c r="P22" s="1424">
        <v>2</v>
      </c>
      <c r="Q22" s="1421"/>
      <c r="R22" s="1424">
        <v>5</v>
      </c>
      <c r="S22" s="1326">
        <v>21</v>
      </c>
      <c r="T22" s="1326">
        <v>22</v>
      </c>
      <c r="U22" s="1425"/>
      <c r="V22" s="1413" t="s">
        <v>154</v>
      </c>
      <c r="W22" s="1426"/>
      <c r="X22" s="1411"/>
    </row>
    <row r="23" spans="1:24" s="1412" customFormat="1" ht="24.95" customHeight="1">
      <c r="B23" s="1413" t="s">
        <v>155</v>
      </c>
      <c r="C23" s="1414"/>
      <c r="D23" s="1417">
        <v>647</v>
      </c>
      <c r="E23" s="1416">
        <v>43</v>
      </c>
      <c r="F23" s="1417">
        <v>165</v>
      </c>
      <c r="G23" s="1418">
        <v>202</v>
      </c>
      <c r="H23" s="1419">
        <v>90</v>
      </c>
      <c r="I23" s="1420">
        <v>3</v>
      </c>
      <c r="J23" s="1421">
        <v>1</v>
      </c>
      <c r="K23" s="1418">
        <v>56</v>
      </c>
      <c r="L23" s="1420">
        <v>0</v>
      </c>
      <c r="M23" s="1422">
        <v>13</v>
      </c>
      <c r="N23" s="1423">
        <v>2</v>
      </c>
      <c r="O23" s="1421"/>
      <c r="P23" s="1424">
        <v>4</v>
      </c>
      <c r="Q23" s="1421"/>
      <c r="R23" s="1424">
        <v>14</v>
      </c>
      <c r="S23" s="1326">
        <v>36</v>
      </c>
      <c r="T23" s="1326">
        <v>19</v>
      </c>
      <c r="U23" s="1425"/>
      <c r="V23" s="1413" t="s">
        <v>155</v>
      </c>
      <c r="W23" s="1426"/>
      <c r="X23" s="1411"/>
    </row>
    <row r="24" spans="1:24" s="1412" customFormat="1" ht="24.95" customHeight="1">
      <c r="B24" s="1413" t="s">
        <v>156</v>
      </c>
      <c r="C24" s="1414"/>
      <c r="D24" s="1417">
        <v>564</v>
      </c>
      <c r="E24" s="1416">
        <v>60</v>
      </c>
      <c r="F24" s="1417">
        <v>150</v>
      </c>
      <c r="G24" s="1418">
        <v>191</v>
      </c>
      <c r="H24" s="1419">
        <v>80</v>
      </c>
      <c r="I24" s="1420">
        <v>1</v>
      </c>
      <c r="J24" s="1421">
        <v>1</v>
      </c>
      <c r="K24" s="1418">
        <v>32</v>
      </c>
      <c r="L24" s="1420">
        <v>0</v>
      </c>
      <c r="M24" s="1422">
        <v>12</v>
      </c>
      <c r="N24" s="1423">
        <v>1</v>
      </c>
      <c r="O24" s="1421"/>
      <c r="P24" s="1424">
        <v>1</v>
      </c>
      <c r="Q24" s="1421"/>
      <c r="R24" s="1424">
        <v>6</v>
      </c>
      <c r="S24" s="1326">
        <v>18</v>
      </c>
      <c r="T24" s="1326">
        <v>12</v>
      </c>
      <c r="U24" s="1425"/>
      <c r="V24" s="1413" t="s">
        <v>156</v>
      </c>
      <c r="W24" s="1426"/>
      <c r="X24" s="1411"/>
    </row>
    <row r="25" spans="1:24" s="1412" customFormat="1" ht="24.95" customHeight="1">
      <c r="B25" s="1413" t="s">
        <v>157</v>
      </c>
      <c r="C25" s="1414"/>
      <c r="D25" s="1417">
        <v>484</v>
      </c>
      <c r="E25" s="1416">
        <v>54</v>
      </c>
      <c r="F25" s="1417">
        <v>62</v>
      </c>
      <c r="G25" s="1418">
        <v>176</v>
      </c>
      <c r="H25" s="1419">
        <v>92</v>
      </c>
      <c r="I25" s="1420">
        <v>0</v>
      </c>
      <c r="J25" s="1421"/>
      <c r="K25" s="1418">
        <v>40</v>
      </c>
      <c r="L25" s="1420">
        <v>0</v>
      </c>
      <c r="M25" s="1422">
        <v>14</v>
      </c>
      <c r="N25" s="1423">
        <v>0</v>
      </c>
      <c r="O25" s="1421"/>
      <c r="P25" s="1424">
        <v>3</v>
      </c>
      <c r="Q25" s="1421"/>
      <c r="R25" s="1424">
        <v>7</v>
      </c>
      <c r="S25" s="1326">
        <v>24</v>
      </c>
      <c r="T25" s="1326">
        <v>12</v>
      </c>
      <c r="U25" s="1425"/>
      <c r="V25" s="1413" t="s">
        <v>157</v>
      </c>
      <c r="W25" s="1426"/>
      <c r="X25" s="1411"/>
    </row>
    <row r="26" spans="1:24" s="1412" customFormat="1" ht="35.1" customHeight="1">
      <c r="B26" s="1413" t="s">
        <v>158</v>
      </c>
      <c r="C26" s="1414"/>
      <c r="D26" s="1417">
        <v>920</v>
      </c>
      <c r="E26" s="1416">
        <v>91</v>
      </c>
      <c r="F26" s="1417">
        <v>56</v>
      </c>
      <c r="G26" s="1418">
        <v>359</v>
      </c>
      <c r="H26" s="1419">
        <v>193</v>
      </c>
      <c r="I26" s="1420">
        <v>6</v>
      </c>
      <c r="J26" s="1421">
        <v>9</v>
      </c>
      <c r="K26" s="1418">
        <v>99</v>
      </c>
      <c r="L26" s="1420">
        <v>1</v>
      </c>
      <c r="M26" s="1422">
        <v>20</v>
      </c>
      <c r="N26" s="1423">
        <v>1</v>
      </c>
      <c r="O26" s="1421"/>
      <c r="P26" s="1424">
        <v>8</v>
      </c>
      <c r="Q26" s="1421"/>
      <c r="R26" s="1424">
        <v>11</v>
      </c>
      <c r="S26" s="1326">
        <v>55</v>
      </c>
      <c r="T26" s="1326">
        <v>20</v>
      </c>
      <c r="U26" s="1425"/>
      <c r="V26" s="1413" t="s">
        <v>158</v>
      </c>
      <c r="W26" s="1426"/>
      <c r="X26" s="1411"/>
    </row>
    <row r="27" spans="1:24" s="1412" customFormat="1" ht="24.95" customHeight="1">
      <c r="B27" s="1413" t="s">
        <v>159</v>
      </c>
      <c r="C27" s="1414"/>
      <c r="D27" s="1417">
        <v>963</v>
      </c>
      <c r="E27" s="1416">
        <v>145</v>
      </c>
      <c r="F27" s="1417">
        <v>87</v>
      </c>
      <c r="G27" s="1418">
        <v>351</v>
      </c>
      <c r="H27" s="1419">
        <v>181</v>
      </c>
      <c r="I27" s="1420">
        <v>6</v>
      </c>
      <c r="J27" s="1421">
        <v>5</v>
      </c>
      <c r="K27" s="1418">
        <v>82</v>
      </c>
      <c r="L27" s="1420">
        <v>0</v>
      </c>
      <c r="M27" s="1422">
        <v>23</v>
      </c>
      <c r="N27" s="1423">
        <v>1</v>
      </c>
      <c r="O27" s="1421"/>
      <c r="P27" s="1424">
        <v>11</v>
      </c>
      <c r="Q27" s="1421"/>
      <c r="R27" s="1424">
        <v>13</v>
      </c>
      <c r="S27" s="1326">
        <v>33</v>
      </c>
      <c r="T27" s="1326">
        <v>30</v>
      </c>
      <c r="U27" s="1425"/>
      <c r="V27" s="1413" t="s">
        <v>159</v>
      </c>
      <c r="W27" s="1426"/>
      <c r="X27" s="1411"/>
    </row>
    <row r="28" spans="1:24" s="1412" customFormat="1" ht="24.95" customHeight="1">
      <c r="B28" s="1413" t="s">
        <v>160</v>
      </c>
      <c r="C28" s="1414"/>
      <c r="D28" s="1417">
        <v>1719</v>
      </c>
      <c r="E28" s="1416">
        <v>328</v>
      </c>
      <c r="F28" s="1417">
        <v>300</v>
      </c>
      <c r="G28" s="1418">
        <v>493</v>
      </c>
      <c r="H28" s="1419">
        <v>290</v>
      </c>
      <c r="I28" s="1420">
        <v>1</v>
      </c>
      <c r="J28" s="1421">
        <v>1</v>
      </c>
      <c r="K28" s="1418">
        <v>136</v>
      </c>
      <c r="L28" s="1420">
        <v>0</v>
      </c>
      <c r="M28" s="1422">
        <v>41</v>
      </c>
      <c r="N28" s="1423">
        <v>1</v>
      </c>
      <c r="O28" s="1421"/>
      <c r="P28" s="1424">
        <v>5</v>
      </c>
      <c r="Q28" s="1421"/>
      <c r="R28" s="1424">
        <v>14</v>
      </c>
      <c r="S28" s="1326">
        <v>89</v>
      </c>
      <c r="T28" s="1326">
        <v>21</v>
      </c>
      <c r="U28" s="1425"/>
      <c r="V28" s="1413" t="s">
        <v>160</v>
      </c>
      <c r="W28" s="1426"/>
      <c r="X28" s="1411"/>
    </row>
    <row r="29" spans="1:24" s="1412" customFormat="1" ht="24.95" customHeight="1">
      <c r="B29" s="1413" t="s">
        <v>161</v>
      </c>
      <c r="C29" s="1414"/>
      <c r="D29" s="1417">
        <v>2610</v>
      </c>
      <c r="E29" s="1416">
        <v>390</v>
      </c>
      <c r="F29" s="1417">
        <v>249</v>
      </c>
      <c r="G29" s="1418">
        <v>967</v>
      </c>
      <c r="H29" s="1419">
        <v>434</v>
      </c>
      <c r="I29" s="1420">
        <v>2</v>
      </c>
      <c r="J29" s="1421">
        <v>2</v>
      </c>
      <c r="K29" s="1418">
        <v>221</v>
      </c>
      <c r="L29" s="1420">
        <v>1</v>
      </c>
      <c r="M29" s="1422">
        <v>43</v>
      </c>
      <c r="N29" s="1423">
        <v>1</v>
      </c>
      <c r="O29" s="1421"/>
      <c r="P29" s="1424">
        <v>18</v>
      </c>
      <c r="Q29" s="1421"/>
      <c r="R29" s="1424">
        <v>52</v>
      </c>
      <c r="S29" s="1326">
        <v>171</v>
      </c>
      <c r="T29" s="1326">
        <v>61</v>
      </c>
      <c r="U29" s="1425"/>
      <c r="V29" s="1413" t="s">
        <v>161</v>
      </c>
      <c r="W29" s="1426"/>
      <c r="X29" s="1411"/>
    </row>
    <row r="30" spans="1:24" s="1412" customFormat="1" ht="24.95" customHeight="1">
      <c r="B30" s="1413" t="s">
        <v>162</v>
      </c>
      <c r="C30" s="1414"/>
      <c r="D30" s="1417">
        <v>932</v>
      </c>
      <c r="E30" s="1416">
        <v>150</v>
      </c>
      <c r="F30" s="1417">
        <v>75</v>
      </c>
      <c r="G30" s="1418">
        <v>363</v>
      </c>
      <c r="H30" s="1419">
        <v>167</v>
      </c>
      <c r="I30" s="1420">
        <v>1</v>
      </c>
      <c r="J30" s="1421">
        <v>7</v>
      </c>
      <c r="K30" s="1418">
        <v>70</v>
      </c>
      <c r="L30" s="1420">
        <v>1</v>
      </c>
      <c r="M30" s="1422">
        <v>20</v>
      </c>
      <c r="N30" s="1423">
        <v>3</v>
      </c>
      <c r="O30" s="1421"/>
      <c r="P30" s="1424">
        <v>4</v>
      </c>
      <c r="Q30" s="1421"/>
      <c r="R30" s="1424">
        <v>7</v>
      </c>
      <c r="S30" s="1326">
        <v>36</v>
      </c>
      <c r="T30" s="1326">
        <v>35</v>
      </c>
      <c r="U30" s="1425"/>
      <c r="V30" s="1413" t="s">
        <v>162</v>
      </c>
      <c r="W30" s="1426"/>
      <c r="X30" s="1411"/>
    </row>
    <row r="31" spans="1:24" s="1412" customFormat="1" ht="35.1" customHeight="1" thickBot="1">
      <c r="A31" s="1427"/>
      <c r="B31" s="1428" t="s">
        <v>163</v>
      </c>
      <c r="C31" s="1429"/>
      <c r="D31" s="1430">
        <v>687</v>
      </c>
      <c r="E31" s="1431">
        <v>121</v>
      </c>
      <c r="F31" s="1432">
        <v>124</v>
      </c>
      <c r="G31" s="1433">
        <v>219</v>
      </c>
      <c r="H31" s="1434">
        <v>103</v>
      </c>
      <c r="I31" s="1435">
        <v>2</v>
      </c>
      <c r="J31" s="1436">
        <v>2</v>
      </c>
      <c r="K31" s="1433">
        <v>56</v>
      </c>
      <c r="L31" s="1435">
        <v>1</v>
      </c>
      <c r="M31" s="1437">
        <v>17</v>
      </c>
      <c r="N31" s="1438">
        <v>0</v>
      </c>
      <c r="O31" s="1436"/>
      <c r="P31" s="1439">
        <v>3</v>
      </c>
      <c r="Q31" s="1436"/>
      <c r="R31" s="1439">
        <v>9</v>
      </c>
      <c r="S31" s="1327">
        <v>22</v>
      </c>
      <c r="T31" s="1328">
        <v>10</v>
      </c>
      <c r="U31" s="1440"/>
      <c r="V31" s="1428" t="s">
        <v>163</v>
      </c>
      <c r="W31" s="1441"/>
      <c r="X31" s="1411"/>
    </row>
    <row r="32" spans="1:24" s="1363" customFormat="1" ht="14.25" customHeight="1">
      <c r="A32" s="1362" t="s">
        <v>164</v>
      </c>
      <c r="B32" s="1362"/>
      <c r="C32" s="1362"/>
      <c r="F32" s="1364"/>
      <c r="W32" s="1365" t="s">
        <v>165</v>
      </c>
    </row>
    <row r="33" spans="1:24" s="1363" customFormat="1" ht="28.5" customHeight="1">
      <c r="A33" s="1366" t="s">
        <v>166</v>
      </c>
      <c r="B33" s="1367"/>
      <c r="C33" s="1367"/>
      <c r="D33" s="1367"/>
      <c r="E33" s="1367"/>
      <c r="F33" s="1368"/>
      <c r="G33" s="1367"/>
      <c r="H33" s="1367"/>
      <c r="I33" s="1367"/>
      <c r="J33" s="1367"/>
      <c r="K33" s="1367"/>
      <c r="L33" s="1367"/>
      <c r="M33" s="1367"/>
      <c r="N33" s="1367"/>
      <c r="O33" s="1367"/>
      <c r="P33" s="1367"/>
      <c r="Q33" s="1367"/>
      <c r="R33" s="1367"/>
      <c r="S33" s="1367"/>
      <c r="T33" s="1367"/>
      <c r="U33" s="1367"/>
      <c r="V33" s="1367"/>
      <c r="W33" s="1367"/>
    </row>
    <row r="34" spans="1:24" s="1363" customFormat="1" ht="14.25" customHeight="1" thickBot="1">
      <c r="A34" s="1369"/>
      <c r="B34" s="1367"/>
      <c r="C34" s="1367"/>
      <c r="D34" s="1367"/>
      <c r="E34" s="1367"/>
      <c r="F34" s="1370"/>
      <c r="G34" s="1367"/>
      <c r="H34" s="1367"/>
      <c r="I34" s="1442"/>
      <c r="J34" s="1367"/>
      <c r="K34" s="1367"/>
      <c r="L34" s="1367"/>
      <c r="M34" s="1367"/>
      <c r="N34" s="1367"/>
      <c r="O34" s="1367"/>
      <c r="P34" s="1367"/>
      <c r="Q34" s="1367"/>
      <c r="R34" s="1367"/>
      <c r="S34" s="1367"/>
      <c r="T34" s="1367"/>
      <c r="U34" s="1367"/>
      <c r="V34" s="1367"/>
      <c r="W34" s="1367"/>
    </row>
    <row r="35" spans="1:24" s="1383" customFormat="1" ht="30" customHeight="1">
      <c r="A35" s="1371"/>
      <c r="B35" s="1372" t="s">
        <v>133</v>
      </c>
      <c r="C35" s="1373"/>
      <c r="D35" s="1443" t="s">
        <v>15</v>
      </c>
      <c r="E35" s="1444" t="s">
        <v>37</v>
      </c>
      <c r="F35" s="1445" t="s">
        <v>134</v>
      </c>
      <c r="G35" s="1444" t="s">
        <v>41</v>
      </c>
      <c r="H35" s="1446" t="s">
        <v>43</v>
      </c>
      <c r="I35" s="1447" t="s">
        <v>135</v>
      </c>
      <c r="J35" s="2160" t="s">
        <v>47</v>
      </c>
      <c r="K35" s="2161"/>
      <c r="L35" s="1448" t="s">
        <v>136</v>
      </c>
      <c r="M35" s="1448" t="s">
        <v>137</v>
      </c>
      <c r="N35" s="1449" t="s">
        <v>167</v>
      </c>
      <c r="O35" s="2160" t="s">
        <v>55</v>
      </c>
      <c r="P35" s="2161"/>
      <c r="Q35" s="2160" t="s">
        <v>57</v>
      </c>
      <c r="R35" s="2162"/>
      <c r="S35" s="1446" t="s">
        <v>62</v>
      </c>
      <c r="T35" s="1450" t="s">
        <v>64</v>
      </c>
      <c r="U35" s="1382"/>
      <c r="V35" s="1372" t="s">
        <v>133</v>
      </c>
      <c r="W35" s="1371"/>
    </row>
    <row r="36" spans="1:24" s="1412" customFormat="1" ht="24.95" customHeight="1">
      <c r="B36" s="1451" t="s">
        <v>168</v>
      </c>
      <c r="C36" s="1452"/>
      <c r="D36" s="1417">
        <v>1179</v>
      </c>
      <c r="E36" s="1416">
        <v>189</v>
      </c>
      <c r="F36" s="1417">
        <v>142</v>
      </c>
      <c r="G36" s="1418">
        <v>365</v>
      </c>
      <c r="H36" s="1419">
        <v>188</v>
      </c>
      <c r="I36" s="1420">
        <v>10</v>
      </c>
      <c r="J36" s="1421">
        <v>2</v>
      </c>
      <c r="K36" s="1418">
        <v>105</v>
      </c>
      <c r="L36" s="1420">
        <v>0</v>
      </c>
      <c r="M36" s="1422">
        <v>25</v>
      </c>
      <c r="N36" s="1423">
        <v>1</v>
      </c>
      <c r="O36" s="1421"/>
      <c r="P36" s="1424">
        <v>9</v>
      </c>
      <c r="Q36" s="1421"/>
      <c r="R36" s="1424">
        <v>34</v>
      </c>
      <c r="S36" s="1326">
        <v>61</v>
      </c>
      <c r="T36" s="1326">
        <v>50</v>
      </c>
      <c r="U36" s="1453"/>
      <c r="V36" s="1451" t="s">
        <v>168</v>
      </c>
      <c r="W36" s="1426"/>
      <c r="X36" s="1411"/>
    </row>
    <row r="37" spans="1:24" s="1412" customFormat="1" ht="24.95" customHeight="1">
      <c r="B37" s="1451" t="s">
        <v>169</v>
      </c>
      <c r="C37" s="1452"/>
      <c r="D37" s="1417">
        <v>3360</v>
      </c>
      <c r="E37" s="1416">
        <v>520</v>
      </c>
      <c r="F37" s="1417">
        <v>704</v>
      </c>
      <c r="G37" s="1418">
        <v>983</v>
      </c>
      <c r="H37" s="1419">
        <v>513</v>
      </c>
      <c r="I37" s="1420">
        <v>10</v>
      </c>
      <c r="J37" s="1421">
        <v>12</v>
      </c>
      <c r="K37" s="1418">
        <v>254</v>
      </c>
      <c r="L37" s="1420">
        <v>1</v>
      </c>
      <c r="M37" s="1422">
        <v>50</v>
      </c>
      <c r="N37" s="1423">
        <v>1</v>
      </c>
      <c r="O37" s="1421"/>
      <c r="P37" s="1424">
        <v>21</v>
      </c>
      <c r="Q37" s="1421"/>
      <c r="R37" s="1424">
        <v>58</v>
      </c>
      <c r="S37" s="1326">
        <v>216</v>
      </c>
      <c r="T37" s="1326">
        <v>29</v>
      </c>
      <c r="U37" s="1453"/>
      <c r="V37" s="1451" t="s">
        <v>169</v>
      </c>
      <c r="W37" s="1426"/>
      <c r="X37" s="1411"/>
    </row>
    <row r="38" spans="1:24" s="1412" customFormat="1" ht="24.95" customHeight="1">
      <c r="B38" s="1451" t="s">
        <v>170</v>
      </c>
      <c r="C38" s="1452"/>
      <c r="D38" s="1417">
        <v>2593</v>
      </c>
      <c r="E38" s="1416">
        <v>428</v>
      </c>
      <c r="F38" s="1417">
        <v>569</v>
      </c>
      <c r="G38" s="1418">
        <v>737</v>
      </c>
      <c r="H38" s="1419">
        <v>375</v>
      </c>
      <c r="I38" s="1420">
        <v>8</v>
      </c>
      <c r="J38" s="1421">
        <v>4</v>
      </c>
      <c r="K38" s="1418">
        <v>205</v>
      </c>
      <c r="L38" s="1420">
        <v>2</v>
      </c>
      <c r="M38" s="1422">
        <v>48</v>
      </c>
      <c r="N38" s="1423">
        <v>2</v>
      </c>
      <c r="O38" s="1421"/>
      <c r="P38" s="1424">
        <v>15</v>
      </c>
      <c r="Q38" s="1421"/>
      <c r="R38" s="1424">
        <v>35</v>
      </c>
      <c r="S38" s="1326">
        <v>95</v>
      </c>
      <c r="T38" s="1326">
        <v>74</v>
      </c>
      <c r="U38" s="1453"/>
      <c r="V38" s="1451" t="s">
        <v>170</v>
      </c>
      <c r="W38" s="1426"/>
      <c r="X38" s="1411"/>
    </row>
    <row r="39" spans="1:24" s="1412" customFormat="1" ht="24.95" customHeight="1">
      <c r="B39" s="1451" t="s">
        <v>171</v>
      </c>
      <c r="C39" s="1452"/>
      <c r="D39" s="1417">
        <v>665</v>
      </c>
      <c r="E39" s="1416">
        <v>133</v>
      </c>
      <c r="F39" s="1417">
        <v>99</v>
      </c>
      <c r="G39" s="1418">
        <v>188</v>
      </c>
      <c r="H39" s="1419">
        <v>107</v>
      </c>
      <c r="I39" s="1420">
        <v>8</v>
      </c>
      <c r="J39" s="1421">
        <v>3</v>
      </c>
      <c r="K39" s="1418">
        <v>51</v>
      </c>
      <c r="L39" s="1420">
        <v>2</v>
      </c>
      <c r="M39" s="1422">
        <v>10</v>
      </c>
      <c r="N39" s="1423">
        <v>1</v>
      </c>
      <c r="O39" s="1421"/>
      <c r="P39" s="1424">
        <v>3</v>
      </c>
      <c r="Q39" s="1421"/>
      <c r="R39" s="1424">
        <v>10</v>
      </c>
      <c r="S39" s="1326">
        <v>28</v>
      </c>
      <c r="T39" s="1326">
        <v>25</v>
      </c>
      <c r="U39" s="1453"/>
      <c r="V39" s="1451" t="s">
        <v>171</v>
      </c>
      <c r="W39" s="1426"/>
      <c r="X39" s="1411"/>
    </row>
    <row r="40" spans="1:24" s="1412" customFormat="1" ht="35.1" customHeight="1">
      <c r="B40" s="1451" t="s">
        <v>172</v>
      </c>
      <c r="C40" s="1452"/>
      <c r="D40" s="1417">
        <v>593</v>
      </c>
      <c r="E40" s="1416">
        <v>63</v>
      </c>
      <c r="F40" s="1417">
        <v>51</v>
      </c>
      <c r="G40" s="1418">
        <v>240</v>
      </c>
      <c r="H40" s="1419">
        <v>126</v>
      </c>
      <c r="I40" s="1420">
        <v>1</v>
      </c>
      <c r="J40" s="1421">
        <v>1</v>
      </c>
      <c r="K40" s="1418">
        <v>47</v>
      </c>
      <c r="L40" s="1420">
        <v>0</v>
      </c>
      <c r="M40" s="1422">
        <v>11</v>
      </c>
      <c r="N40" s="1423">
        <v>1</v>
      </c>
      <c r="O40" s="1421"/>
      <c r="P40" s="1424">
        <v>1</v>
      </c>
      <c r="Q40" s="1421"/>
      <c r="R40" s="1424">
        <v>5</v>
      </c>
      <c r="S40" s="1326">
        <v>23</v>
      </c>
      <c r="T40" s="1326">
        <v>24</v>
      </c>
      <c r="U40" s="1453"/>
      <c r="V40" s="1451" t="s">
        <v>172</v>
      </c>
      <c r="W40" s="1426"/>
      <c r="X40" s="1411"/>
    </row>
    <row r="41" spans="1:24" s="1412" customFormat="1" ht="24.95" customHeight="1">
      <c r="B41" s="1451" t="s">
        <v>173</v>
      </c>
      <c r="C41" s="1452"/>
      <c r="D41" s="1417">
        <v>319</v>
      </c>
      <c r="E41" s="1416">
        <v>18</v>
      </c>
      <c r="F41" s="1417">
        <v>44</v>
      </c>
      <c r="G41" s="1418">
        <v>114</v>
      </c>
      <c r="H41" s="1419">
        <v>56</v>
      </c>
      <c r="I41" s="1420">
        <v>6</v>
      </c>
      <c r="J41" s="1421"/>
      <c r="K41" s="1418">
        <v>32</v>
      </c>
      <c r="L41" s="1420">
        <v>0</v>
      </c>
      <c r="M41" s="1422">
        <v>10</v>
      </c>
      <c r="N41" s="1423">
        <v>1</v>
      </c>
      <c r="O41" s="1421"/>
      <c r="P41" s="1424">
        <v>1</v>
      </c>
      <c r="Q41" s="1421"/>
      <c r="R41" s="1424">
        <v>3</v>
      </c>
      <c r="S41" s="1326">
        <v>20</v>
      </c>
      <c r="T41" s="1326">
        <v>14</v>
      </c>
      <c r="U41" s="1453"/>
      <c r="V41" s="1451" t="s">
        <v>173</v>
      </c>
      <c r="W41" s="1426"/>
      <c r="X41" s="1411"/>
    </row>
    <row r="42" spans="1:24" s="1412" customFormat="1" ht="24.95" customHeight="1">
      <c r="B42" s="1451" t="s">
        <v>174</v>
      </c>
      <c r="C42" s="1452"/>
      <c r="D42" s="1417">
        <v>496</v>
      </c>
      <c r="E42" s="1416">
        <v>76</v>
      </c>
      <c r="F42" s="1417">
        <v>23</v>
      </c>
      <c r="G42" s="1418">
        <v>196</v>
      </c>
      <c r="H42" s="1419">
        <v>95</v>
      </c>
      <c r="I42" s="1420">
        <v>3</v>
      </c>
      <c r="J42" s="1421"/>
      <c r="K42" s="1418">
        <v>47</v>
      </c>
      <c r="L42" s="1420">
        <v>0</v>
      </c>
      <c r="M42" s="1422">
        <v>12</v>
      </c>
      <c r="N42" s="1423">
        <v>1</v>
      </c>
      <c r="O42" s="1421"/>
      <c r="P42" s="1424">
        <v>1</v>
      </c>
      <c r="Q42" s="1421"/>
      <c r="R42" s="1424">
        <v>2</v>
      </c>
      <c r="S42" s="1326">
        <v>19</v>
      </c>
      <c r="T42" s="1326">
        <v>21</v>
      </c>
      <c r="U42" s="1453"/>
      <c r="V42" s="1451" t="s">
        <v>174</v>
      </c>
      <c r="W42" s="1426"/>
      <c r="X42" s="1411"/>
    </row>
    <row r="43" spans="1:24" s="1412" customFormat="1" ht="24.95" customHeight="1">
      <c r="B43" s="1451" t="s">
        <v>175</v>
      </c>
      <c r="C43" s="1452"/>
      <c r="D43" s="1417">
        <v>1061</v>
      </c>
      <c r="E43" s="1416">
        <v>199</v>
      </c>
      <c r="F43" s="1417">
        <v>127</v>
      </c>
      <c r="G43" s="1418">
        <v>375</v>
      </c>
      <c r="H43" s="1419">
        <v>163</v>
      </c>
      <c r="I43" s="1420">
        <v>2</v>
      </c>
      <c r="J43" s="1421">
        <v>3</v>
      </c>
      <c r="K43" s="1418">
        <v>86</v>
      </c>
      <c r="L43" s="1420">
        <v>2</v>
      </c>
      <c r="M43" s="1422">
        <v>16</v>
      </c>
      <c r="N43" s="1423">
        <v>1</v>
      </c>
      <c r="O43" s="1421"/>
      <c r="P43" s="1424">
        <v>8</v>
      </c>
      <c r="Q43" s="1421"/>
      <c r="R43" s="1424">
        <v>18</v>
      </c>
      <c r="S43" s="1326">
        <v>50</v>
      </c>
      <c r="T43" s="1326">
        <v>14</v>
      </c>
      <c r="U43" s="1453"/>
      <c r="V43" s="1451" t="s">
        <v>175</v>
      </c>
      <c r="W43" s="1426"/>
      <c r="X43" s="1411"/>
    </row>
    <row r="44" spans="1:24" s="1412" customFormat="1" ht="24.95" customHeight="1">
      <c r="B44" s="1451" t="s">
        <v>176</v>
      </c>
      <c r="C44" s="1452"/>
      <c r="D44" s="1417">
        <v>1371</v>
      </c>
      <c r="E44" s="1416">
        <v>208</v>
      </c>
      <c r="F44" s="1417">
        <v>169</v>
      </c>
      <c r="G44" s="1418">
        <v>463</v>
      </c>
      <c r="H44" s="1419">
        <v>261</v>
      </c>
      <c r="I44" s="1420">
        <v>7</v>
      </c>
      <c r="J44" s="1421">
        <v>5</v>
      </c>
      <c r="K44" s="1418">
        <v>128</v>
      </c>
      <c r="L44" s="1420">
        <v>1</v>
      </c>
      <c r="M44" s="1422">
        <v>18</v>
      </c>
      <c r="N44" s="1423">
        <v>2</v>
      </c>
      <c r="O44" s="1421"/>
      <c r="P44" s="1424">
        <v>4</v>
      </c>
      <c r="Q44" s="1421"/>
      <c r="R44" s="1424">
        <v>21</v>
      </c>
      <c r="S44" s="1326">
        <v>69</v>
      </c>
      <c r="T44" s="1326">
        <v>20</v>
      </c>
      <c r="U44" s="1453"/>
      <c r="V44" s="1451" t="s">
        <v>176</v>
      </c>
      <c r="W44" s="1426"/>
      <c r="X44" s="1411"/>
    </row>
    <row r="45" spans="1:24" s="1412" customFormat="1" ht="35.1" customHeight="1">
      <c r="B45" s="1451" t="s">
        <v>177</v>
      </c>
      <c r="C45" s="1452"/>
      <c r="D45" s="1417">
        <v>831</v>
      </c>
      <c r="E45" s="1416">
        <v>155</v>
      </c>
      <c r="F45" s="1417">
        <v>35</v>
      </c>
      <c r="G45" s="1418">
        <v>296</v>
      </c>
      <c r="H45" s="1419">
        <v>160</v>
      </c>
      <c r="I45" s="1420">
        <v>0</v>
      </c>
      <c r="J45" s="1421">
        <v>2</v>
      </c>
      <c r="K45" s="1418">
        <v>75</v>
      </c>
      <c r="L45" s="1420">
        <v>1</v>
      </c>
      <c r="M45" s="1422">
        <v>14</v>
      </c>
      <c r="N45" s="1423">
        <v>3</v>
      </c>
      <c r="O45" s="1421"/>
      <c r="P45" s="1424">
        <v>5</v>
      </c>
      <c r="Q45" s="1421"/>
      <c r="R45" s="1424">
        <v>10</v>
      </c>
      <c r="S45" s="1326">
        <v>40</v>
      </c>
      <c r="T45" s="1326">
        <v>37</v>
      </c>
      <c r="U45" s="1453"/>
      <c r="V45" s="1451" t="s">
        <v>177</v>
      </c>
      <c r="W45" s="1426"/>
      <c r="X45" s="1411"/>
    </row>
    <row r="46" spans="1:24" s="1412" customFormat="1" ht="24.95" customHeight="1">
      <c r="B46" s="1451" t="s">
        <v>178</v>
      </c>
      <c r="C46" s="1452"/>
      <c r="D46" s="1417">
        <v>497</v>
      </c>
      <c r="E46" s="1416">
        <v>85</v>
      </c>
      <c r="F46" s="1417">
        <v>63</v>
      </c>
      <c r="G46" s="1418">
        <v>184</v>
      </c>
      <c r="H46" s="1419">
        <v>89</v>
      </c>
      <c r="I46" s="1420">
        <v>0</v>
      </c>
      <c r="J46" s="1421"/>
      <c r="K46" s="1418">
        <v>36</v>
      </c>
      <c r="L46" s="1420">
        <v>1</v>
      </c>
      <c r="M46" s="1422">
        <v>12</v>
      </c>
      <c r="N46" s="1423">
        <v>2</v>
      </c>
      <c r="O46" s="1421"/>
      <c r="P46" s="1424">
        <v>3</v>
      </c>
      <c r="Q46" s="1421"/>
      <c r="R46" s="1424">
        <v>4</v>
      </c>
      <c r="S46" s="1326">
        <v>14</v>
      </c>
      <c r="T46" s="1326">
        <v>4</v>
      </c>
      <c r="U46" s="1453"/>
      <c r="V46" s="1451" t="s">
        <v>178</v>
      </c>
      <c r="W46" s="1426"/>
      <c r="X46" s="1411"/>
    </row>
    <row r="47" spans="1:24" s="1412" customFormat="1" ht="24.95" customHeight="1">
      <c r="B47" s="1451" t="s">
        <v>179</v>
      </c>
      <c r="C47" s="1452"/>
      <c r="D47" s="1417">
        <v>524</v>
      </c>
      <c r="E47" s="1416">
        <v>108</v>
      </c>
      <c r="F47" s="1417">
        <v>84</v>
      </c>
      <c r="G47" s="1418">
        <v>160</v>
      </c>
      <c r="H47" s="1419">
        <v>75</v>
      </c>
      <c r="I47" s="1420">
        <v>0</v>
      </c>
      <c r="J47" s="1421">
        <v>3</v>
      </c>
      <c r="K47" s="1418">
        <v>40</v>
      </c>
      <c r="L47" s="1420">
        <v>0</v>
      </c>
      <c r="M47" s="1422">
        <v>10</v>
      </c>
      <c r="N47" s="1423">
        <v>1</v>
      </c>
      <c r="O47" s="1421"/>
      <c r="P47" s="1424">
        <v>3</v>
      </c>
      <c r="Q47" s="1421"/>
      <c r="R47" s="1424">
        <v>4</v>
      </c>
      <c r="S47" s="1326">
        <v>25</v>
      </c>
      <c r="T47" s="1326">
        <v>14</v>
      </c>
      <c r="U47" s="1453"/>
      <c r="V47" s="1451" t="s">
        <v>179</v>
      </c>
      <c r="W47" s="1426"/>
      <c r="X47" s="1411"/>
    </row>
    <row r="48" spans="1:24" s="1412" customFormat="1" ht="24.95" customHeight="1">
      <c r="B48" s="1451" t="s">
        <v>180</v>
      </c>
      <c r="C48" s="1452"/>
      <c r="D48" s="1417">
        <v>721</v>
      </c>
      <c r="E48" s="1416">
        <v>114</v>
      </c>
      <c r="F48" s="1417">
        <v>59</v>
      </c>
      <c r="G48" s="1418">
        <v>279</v>
      </c>
      <c r="H48" s="1419">
        <v>131</v>
      </c>
      <c r="I48" s="1420">
        <v>0</v>
      </c>
      <c r="J48" s="1421">
        <v>3</v>
      </c>
      <c r="K48" s="1418">
        <v>65</v>
      </c>
      <c r="L48" s="1420">
        <v>5</v>
      </c>
      <c r="M48" s="1422">
        <v>11</v>
      </c>
      <c r="N48" s="1423">
        <v>2</v>
      </c>
      <c r="O48" s="1421"/>
      <c r="P48" s="1424">
        <v>5</v>
      </c>
      <c r="Q48" s="1421"/>
      <c r="R48" s="1424">
        <v>5</v>
      </c>
      <c r="S48" s="1326">
        <v>35</v>
      </c>
      <c r="T48" s="1326">
        <v>10</v>
      </c>
      <c r="U48" s="1453"/>
      <c r="V48" s="1451" t="s">
        <v>180</v>
      </c>
      <c r="W48" s="1426"/>
      <c r="X48" s="1411"/>
    </row>
    <row r="49" spans="1:24" s="1412" customFormat="1" ht="24.95" customHeight="1">
      <c r="B49" s="1451" t="s">
        <v>181</v>
      </c>
      <c r="C49" s="1452"/>
      <c r="D49" s="1417">
        <v>500</v>
      </c>
      <c r="E49" s="1416">
        <v>36</v>
      </c>
      <c r="F49" s="1417">
        <v>18</v>
      </c>
      <c r="G49" s="1418">
        <v>222</v>
      </c>
      <c r="H49" s="1419">
        <v>122</v>
      </c>
      <c r="I49" s="1420">
        <v>4</v>
      </c>
      <c r="J49" s="1421"/>
      <c r="K49" s="1418">
        <v>43</v>
      </c>
      <c r="L49" s="1420">
        <v>0</v>
      </c>
      <c r="M49" s="1422">
        <v>17</v>
      </c>
      <c r="N49" s="1423">
        <v>1</v>
      </c>
      <c r="O49" s="1421"/>
      <c r="P49" s="1424">
        <v>1</v>
      </c>
      <c r="Q49" s="1421"/>
      <c r="R49" s="1424">
        <v>5</v>
      </c>
      <c r="S49" s="1326">
        <v>25</v>
      </c>
      <c r="T49" s="1326">
        <v>6</v>
      </c>
      <c r="U49" s="1453"/>
      <c r="V49" s="1451" t="s">
        <v>181</v>
      </c>
      <c r="W49" s="1426"/>
      <c r="X49" s="1411"/>
    </row>
    <row r="50" spans="1:24" s="1412" customFormat="1" ht="35.1" customHeight="1">
      <c r="B50" s="1451" t="s">
        <v>182</v>
      </c>
      <c r="C50" s="1452"/>
      <c r="D50" s="1417">
        <v>2010</v>
      </c>
      <c r="E50" s="1416">
        <v>407</v>
      </c>
      <c r="F50" s="1417">
        <v>88</v>
      </c>
      <c r="G50" s="1418">
        <v>714</v>
      </c>
      <c r="H50" s="1419">
        <v>353</v>
      </c>
      <c r="I50" s="1420">
        <v>8</v>
      </c>
      <c r="J50" s="1421">
        <v>3</v>
      </c>
      <c r="K50" s="1418">
        <v>163</v>
      </c>
      <c r="L50" s="1420">
        <v>2</v>
      </c>
      <c r="M50" s="1422">
        <v>39</v>
      </c>
      <c r="N50" s="1423">
        <v>3</v>
      </c>
      <c r="O50" s="1421"/>
      <c r="P50" s="1424">
        <v>18</v>
      </c>
      <c r="Q50" s="1421"/>
      <c r="R50" s="1424">
        <v>35</v>
      </c>
      <c r="S50" s="1326">
        <v>162</v>
      </c>
      <c r="T50" s="1326">
        <v>18</v>
      </c>
      <c r="U50" s="1453"/>
      <c r="V50" s="1451" t="s">
        <v>182</v>
      </c>
      <c r="W50" s="1426"/>
      <c r="X50" s="1411"/>
    </row>
    <row r="51" spans="1:24" s="1412" customFormat="1" ht="24.95" customHeight="1">
      <c r="B51" s="1451" t="s">
        <v>183</v>
      </c>
      <c r="C51" s="1452"/>
      <c r="D51" s="1417">
        <v>480</v>
      </c>
      <c r="E51" s="1416">
        <v>46</v>
      </c>
      <c r="F51" s="1417">
        <v>83</v>
      </c>
      <c r="G51" s="1418">
        <v>163</v>
      </c>
      <c r="H51" s="1419">
        <v>91</v>
      </c>
      <c r="I51" s="1420">
        <v>6</v>
      </c>
      <c r="J51" s="1421"/>
      <c r="K51" s="1418">
        <v>44</v>
      </c>
      <c r="L51" s="1420">
        <v>0</v>
      </c>
      <c r="M51" s="1422">
        <v>11</v>
      </c>
      <c r="N51" s="1423">
        <v>0</v>
      </c>
      <c r="O51" s="1421"/>
      <c r="P51" s="1424">
        <v>3</v>
      </c>
      <c r="Q51" s="1421"/>
      <c r="R51" s="1424">
        <v>2</v>
      </c>
      <c r="S51" s="1326">
        <v>30</v>
      </c>
      <c r="T51" s="1326">
        <v>1</v>
      </c>
      <c r="U51" s="1453"/>
      <c r="V51" s="1451" t="s">
        <v>183</v>
      </c>
      <c r="W51" s="1426"/>
      <c r="X51" s="1411"/>
    </row>
    <row r="52" spans="1:24" s="1412" customFormat="1" ht="24.95" customHeight="1">
      <c r="B52" s="1451" t="s">
        <v>184</v>
      </c>
      <c r="C52" s="1452"/>
      <c r="D52" s="1417">
        <v>865</v>
      </c>
      <c r="E52" s="1416">
        <v>96</v>
      </c>
      <c r="F52" s="1417">
        <v>114</v>
      </c>
      <c r="G52" s="1418">
        <v>318</v>
      </c>
      <c r="H52" s="1419">
        <v>184</v>
      </c>
      <c r="I52" s="1420">
        <v>2</v>
      </c>
      <c r="J52" s="1421">
        <v>1</v>
      </c>
      <c r="K52" s="1418">
        <v>79</v>
      </c>
      <c r="L52" s="1420">
        <v>0</v>
      </c>
      <c r="M52" s="1422">
        <v>18</v>
      </c>
      <c r="N52" s="1423">
        <v>1</v>
      </c>
      <c r="O52" s="1421"/>
      <c r="P52" s="1424">
        <v>2</v>
      </c>
      <c r="Q52" s="1421"/>
      <c r="R52" s="1424">
        <v>8</v>
      </c>
      <c r="S52" s="1326">
        <v>34</v>
      </c>
      <c r="T52" s="1326">
        <v>9</v>
      </c>
      <c r="U52" s="1453"/>
      <c r="V52" s="1451" t="s">
        <v>184</v>
      </c>
      <c r="W52" s="1426"/>
      <c r="X52" s="1411"/>
    </row>
    <row r="53" spans="1:24" s="1412" customFormat="1" ht="24.95" customHeight="1">
      <c r="B53" s="1451" t="s">
        <v>185</v>
      </c>
      <c r="C53" s="1452"/>
      <c r="D53" s="1417">
        <v>905</v>
      </c>
      <c r="E53" s="1416">
        <v>97</v>
      </c>
      <c r="F53" s="1417">
        <v>137</v>
      </c>
      <c r="G53" s="1418">
        <v>330</v>
      </c>
      <c r="H53" s="1419">
        <v>170</v>
      </c>
      <c r="I53" s="1420">
        <v>3</v>
      </c>
      <c r="J53" s="1421">
        <v>4</v>
      </c>
      <c r="K53" s="1418">
        <v>73</v>
      </c>
      <c r="L53" s="1420">
        <v>0</v>
      </c>
      <c r="M53" s="1422">
        <v>24</v>
      </c>
      <c r="N53" s="1423">
        <v>1</v>
      </c>
      <c r="O53" s="1421"/>
      <c r="P53" s="1424">
        <v>2</v>
      </c>
      <c r="Q53" s="1421"/>
      <c r="R53" s="1424">
        <v>9</v>
      </c>
      <c r="S53" s="1326">
        <v>52</v>
      </c>
      <c r="T53" s="1326">
        <v>7</v>
      </c>
      <c r="U53" s="1453"/>
      <c r="V53" s="1451" t="s">
        <v>185</v>
      </c>
      <c r="W53" s="1426"/>
      <c r="X53" s="1411"/>
    </row>
    <row r="54" spans="1:24" s="1412" customFormat="1" ht="24.95" customHeight="1">
      <c r="B54" s="1451" t="s">
        <v>186</v>
      </c>
      <c r="C54" s="1452"/>
      <c r="D54" s="1417">
        <v>798</v>
      </c>
      <c r="E54" s="1416">
        <v>141</v>
      </c>
      <c r="F54" s="1417">
        <v>121</v>
      </c>
      <c r="G54" s="1418">
        <v>260</v>
      </c>
      <c r="H54" s="1419">
        <v>127</v>
      </c>
      <c r="I54" s="1420">
        <v>2</v>
      </c>
      <c r="J54" s="1421">
        <v>1</v>
      </c>
      <c r="K54" s="1418">
        <v>54</v>
      </c>
      <c r="L54" s="1420">
        <v>0</v>
      </c>
      <c r="M54" s="1422">
        <v>18</v>
      </c>
      <c r="N54" s="1423">
        <v>1</v>
      </c>
      <c r="O54" s="1421"/>
      <c r="P54" s="1424">
        <v>5</v>
      </c>
      <c r="Q54" s="1421"/>
      <c r="R54" s="1424">
        <v>5</v>
      </c>
      <c r="S54" s="1326">
        <v>49</v>
      </c>
      <c r="T54" s="1326">
        <v>15</v>
      </c>
      <c r="U54" s="1453"/>
      <c r="V54" s="1451" t="s">
        <v>186</v>
      </c>
      <c r="W54" s="1426"/>
      <c r="X54" s="1411"/>
    </row>
    <row r="55" spans="1:24" s="1412" customFormat="1" ht="35.1" customHeight="1">
      <c r="B55" s="1451" t="s">
        <v>187</v>
      </c>
      <c r="C55" s="1452"/>
      <c r="D55" s="1417">
        <v>719</v>
      </c>
      <c r="E55" s="1416">
        <v>88</v>
      </c>
      <c r="F55" s="1417">
        <v>150</v>
      </c>
      <c r="G55" s="1418">
        <v>232</v>
      </c>
      <c r="H55" s="1419">
        <v>132</v>
      </c>
      <c r="I55" s="1420">
        <v>4</v>
      </c>
      <c r="J55" s="1421"/>
      <c r="K55" s="1418">
        <v>51</v>
      </c>
      <c r="L55" s="1420">
        <v>1</v>
      </c>
      <c r="M55" s="1422">
        <v>13</v>
      </c>
      <c r="N55" s="1423">
        <v>1</v>
      </c>
      <c r="O55" s="1421"/>
      <c r="P55" s="1424">
        <v>2</v>
      </c>
      <c r="Q55" s="1421"/>
      <c r="R55" s="1424">
        <v>7</v>
      </c>
      <c r="S55" s="1326">
        <v>35</v>
      </c>
      <c r="T55" s="1326">
        <v>3</v>
      </c>
      <c r="U55" s="1453"/>
      <c r="V55" s="1451" t="s">
        <v>187</v>
      </c>
      <c r="W55" s="1426"/>
      <c r="X55" s="1411"/>
    </row>
    <row r="56" spans="1:24" s="1412" customFormat="1" ht="24.95" customHeight="1">
      <c r="B56" s="1451" t="s">
        <v>188</v>
      </c>
      <c r="C56" s="1452"/>
      <c r="D56" s="1454">
        <v>1263</v>
      </c>
      <c r="E56" s="1416">
        <v>134</v>
      </c>
      <c r="F56" s="1417">
        <v>248</v>
      </c>
      <c r="G56" s="1418">
        <v>491</v>
      </c>
      <c r="H56" s="1419">
        <v>220</v>
      </c>
      <c r="I56" s="1420">
        <v>10</v>
      </c>
      <c r="J56" s="1421">
        <v>1</v>
      </c>
      <c r="K56" s="1418">
        <v>89</v>
      </c>
      <c r="L56" s="1420">
        <v>0</v>
      </c>
      <c r="M56" s="1422">
        <v>17</v>
      </c>
      <c r="N56" s="1423">
        <v>1</v>
      </c>
      <c r="O56" s="1421"/>
      <c r="P56" s="1424">
        <v>4</v>
      </c>
      <c r="Q56" s="1421"/>
      <c r="R56" s="1424">
        <v>6</v>
      </c>
      <c r="S56" s="1326">
        <v>40</v>
      </c>
      <c r="T56" s="1329">
        <v>3</v>
      </c>
      <c r="U56" s="1453"/>
      <c r="V56" s="1451" t="s">
        <v>188</v>
      </c>
      <c r="W56" s="1426"/>
      <c r="X56" s="1411"/>
    </row>
    <row r="57" spans="1:24" s="1412" customFormat="1" ht="21" customHeight="1" thickBot="1">
      <c r="B57" s="1451" t="s">
        <v>189</v>
      </c>
      <c r="C57" s="1452"/>
      <c r="D57" s="1430">
        <v>899</v>
      </c>
      <c r="E57" s="1431">
        <v>151</v>
      </c>
      <c r="F57" s="1432">
        <v>158</v>
      </c>
      <c r="G57" s="1433">
        <v>266</v>
      </c>
      <c r="H57" s="1434">
        <v>150</v>
      </c>
      <c r="I57" s="1435">
        <v>0</v>
      </c>
      <c r="J57" s="1436">
        <v>5</v>
      </c>
      <c r="K57" s="1433">
        <v>64</v>
      </c>
      <c r="L57" s="1435">
        <v>0</v>
      </c>
      <c r="M57" s="1437">
        <v>22</v>
      </c>
      <c r="N57" s="1438">
        <v>1</v>
      </c>
      <c r="O57" s="1436"/>
      <c r="P57" s="1439">
        <v>2</v>
      </c>
      <c r="Q57" s="1436"/>
      <c r="R57" s="1439">
        <v>8</v>
      </c>
      <c r="S57" s="1327">
        <v>61</v>
      </c>
      <c r="T57" s="1328">
        <v>16</v>
      </c>
      <c r="U57" s="1453"/>
      <c r="V57" s="1451" t="s">
        <v>189</v>
      </c>
      <c r="W57" s="1426"/>
      <c r="X57" s="1411"/>
    </row>
    <row r="58" spans="1:24" s="1458" customFormat="1" ht="7.15" customHeight="1">
      <c r="A58" s="1455"/>
      <c r="B58" s="1456"/>
      <c r="C58" s="1457"/>
      <c r="H58" s="1459"/>
      <c r="N58" s="1460"/>
      <c r="O58" s="1460"/>
      <c r="R58" s="1363"/>
      <c r="U58" s="1455"/>
      <c r="V58" s="1457"/>
      <c r="W58" s="1457"/>
    </row>
    <row r="59" spans="1:24" s="1459" customFormat="1" ht="16.899999999999999" customHeight="1">
      <c r="A59" s="1461" t="s">
        <v>1234</v>
      </c>
      <c r="B59" s="1462"/>
      <c r="C59" s="1462"/>
      <c r="F59" s="1364"/>
      <c r="P59" s="1459" t="s">
        <v>190</v>
      </c>
      <c r="R59" s="1363"/>
    </row>
    <row r="60" spans="1:24" s="1459" customFormat="1" ht="12.75" customHeight="1">
      <c r="A60" s="1461" t="s">
        <v>191</v>
      </c>
      <c r="B60" s="1462"/>
      <c r="C60" s="1462"/>
      <c r="F60" s="1364"/>
      <c r="P60" s="1459" t="s">
        <v>190</v>
      </c>
      <c r="R60" s="1363"/>
    </row>
    <row r="61" spans="1:24" s="1459" customFormat="1" ht="12.75" customHeight="1">
      <c r="A61" s="1461" t="s">
        <v>192</v>
      </c>
      <c r="B61" s="1462"/>
      <c r="C61" s="1462"/>
      <c r="F61" s="1364"/>
      <c r="H61" s="1364"/>
      <c r="P61" s="1459" t="s">
        <v>190</v>
      </c>
      <c r="R61" s="1363"/>
    </row>
    <row r="62" spans="1:24" s="1459" customFormat="1" ht="12.75" customHeight="1">
      <c r="A62" s="1461" t="s">
        <v>193</v>
      </c>
      <c r="B62" s="1462"/>
      <c r="C62" s="1462"/>
      <c r="F62" s="1364"/>
      <c r="H62" s="1364"/>
      <c r="R62" s="1363"/>
    </row>
    <row r="63" spans="1:24" s="1459" customFormat="1" ht="12.75" customHeight="1">
      <c r="A63" s="1461" t="s">
        <v>1235</v>
      </c>
      <c r="F63" s="1364"/>
      <c r="H63" s="1364"/>
      <c r="R63" s="1363"/>
    </row>
    <row r="65" spans="2:20">
      <c r="B65" s="1463"/>
      <c r="C65" s="1463"/>
    </row>
    <row r="66" spans="2:20">
      <c r="B66" s="1464"/>
      <c r="C66" s="1463"/>
    </row>
    <row r="67" spans="2:20">
      <c r="B67" s="1463"/>
      <c r="C67" s="1463"/>
    </row>
    <row r="68" spans="2:20">
      <c r="H68" s="1465"/>
    </row>
    <row r="69" spans="2:20" ht="13.5">
      <c r="H69" s="1465"/>
      <c r="P69" s="1254"/>
      <c r="Q69" s="1255"/>
      <c r="R69" s="1255"/>
      <c r="S69" s="1256"/>
    </row>
    <row r="70" spans="2:20" ht="13.5">
      <c r="D70" s="1466"/>
      <c r="E70" s="1466"/>
      <c r="F70" s="1466"/>
      <c r="G70" s="1466"/>
      <c r="H70" s="1466"/>
      <c r="I70" s="1466"/>
      <c r="J70" s="1466"/>
      <c r="K70" s="1466"/>
      <c r="L70" s="1466"/>
      <c r="M70" s="1466"/>
      <c r="N70" s="1466"/>
      <c r="O70" s="1466"/>
      <c r="P70" s="1466"/>
      <c r="Q70" s="1466"/>
      <c r="R70" s="1466"/>
      <c r="S70" s="1466"/>
      <c r="T70" s="1466"/>
    </row>
    <row r="71" spans="2:20" ht="13.5">
      <c r="D71" s="1254"/>
      <c r="E71" s="1255"/>
      <c r="F71" s="1254"/>
      <c r="G71" s="1254"/>
      <c r="H71" s="1465"/>
      <c r="I71" s="1254"/>
      <c r="J71" s="1467"/>
      <c r="K71" s="1467"/>
      <c r="L71" s="1468"/>
      <c r="P71" s="1254"/>
      <c r="Q71" s="1255"/>
      <c r="R71" s="1255"/>
      <c r="S71" s="1256"/>
    </row>
    <row r="72" spans="2:20" ht="13.5">
      <c r="D72" s="1254"/>
      <c r="E72" s="1255"/>
      <c r="F72" s="1254"/>
      <c r="G72" s="1254"/>
      <c r="H72" s="1465"/>
      <c r="I72" s="1254"/>
      <c r="J72" s="1467"/>
      <c r="K72" s="1467"/>
      <c r="L72" s="1468"/>
      <c r="P72" s="1254"/>
      <c r="Q72" s="1255"/>
      <c r="R72" s="1255"/>
      <c r="S72" s="1256"/>
    </row>
    <row r="73" spans="2:20" ht="13.5">
      <c r="D73" s="1257"/>
      <c r="E73" s="1255"/>
      <c r="F73" s="1254"/>
      <c r="G73" s="1254"/>
      <c r="H73" s="1465"/>
      <c r="I73" s="1254"/>
      <c r="J73" s="1467"/>
      <c r="K73" s="1467"/>
      <c r="L73" s="1468"/>
      <c r="P73" s="1254"/>
      <c r="Q73" s="1255"/>
      <c r="R73" s="1255"/>
      <c r="S73" s="1256"/>
    </row>
    <row r="74" spans="2:20" ht="13.5">
      <c r="D74" s="1254"/>
      <c r="E74" s="1255"/>
      <c r="F74" s="1254"/>
      <c r="G74" s="1254"/>
      <c r="H74" s="1465"/>
      <c r="I74" s="1254"/>
      <c r="J74" s="1467"/>
      <c r="K74" s="1467"/>
      <c r="L74" s="1468"/>
      <c r="P74" s="1254"/>
      <c r="Q74" s="1255"/>
      <c r="R74" s="1255"/>
      <c r="S74" s="1256"/>
    </row>
    <row r="75" spans="2:20" ht="13.5">
      <c r="D75" s="1254"/>
      <c r="E75" s="1255"/>
      <c r="F75" s="1254"/>
      <c r="G75" s="1254"/>
      <c r="H75" s="1465"/>
      <c r="I75" s="1254"/>
      <c r="J75" s="1467"/>
      <c r="K75" s="1467"/>
      <c r="L75" s="1468"/>
      <c r="P75" s="1254"/>
      <c r="Q75" s="1255"/>
      <c r="R75" s="1255"/>
      <c r="S75" s="1256"/>
    </row>
    <row r="76" spans="2:20" ht="13.5">
      <c r="D76" s="1254"/>
      <c r="E76" s="1255"/>
      <c r="F76" s="1254"/>
      <c r="G76" s="1254"/>
      <c r="H76" s="1465"/>
      <c r="I76" s="1254"/>
      <c r="J76" s="1467"/>
      <c r="K76" s="1467"/>
      <c r="L76" s="1468"/>
      <c r="P76" s="1254"/>
      <c r="Q76" s="1255"/>
      <c r="R76" s="1255"/>
      <c r="S76" s="1256"/>
    </row>
    <row r="77" spans="2:20" ht="13.5">
      <c r="D77" s="1254"/>
      <c r="E77" s="1255"/>
      <c r="F77" s="1254"/>
      <c r="G77" s="1254"/>
      <c r="H77" s="1465"/>
      <c r="I77" s="1254"/>
      <c r="J77" s="1467"/>
      <c r="K77" s="1467"/>
      <c r="L77" s="1468"/>
      <c r="P77" s="1254"/>
      <c r="Q77" s="1255"/>
      <c r="R77" s="1255"/>
      <c r="S77" s="1256"/>
    </row>
    <row r="78" spans="2:20" ht="13.5">
      <c r="D78" s="1254"/>
      <c r="E78" s="1255"/>
      <c r="F78" s="1254"/>
      <c r="G78" s="1254"/>
      <c r="H78" s="1465"/>
      <c r="I78" s="1254"/>
      <c r="J78" s="1467"/>
      <c r="K78" s="1467"/>
      <c r="L78" s="1468"/>
      <c r="P78" s="1254"/>
      <c r="Q78" s="1255"/>
      <c r="R78" s="1255"/>
      <c r="S78" s="1256"/>
    </row>
    <row r="79" spans="2:20" ht="13.5">
      <c r="D79" s="1254"/>
      <c r="E79" s="1255"/>
      <c r="F79" s="1254"/>
      <c r="G79" s="1254"/>
      <c r="H79" s="1465"/>
      <c r="I79" s="1254"/>
      <c r="J79" s="1467"/>
      <c r="K79" s="1467"/>
      <c r="L79" s="1468"/>
      <c r="P79" s="1254"/>
      <c r="Q79" s="1255"/>
      <c r="R79" s="1255"/>
      <c r="S79" s="1256"/>
    </row>
    <row r="80" spans="2:20" ht="13.5">
      <c r="D80" s="1254"/>
      <c r="E80" s="1255"/>
      <c r="F80" s="1254"/>
      <c r="G80" s="1254"/>
      <c r="H80" s="1465"/>
      <c r="I80" s="1254"/>
      <c r="J80" s="1467"/>
      <c r="K80" s="1467"/>
      <c r="L80" s="1468"/>
      <c r="P80" s="1254"/>
      <c r="Q80" s="1255"/>
      <c r="R80" s="1255"/>
      <c r="S80" s="1256"/>
    </row>
    <row r="81" spans="4:19" ht="13.5">
      <c r="D81" s="1254"/>
      <c r="E81" s="1255"/>
      <c r="F81" s="1254"/>
      <c r="G81" s="1254"/>
      <c r="H81" s="1465"/>
      <c r="I81" s="1254"/>
      <c r="J81" s="1467"/>
      <c r="K81" s="1467"/>
      <c r="L81" s="1468"/>
      <c r="P81" s="1254"/>
      <c r="Q81" s="1255"/>
      <c r="R81" s="1255"/>
      <c r="S81" s="1256"/>
    </row>
    <row r="82" spans="4:19" ht="13.5">
      <c r="D82" s="1254"/>
      <c r="E82" s="1255"/>
      <c r="F82" s="1254"/>
      <c r="G82" s="1254"/>
      <c r="H82" s="1465"/>
      <c r="I82" s="1254"/>
      <c r="J82" s="1467"/>
      <c r="K82" s="1467"/>
      <c r="L82" s="1468"/>
      <c r="P82" s="1254"/>
      <c r="Q82" s="1255"/>
      <c r="R82" s="1255"/>
      <c r="S82" s="1256"/>
    </row>
    <row r="83" spans="4:19" ht="13.5">
      <c r="D83" s="1254"/>
      <c r="E83" s="1255"/>
      <c r="F83" s="1254"/>
      <c r="G83" s="1254"/>
      <c r="H83" s="1465"/>
      <c r="I83" s="1254"/>
      <c r="J83" s="1467"/>
      <c r="K83" s="1467"/>
      <c r="L83" s="1468"/>
      <c r="P83" s="1254"/>
      <c r="Q83" s="1255"/>
      <c r="R83" s="1255"/>
      <c r="S83" s="1256"/>
    </row>
    <row r="84" spans="4:19" ht="13.5">
      <c r="D84" s="1254"/>
      <c r="E84" s="1255"/>
      <c r="F84" s="1254"/>
      <c r="G84" s="1254"/>
      <c r="H84" s="1465"/>
      <c r="I84" s="1254"/>
      <c r="J84" s="1467"/>
      <c r="K84" s="1467"/>
      <c r="L84" s="1468"/>
      <c r="P84" s="1254"/>
      <c r="Q84" s="1255"/>
      <c r="R84" s="1255"/>
      <c r="S84" s="1256"/>
    </row>
    <row r="85" spans="4:19" ht="13.5">
      <c r="D85" s="1254"/>
      <c r="E85" s="1255"/>
      <c r="F85" s="1254"/>
      <c r="G85" s="1254"/>
      <c r="H85" s="1465"/>
      <c r="I85" s="1254"/>
      <c r="J85" s="1467"/>
      <c r="K85" s="1467"/>
      <c r="L85" s="1468"/>
      <c r="P85" s="1254"/>
      <c r="Q85" s="1255"/>
      <c r="R85" s="1255"/>
      <c r="S85" s="1256"/>
    </row>
    <row r="86" spans="4:19" ht="13.5">
      <c r="D86" s="1254"/>
      <c r="E86" s="1255"/>
      <c r="F86" s="1254"/>
      <c r="G86" s="1254"/>
      <c r="H86" s="1465"/>
      <c r="I86" s="1254"/>
      <c r="J86" s="1467"/>
      <c r="K86" s="1467"/>
      <c r="L86" s="1468"/>
      <c r="P86" s="1254"/>
      <c r="Q86" s="1255"/>
      <c r="R86" s="1255"/>
      <c r="S86" s="1256"/>
    </row>
    <row r="87" spans="4:19" ht="13.5">
      <c r="D87" s="1254"/>
      <c r="E87" s="1255"/>
      <c r="F87" s="1254"/>
      <c r="G87" s="1254"/>
      <c r="H87" s="1465"/>
      <c r="I87" s="1254"/>
      <c r="J87" s="1467"/>
      <c r="K87" s="1467"/>
      <c r="L87" s="1468"/>
      <c r="P87" s="1254"/>
      <c r="Q87" s="1255"/>
      <c r="R87" s="1255"/>
      <c r="S87" s="1256"/>
    </row>
    <row r="88" spans="4:19" ht="13.5">
      <c r="D88" s="1254"/>
      <c r="E88" s="1255"/>
      <c r="F88" s="1254"/>
      <c r="G88" s="1254"/>
      <c r="H88" s="1465"/>
      <c r="I88" s="1254"/>
      <c r="J88" s="1467"/>
      <c r="K88" s="1467"/>
      <c r="L88" s="1468"/>
      <c r="P88" s="1254"/>
      <c r="Q88" s="1255"/>
      <c r="R88" s="1255"/>
      <c r="S88" s="1256"/>
    </row>
    <row r="89" spans="4:19" ht="13.5">
      <c r="D89" s="1254"/>
      <c r="E89" s="1255"/>
      <c r="F89" s="1254"/>
      <c r="G89" s="1254"/>
      <c r="H89" s="1465"/>
      <c r="I89" s="1254"/>
      <c r="J89" s="1467"/>
      <c r="K89" s="1467"/>
      <c r="L89" s="1468"/>
      <c r="P89" s="1254"/>
      <c r="Q89" s="1255"/>
      <c r="R89" s="1255"/>
      <c r="S89" s="1256"/>
    </row>
    <row r="90" spans="4:19" ht="13.5">
      <c r="D90" s="1254"/>
      <c r="E90" s="1255"/>
      <c r="F90" s="1254"/>
      <c r="G90" s="1254"/>
      <c r="H90" s="1465"/>
      <c r="I90" s="1254"/>
      <c r="J90" s="1467"/>
      <c r="K90" s="1467"/>
      <c r="L90" s="1468"/>
      <c r="P90" s="1254"/>
      <c r="Q90" s="1255"/>
      <c r="R90" s="1255"/>
      <c r="S90" s="1256"/>
    </row>
    <row r="91" spans="4:19" ht="13.5">
      <c r="F91" s="1254"/>
      <c r="G91" s="1254"/>
      <c r="H91" s="1465"/>
      <c r="I91" s="1254"/>
      <c r="J91" s="1467"/>
      <c r="K91" s="1467"/>
      <c r="L91" s="1468"/>
      <c r="P91" s="1254"/>
      <c r="Q91" s="1255"/>
      <c r="R91" s="1255"/>
      <c r="S91" s="1256"/>
    </row>
    <row r="92" spans="4:19" ht="13.5">
      <c r="F92" s="1254"/>
      <c r="G92" s="1254"/>
      <c r="H92" s="1465"/>
      <c r="I92" s="1254"/>
      <c r="J92" s="1467"/>
      <c r="K92" s="1467"/>
      <c r="L92" s="1468"/>
      <c r="P92" s="1254"/>
      <c r="Q92" s="1255"/>
      <c r="R92" s="1255"/>
      <c r="S92" s="1256"/>
    </row>
    <row r="93" spans="4:19" ht="13.5">
      <c r="F93" s="1254"/>
      <c r="G93" s="1254"/>
      <c r="H93" s="1465"/>
      <c r="I93" s="1254"/>
      <c r="J93" s="1467"/>
      <c r="K93" s="1467"/>
      <c r="L93" s="1468"/>
      <c r="P93" s="1254"/>
      <c r="Q93" s="1255"/>
      <c r="R93" s="1255"/>
      <c r="S93" s="1256"/>
    </row>
    <row r="94" spans="4:19" ht="13.5">
      <c r="G94" s="1254"/>
      <c r="H94" s="1465"/>
      <c r="I94" s="1254"/>
      <c r="J94" s="1467"/>
      <c r="K94" s="1467"/>
      <c r="L94" s="1468"/>
      <c r="P94" s="1254"/>
      <c r="Q94" s="1255"/>
      <c r="R94" s="1255"/>
      <c r="S94" s="1256"/>
    </row>
    <row r="95" spans="4:19" ht="13.5">
      <c r="G95" s="1254"/>
      <c r="H95" s="1465"/>
      <c r="I95" s="1254"/>
      <c r="J95" s="1467"/>
      <c r="K95" s="1467"/>
      <c r="L95" s="1468"/>
      <c r="P95" s="1254"/>
      <c r="Q95" s="1255"/>
      <c r="R95" s="1255"/>
      <c r="S95" s="1256"/>
    </row>
    <row r="96" spans="4:19" ht="13.5">
      <c r="G96" s="1254"/>
      <c r="H96" s="1465"/>
      <c r="I96" s="1254"/>
      <c r="J96" s="1467"/>
      <c r="K96" s="1467"/>
      <c r="L96" s="1468"/>
      <c r="P96" s="1254"/>
      <c r="Q96" s="1255"/>
      <c r="R96" s="1255"/>
      <c r="S96" s="1256"/>
    </row>
    <row r="97" spans="7:19" ht="13.5">
      <c r="G97" s="1254"/>
      <c r="H97" s="1465"/>
      <c r="I97" s="1254"/>
      <c r="J97" s="1467"/>
      <c r="K97" s="1467"/>
      <c r="L97" s="1468"/>
      <c r="P97" s="1254"/>
      <c r="Q97" s="1255"/>
      <c r="R97" s="1255"/>
      <c r="S97" s="1256"/>
    </row>
    <row r="98" spans="7:19" ht="13.5">
      <c r="G98" s="1254"/>
      <c r="H98" s="1465"/>
      <c r="I98" s="1254"/>
      <c r="J98" s="1467"/>
      <c r="K98" s="1467"/>
      <c r="L98" s="1468"/>
      <c r="P98" s="1254"/>
      <c r="Q98" s="1255"/>
      <c r="R98" s="1255"/>
      <c r="S98" s="1256"/>
    </row>
    <row r="99" spans="7:19" ht="13.5">
      <c r="H99" s="1465"/>
      <c r="J99" s="1467"/>
      <c r="K99" s="1467"/>
      <c r="L99" s="1468"/>
      <c r="P99" s="1254"/>
      <c r="Q99" s="1255"/>
      <c r="R99" s="1255"/>
      <c r="S99" s="1256"/>
    </row>
    <row r="100" spans="7:19" ht="13.5">
      <c r="H100" s="1465"/>
      <c r="J100" s="1467"/>
      <c r="K100" s="1467"/>
      <c r="L100" s="1468"/>
      <c r="P100" s="1254"/>
      <c r="Q100" s="1255"/>
      <c r="R100" s="1255"/>
      <c r="S100" s="1256"/>
    </row>
    <row r="101" spans="7:19" ht="13.5">
      <c r="J101" s="1467"/>
      <c r="K101" s="1467"/>
      <c r="L101" s="1468"/>
      <c r="P101" s="1254"/>
      <c r="Q101" s="1255"/>
      <c r="R101" s="1255"/>
      <c r="S101" s="1256"/>
    </row>
    <row r="102" spans="7:19" ht="13.5">
      <c r="J102" s="1467"/>
      <c r="K102" s="1467"/>
      <c r="L102" s="1468"/>
      <c r="P102" s="1254"/>
      <c r="Q102" s="1255"/>
      <c r="R102" s="1255"/>
      <c r="S102" s="1256"/>
    </row>
    <row r="103" spans="7:19" ht="13.5">
      <c r="J103" s="1467"/>
      <c r="K103" s="1467"/>
      <c r="L103" s="1468"/>
      <c r="P103" s="1254"/>
      <c r="Q103" s="1255"/>
      <c r="R103" s="1255"/>
      <c r="S103" s="1256"/>
    </row>
    <row r="104" spans="7:19" ht="13.5">
      <c r="P104" s="1254"/>
      <c r="Q104" s="1255"/>
      <c r="R104" s="1255"/>
      <c r="S104" s="1256"/>
    </row>
    <row r="105" spans="7:19" ht="13.5">
      <c r="P105" s="1254"/>
      <c r="Q105" s="1255"/>
      <c r="R105" s="1255"/>
      <c r="S105" s="1256"/>
    </row>
    <row r="106" spans="7:19" ht="13.5">
      <c r="P106" s="1254"/>
      <c r="Q106" s="1255"/>
      <c r="R106" s="1255"/>
      <c r="S106" s="1256"/>
    </row>
    <row r="107" spans="7:19" ht="13.5">
      <c r="P107" s="1254"/>
      <c r="Q107" s="1255"/>
      <c r="R107" s="1255"/>
      <c r="S107" s="1256"/>
    </row>
    <row r="108" spans="7:19" ht="13.5">
      <c r="P108" s="1254"/>
      <c r="Q108" s="1255"/>
      <c r="R108" s="1255"/>
      <c r="S108" s="1256"/>
    </row>
  </sheetData>
  <mergeCells count="6">
    <mergeCell ref="J4:K4"/>
    <mergeCell ref="O4:P4"/>
    <mergeCell ref="Q4:R4"/>
    <mergeCell ref="J35:K35"/>
    <mergeCell ref="O35:P35"/>
    <mergeCell ref="Q35:R35"/>
  </mergeCells>
  <phoneticPr fontId="15"/>
  <printOptions horizontalCentered="1" gridLinesSet="0"/>
  <pageMargins left="0" right="0" top="0" bottom="0" header="0" footer="0"/>
  <pageSetup paperSize="9" scale="54" fitToHeight="2" orientation="landscape" blackAndWhite="1"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B1:AH104"/>
  <sheetViews>
    <sheetView zoomScaleNormal="100" zoomScaleSheetLayoutView="70" workbookViewId="0"/>
  </sheetViews>
  <sheetFormatPr defaultColWidth="9" defaultRowHeight="13.5"/>
  <cols>
    <col min="1" max="1" width="2.5" style="57" customWidth="1"/>
    <col min="2" max="2" width="0.875" style="57" customWidth="1"/>
    <col min="3" max="3" width="10.625" style="57" customWidth="1"/>
    <col min="4" max="4" width="0.875" style="57" customWidth="1"/>
    <col min="5" max="5" width="14.125" style="57" customWidth="1"/>
    <col min="6" max="7" width="12.875" style="57" customWidth="1"/>
    <col min="8" max="12" width="12.625" style="57" customWidth="1"/>
    <col min="13" max="19" width="12.125" style="57" customWidth="1"/>
    <col min="20" max="20" width="0.875" style="57" customWidth="1"/>
    <col min="21" max="21" width="10.625" style="57" customWidth="1"/>
    <col min="22" max="22" width="0.875" style="57" customWidth="1"/>
    <col min="23" max="23" width="7.125" style="1246" customWidth="1"/>
    <col min="24" max="31" width="9" style="57"/>
    <col min="32" max="32" width="10.875" style="57" bestFit="1" customWidth="1"/>
    <col min="33" max="33" width="9" style="57"/>
    <col min="34" max="34" width="12.375" style="57" customWidth="1"/>
    <col min="35" max="16384" width="9" style="57"/>
  </cols>
  <sheetData>
    <row r="1" spans="2:34" s="1470" customFormat="1" ht="14.25" customHeight="1" thickBot="1">
      <c r="B1" s="1469" t="s">
        <v>194</v>
      </c>
      <c r="D1" s="1469"/>
      <c r="V1" s="1471" t="s">
        <v>195</v>
      </c>
      <c r="W1" s="1032"/>
    </row>
    <row r="2" spans="2:34" s="1476" customFormat="1" ht="25.5" customHeight="1">
      <c r="B2" s="1472" t="s">
        <v>196</v>
      </c>
      <c r="C2" s="1473"/>
      <c r="D2" s="1473"/>
      <c r="E2" s="1473"/>
      <c r="F2" s="1473"/>
      <c r="G2" s="1473"/>
      <c r="H2" s="1473"/>
      <c r="I2" s="1473"/>
      <c r="J2" s="1473"/>
      <c r="K2" s="1473"/>
      <c r="L2" s="1473"/>
      <c r="M2" s="1473"/>
      <c r="N2" s="1473"/>
      <c r="O2" s="1473"/>
      <c r="P2" s="1473"/>
      <c r="Q2" s="1473"/>
      <c r="R2" s="1473"/>
      <c r="S2" s="1473"/>
      <c r="T2" s="1473"/>
      <c r="U2" s="1473"/>
      <c r="V2" s="1473"/>
      <c r="W2" s="1033"/>
      <c r="X2" s="1474"/>
      <c r="Y2" s="1475"/>
      <c r="AH2" s="1477"/>
    </row>
    <row r="3" spans="2:34" s="1474" customFormat="1" ht="14.25" customHeight="1" thickBot="1">
      <c r="B3" s="1473"/>
      <c r="C3" s="1478"/>
      <c r="D3" s="1478"/>
      <c r="E3" s="1473"/>
      <c r="F3" s="1473"/>
      <c r="G3" s="1479"/>
      <c r="H3" s="1473"/>
      <c r="I3" s="1473"/>
      <c r="J3" s="1473"/>
      <c r="K3" s="1473"/>
      <c r="L3" s="1473"/>
      <c r="M3" s="1473"/>
      <c r="N3" s="1473"/>
      <c r="O3" s="1473"/>
      <c r="P3" s="1473"/>
      <c r="Q3" s="1473"/>
      <c r="R3" s="1473"/>
      <c r="S3" s="1473"/>
      <c r="T3" s="1473"/>
      <c r="U3" s="1473"/>
      <c r="V3" s="1473"/>
      <c r="W3" s="1030"/>
      <c r="AB3" s="1480"/>
    </row>
    <row r="4" spans="2:34" s="1474" customFormat="1" ht="41.25" customHeight="1">
      <c r="B4" s="1481"/>
      <c r="C4" s="1481" t="s">
        <v>133</v>
      </c>
      <c r="D4" s="1482"/>
      <c r="E4" s="1483" t="s">
        <v>15</v>
      </c>
      <c r="F4" s="1483" t="s">
        <v>37</v>
      </c>
      <c r="G4" s="1484" t="s">
        <v>134</v>
      </c>
      <c r="H4" s="1483" t="s">
        <v>41</v>
      </c>
      <c r="I4" s="1483" t="s">
        <v>43</v>
      </c>
      <c r="J4" s="1485" t="s">
        <v>135</v>
      </c>
      <c r="K4" s="1483" t="s">
        <v>47</v>
      </c>
      <c r="L4" s="1485" t="s">
        <v>136</v>
      </c>
      <c r="M4" s="1485" t="s">
        <v>137</v>
      </c>
      <c r="N4" s="1486" t="s">
        <v>167</v>
      </c>
      <c r="O4" s="1483" t="s">
        <v>55</v>
      </c>
      <c r="P4" s="1483" t="s">
        <v>57</v>
      </c>
      <c r="Q4" s="1483" t="s">
        <v>62</v>
      </c>
      <c r="R4" s="1483" t="s">
        <v>64</v>
      </c>
      <c r="S4" s="1477" t="s">
        <v>197</v>
      </c>
      <c r="T4" s="1487"/>
      <c r="U4" s="1481" t="s">
        <v>133</v>
      </c>
      <c r="V4" s="1488"/>
      <c r="W4" s="1030"/>
      <c r="X4" s="1489"/>
      <c r="Y4" s="1489"/>
      <c r="Z4" s="1489"/>
      <c r="AA4" s="1489"/>
      <c r="AB4" s="1489"/>
      <c r="AC4" s="1489"/>
      <c r="AD4" s="1489"/>
    </row>
    <row r="5" spans="2:34" s="1474" customFormat="1" ht="13.5" customHeight="1">
      <c r="E5" s="1490"/>
      <c r="F5" s="1491"/>
      <c r="G5" s="1491"/>
      <c r="H5" s="1491"/>
      <c r="I5" s="1491"/>
      <c r="J5" s="1491"/>
      <c r="K5" s="1491"/>
      <c r="L5" s="1491"/>
      <c r="M5" s="1491"/>
      <c r="N5" s="1491"/>
      <c r="O5" s="1491"/>
      <c r="P5" s="1491"/>
      <c r="Q5" s="1491"/>
      <c r="R5" s="1492"/>
      <c r="S5" s="1493"/>
      <c r="T5" s="1494"/>
      <c r="U5" s="1480"/>
      <c r="V5" s="1480"/>
      <c r="W5" s="1030"/>
      <c r="Y5" s="1475"/>
      <c r="AB5" s="1480"/>
      <c r="AD5" s="1495"/>
    </row>
    <row r="6" spans="2:34" s="1496" customFormat="1" ht="34.5" customHeight="1">
      <c r="C6" s="1497" t="s">
        <v>15</v>
      </c>
      <c r="D6" s="1498"/>
      <c r="E6" s="1499">
        <v>17897008</v>
      </c>
      <c r="F6" s="1500">
        <v>841824</v>
      </c>
      <c r="G6" s="1501">
        <v>843280</v>
      </c>
      <c r="H6" s="1501">
        <v>6049685</v>
      </c>
      <c r="I6" s="1501">
        <v>3177508</v>
      </c>
      <c r="J6" s="1501">
        <v>76045</v>
      </c>
      <c r="K6" s="1501">
        <v>2918501</v>
      </c>
      <c r="L6" s="1501">
        <v>33817</v>
      </c>
      <c r="M6" s="1320">
        <v>151362</v>
      </c>
      <c r="N6" s="1501">
        <v>56576</v>
      </c>
      <c r="O6" s="1501">
        <v>86689</v>
      </c>
      <c r="P6" s="1501">
        <v>2945599</v>
      </c>
      <c r="Q6" s="1501">
        <v>607951</v>
      </c>
      <c r="R6" s="1502">
        <v>108171</v>
      </c>
      <c r="S6" s="1503">
        <v>3053191</v>
      </c>
      <c r="T6" s="1504"/>
      <c r="U6" s="1497" t="s">
        <v>15</v>
      </c>
      <c r="V6" s="1505"/>
      <c r="W6" s="1506"/>
      <c r="X6" s="1507"/>
      <c r="Y6" s="1508"/>
      <c r="Z6" s="1508"/>
      <c r="AA6" s="1508"/>
      <c r="AB6" s="1508"/>
      <c r="AC6" s="1508"/>
      <c r="AD6" s="1508"/>
    </row>
    <row r="7" spans="2:34" s="1509" customFormat="1" ht="24.95" customHeight="1">
      <c r="C7" s="1510" t="s">
        <v>139</v>
      </c>
      <c r="D7" s="1511"/>
      <c r="E7" s="1512">
        <v>655213</v>
      </c>
      <c r="F7" s="1513">
        <v>29964</v>
      </c>
      <c r="G7" s="1514">
        <v>38698</v>
      </c>
      <c r="H7" s="1514">
        <v>221397</v>
      </c>
      <c r="I7" s="1514">
        <v>119115</v>
      </c>
      <c r="J7" s="1514">
        <v>3587</v>
      </c>
      <c r="K7" s="1318">
        <v>109290</v>
      </c>
      <c r="L7" s="1514">
        <v>1373</v>
      </c>
      <c r="M7" s="1321">
        <v>5958</v>
      </c>
      <c r="N7" s="1514">
        <v>3606</v>
      </c>
      <c r="O7" s="1514">
        <v>3182</v>
      </c>
      <c r="P7" s="1514">
        <v>90651</v>
      </c>
      <c r="Q7" s="1514">
        <v>25399</v>
      </c>
      <c r="R7" s="1515">
        <v>2993</v>
      </c>
      <c r="S7" s="1516"/>
      <c r="T7" s="1517"/>
      <c r="U7" s="1510" t="s">
        <v>139</v>
      </c>
      <c r="V7" s="1518"/>
      <c r="W7" s="1034"/>
      <c r="X7" s="1244"/>
      <c r="Y7" s="1034"/>
      <c r="Z7" s="1034"/>
      <c r="AA7" s="1034"/>
      <c r="AB7" s="1244"/>
      <c r="AC7" s="1244"/>
      <c r="AD7" s="1519"/>
      <c r="AH7" s="1519"/>
    </row>
    <row r="8" spans="2:34" s="1509" customFormat="1" ht="24.95" customHeight="1">
      <c r="C8" s="1510" t="s">
        <v>140</v>
      </c>
      <c r="D8" s="1511"/>
      <c r="E8" s="1512">
        <v>153016</v>
      </c>
      <c r="F8" s="1513">
        <v>3404</v>
      </c>
      <c r="G8" s="1514">
        <v>18008</v>
      </c>
      <c r="H8" s="1514">
        <v>52437</v>
      </c>
      <c r="I8" s="1514">
        <v>28541</v>
      </c>
      <c r="J8" s="1514">
        <v>0</v>
      </c>
      <c r="K8" s="1318">
        <v>28286</v>
      </c>
      <c r="L8" s="1514">
        <v>0</v>
      </c>
      <c r="M8" s="1322">
        <v>1696</v>
      </c>
      <c r="N8" s="1514">
        <v>885</v>
      </c>
      <c r="O8" s="1514">
        <v>957</v>
      </c>
      <c r="P8" s="1514">
        <v>16462</v>
      </c>
      <c r="Q8" s="1514">
        <v>2203</v>
      </c>
      <c r="R8" s="1515">
        <v>137</v>
      </c>
      <c r="S8" s="1516"/>
      <c r="T8" s="1517"/>
      <c r="U8" s="1510" t="s">
        <v>140</v>
      </c>
      <c r="V8" s="1518"/>
      <c r="W8" s="1034"/>
      <c r="X8" s="1244"/>
      <c r="Y8" s="1034"/>
      <c r="Z8" s="1034"/>
      <c r="AA8" s="1034"/>
      <c r="AB8" s="1244"/>
      <c r="AC8" s="1244"/>
      <c r="AD8" s="1519"/>
      <c r="AH8" s="1519"/>
    </row>
    <row r="9" spans="2:34" s="1509" customFormat="1" ht="24.95" customHeight="1">
      <c r="C9" s="1510" t="s">
        <v>141</v>
      </c>
      <c r="D9" s="1511"/>
      <c r="E9" s="1512">
        <v>147424</v>
      </c>
      <c r="F9" s="1513">
        <v>3294</v>
      </c>
      <c r="G9" s="1514">
        <v>12802</v>
      </c>
      <c r="H9" s="1514">
        <v>52972</v>
      </c>
      <c r="I9" s="1514">
        <v>29109</v>
      </c>
      <c r="J9" s="1514">
        <v>604</v>
      </c>
      <c r="K9" s="1318">
        <v>28501</v>
      </c>
      <c r="L9" s="1514">
        <v>0</v>
      </c>
      <c r="M9" s="1322">
        <v>1505</v>
      </c>
      <c r="N9" s="1514">
        <v>799</v>
      </c>
      <c r="O9" s="1514">
        <v>663</v>
      </c>
      <c r="P9" s="1514">
        <v>12249</v>
      </c>
      <c r="Q9" s="1514">
        <v>4484</v>
      </c>
      <c r="R9" s="1515">
        <v>442</v>
      </c>
      <c r="S9" s="1516"/>
      <c r="T9" s="1517"/>
      <c r="U9" s="1510" t="s">
        <v>141</v>
      </c>
      <c r="V9" s="1518"/>
      <c r="W9" s="1034"/>
      <c r="X9" s="1244"/>
      <c r="Y9" s="1034"/>
      <c r="Z9" s="1034"/>
      <c r="AA9" s="1034"/>
      <c r="AB9" s="1244"/>
      <c r="AC9" s="1034"/>
      <c r="AD9" s="1519"/>
      <c r="AH9" s="1519"/>
    </row>
    <row r="10" spans="2:34" s="1509" customFormat="1" ht="24.95" customHeight="1">
      <c r="C10" s="1510" t="s">
        <v>142</v>
      </c>
      <c r="D10" s="1511"/>
      <c r="E10" s="1512">
        <v>336210</v>
      </c>
      <c r="F10" s="1513">
        <v>19248</v>
      </c>
      <c r="G10" s="1514">
        <v>13089</v>
      </c>
      <c r="H10" s="1514">
        <v>108637</v>
      </c>
      <c r="I10" s="1514">
        <v>57116</v>
      </c>
      <c r="J10" s="1514">
        <v>1638</v>
      </c>
      <c r="K10" s="1318">
        <v>53555</v>
      </c>
      <c r="L10" s="1514">
        <v>809</v>
      </c>
      <c r="M10" s="1322">
        <v>2709</v>
      </c>
      <c r="N10" s="1514">
        <v>1610</v>
      </c>
      <c r="O10" s="1514">
        <v>2621</v>
      </c>
      <c r="P10" s="1514">
        <v>57087</v>
      </c>
      <c r="Q10" s="1514">
        <v>16110</v>
      </c>
      <c r="R10" s="1515">
        <v>1981</v>
      </c>
      <c r="S10" s="1516"/>
      <c r="T10" s="1517"/>
      <c r="U10" s="1510" t="s">
        <v>142</v>
      </c>
      <c r="V10" s="1518"/>
      <c r="W10" s="1034"/>
      <c r="X10" s="1244"/>
      <c r="Y10" s="1034"/>
      <c r="Z10" s="1034"/>
      <c r="AA10" s="1034"/>
      <c r="AB10" s="1244"/>
      <c r="AC10" s="1244"/>
      <c r="AD10" s="1519"/>
      <c r="AH10" s="1519"/>
    </row>
    <row r="11" spans="2:34" s="1509" customFormat="1" ht="35.1" customHeight="1">
      <c r="C11" s="1510" t="s">
        <v>143</v>
      </c>
      <c r="D11" s="1511"/>
      <c r="E11" s="1512">
        <v>103397</v>
      </c>
      <c r="F11" s="1513">
        <v>1715</v>
      </c>
      <c r="G11" s="1514">
        <v>9188</v>
      </c>
      <c r="H11" s="1514">
        <v>36478</v>
      </c>
      <c r="I11" s="1514">
        <v>20725</v>
      </c>
      <c r="J11" s="1514">
        <v>407</v>
      </c>
      <c r="K11" s="1318">
        <v>20438</v>
      </c>
      <c r="L11" s="1514">
        <v>0</v>
      </c>
      <c r="M11" s="1322">
        <v>1308</v>
      </c>
      <c r="N11" s="1514">
        <v>859</v>
      </c>
      <c r="O11" s="1514">
        <v>560</v>
      </c>
      <c r="P11" s="1514">
        <v>10068</v>
      </c>
      <c r="Q11" s="1514">
        <v>1592</v>
      </c>
      <c r="R11" s="1515">
        <v>59</v>
      </c>
      <c r="S11" s="1516"/>
      <c r="T11" s="1517"/>
      <c r="U11" s="1510" t="s">
        <v>143</v>
      </c>
      <c r="V11" s="1518"/>
      <c r="W11" s="1034"/>
      <c r="X11" s="1244"/>
      <c r="Y11" s="1034"/>
      <c r="Z11" s="1034"/>
      <c r="AA11" s="1034"/>
      <c r="AB11" s="1244"/>
      <c r="AC11" s="1034"/>
      <c r="AD11" s="1519"/>
      <c r="AH11" s="1519"/>
    </row>
    <row r="12" spans="2:34" s="1509" customFormat="1" ht="24.95" customHeight="1">
      <c r="C12" s="1510" t="s">
        <v>144</v>
      </c>
      <c r="D12" s="1511"/>
      <c r="E12" s="1512">
        <v>130672</v>
      </c>
      <c r="F12" s="1513">
        <v>4352</v>
      </c>
      <c r="G12" s="1514">
        <v>8285</v>
      </c>
      <c r="H12" s="1514">
        <v>46867</v>
      </c>
      <c r="I12" s="1514">
        <v>25805</v>
      </c>
      <c r="J12" s="1514">
        <v>1191</v>
      </c>
      <c r="K12" s="1318">
        <v>26060</v>
      </c>
      <c r="L12" s="1514">
        <v>0</v>
      </c>
      <c r="M12" s="1322">
        <v>1146</v>
      </c>
      <c r="N12" s="1514">
        <v>825</v>
      </c>
      <c r="O12" s="1514">
        <v>905</v>
      </c>
      <c r="P12" s="1514">
        <v>13197</v>
      </c>
      <c r="Q12" s="1514">
        <v>1986</v>
      </c>
      <c r="R12" s="1515">
        <v>53</v>
      </c>
      <c r="S12" s="1516"/>
      <c r="T12" s="1517"/>
      <c r="U12" s="1510" t="s">
        <v>144</v>
      </c>
      <c r="V12" s="1518"/>
      <c r="W12" s="1034"/>
      <c r="X12" s="1244"/>
      <c r="Y12" s="1034"/>
      <c r="Z12" s="1034"/>
      <c r="AA12" s="1034"/>
      <c r="AB12" s="1244"/>
      <c r="AC12" s="1244"/>
      <c r="AD12" s="1519"/>
      <c r="AH12" s="1519"/>
    </row>
    <row r="13" spans="2:34" s="1509" customFormat="1" ht="24.95" customHeight="1">
      <c r="C13" s="1510" t="s">
        <v>145</v>
      </c>
      <c r="D13" s="1511"/>
      <c r="E13" s="1512">
        <v>225206</v>
      </c>
      <c r="F13" s="1513">
        <v>13499</v>
      </c>
      <c r="G13" s="1514">
        <v>13014</v>
      </c>
      <c r="H13" s="1514">
        <v>83340</v>
      </c>
      <c r="I13" s="1514">
        <v>44224</v>
      </c>
      <c r="J13" s="1514">
        <v>1374</v>
      </c>
      <c r="K13" s="1318">
        <v>42668</v>
      </c>
      <c r="L13" s="1514">
        <v>0</v>
      </c>
      <c r="M13" s="1322">
        <v>2447</v>
      </c>
      <c r="N13" s="1514">
        <v>1070</v>
      </c>
      <c r="O13" s="1514">
        <v>1413</v>
      </c>
      <c r="P13" s="1514">
        <v>16132</v>
      </c>
      <c r="Q13" s="1514">
        <v>5721</v>
      </c>
      <c r="R13" s="1515">
        <v>304</v>
      </c>
      <c r="S13" s="1516"/>
      <c r="T13" s="1517"/>
      <c r="U13" s="1510" t="s">
        <v>145</v>
      </c>
      <c r="V13" s="1518"/>
      <c r="W13" s="1034"/>
      <c r="X13" s="1244"/>
      <c r="Y13" s="1034"/>
      <c r="Z13" s="1034"/>
      <c r="AA13" s="1034"/>
      <c r="AB13" s="1244"/>
      <c r="AC13" s="1244"/>
      <c r="AD13" s="1519"/>
      <c r="AH13" s="1519"/>
    </row>
    <row r="14" spans="2:34" s="1509" customFormat="1" ht="24.95" customHeight="1">
      <c r="C14" s="1510" t="s">
        <v>146</v>
      </c>
      <c r="D14" s="1511"/>
      <c r="E14" s="1512">
        <v>373107</v>
      </c>
      <c r="F14" s="1513">
        <v>16261</v>
      </c>
      <c r="G14" s="1514">
        <v>21951</v>
      </c>
      <c r="H14" s="1514">
        <v>130570</v>
      </c>
      <c r="I14" s="1514">
        <v>70048</v>
      </c>
      <c r="J14" s="1514">
        <v>10253</v>
      </c>
      <c r="K14" s="1318">
        <v>68813</v>
      </c>
      <c r="L14" s="1514">
        <v>3177</v>
      </c>
      <c r="M14" s="1322">
        <v>4525</v>
      </c>
      <c r="N14" s="1514">
        <v>1039</v>
      </c>
      <c r="O14" s="1514">
        <v>558</v>
      </c>
      <c r="P14" s="1514">
        <v>36144</v>
      </c>
      <c r="Q14" s="1514">
        <v>9166</v>
      </c>
      <c r="R14" s="1515">
        <v>602</v>
      </c>
      <c r="S14" s="1516"/>
      <c r="T14" s="1517"/>
      <c r="U14" s="1510" t="s">
        <v>146</v>
      </c>
      <c r="V14" s="1518"/>
      <c r="W14" s="1034"/>
      <c r="X14" s="1244"/>
      <c r="Y14" s="1034"/>
      <c r="Z14" s="1034"/>
      <c r="AA14" s="1034"/>
      <c r="AB14" s="1244"/>
      <c r="AC14" s="1034"/>
      <c r="AD14" s="1519"/>
      <c r="AH14" s="1519"/>
    </row>
    <row r="15" spans="2:34" s="1509" customFormat="1" ht="24.95" customHeight="1">
      <c r="C15" s="1510" t="s">
        <v>147</v>
      </c>
      <c r="D15" s="1511"/>
      <c r="E15" s="1512">
        <v>254576</v>
      </c>
      <c r="F15" s="1513">
        <v>7783</v>
      </c>
      <c r="G15" s="1514">
        <v>19555</v>
      </c>
      <c r="H15" s="1514">
        <v>90969</v>
      </c>
      <c r="I15" s="1514">
        <v>49295</v>
      </c>
      <c r="J15" s="1514">
        <v>2446</v>
      </c>
      <c r="K15" s="1318">
        <v>47409</v>
      </c>
      <c r="L15" s="1514">
        <v>365</v>
      </c>
      <c r="M15" s="1322">
        <v>2606</v>
      </c>
      <c r="N15" s="1514">
        <v>1048</v>
      </c>
      <c r="O15" s="1514">
        <v>1325</v>
      </c>
      <c r="P15" s="1514">
        <v>23251</v>
      </c>
      <c r="Q15" s="1514">
        <v>7947</v>
      </c>
      <c r="R15" s="1515">
        <v>577</v>
      </c>
      <c r="S15" s="1516"/>
      <c r="T15" s="1517"/>
      <c r="U15" s="1510" t="s">
        <v>147</v>
      </c>
      <c r="V15" s="1518"/>
      <c r="W15" s="1034"/>
      <c r="X15" s="1244"/>
      <c r="Y15" s="1034"/>
      <c r="Z15" s="1034"/>
      <c r="AA15" s="1034"/>
      <c r="AB15" s="1244"/>
      <c r="AC15" s="1244"/>
      <c r="AD15" s="1519"/>
      <c r="AH15" s="1519"/>
    </row>
    <row r="16" spans="2:34" s="1509" customFormat="1" ht="35.1" customHeight="1">
      <c r="C16" s="1510" t="s">
        <v>148</v>
      </c>
      <c r="D16" s="1511"/>
      <c r="E16" s="1512">
        <v>266627</v>
      </c>
      <c r="F16" s="1513">
        <v>6740</v>
      </c>
      <c r="G16" s="1514">
        <v>26311</v>
      </c>
      <c r="H16" s="1514">
        <v>89890</v>
      </c>
      <c r="I16" s="1514">
        <v>48968</v>
      </c>
      <c r="J16" s="1514">
        <v>862</v>
      </c>
      <c r="K16" s="1318">
        <v>45978</v>
      </c>
      <c r="L16" s="1514">
        <v>1486</v>
      </c>
      <c r="M16" s="1322">
        <v>2301</v>
      </c>
      <c r="N16" s="1514">
        <v>1112</v>
      </c>
      <c r="O16" s="1514">
        <v>1395</v>
      </c>
      <c r="P16" s="1514">
        <v>30593</v>
      </c>
      <c r="Q16" s="1514">
        <v>9764</v>
      </c>
      <c r="R16" s="1515">
        <v>1227</v>
      </c>
      <c r="S16" s="1516"/>
      <c r="T16" s="1517"/>
      <c r="U16" s="1510" t="s">
        <v>148</v>
      </c>
      <c r="V16" s="1518"/>
      <c r="W16" s="1034"/>
      <c r="X16" s="1244"/>
      <c r="Y16" s="1034"/>
      <c r="Z16" s="1034"/>
      <c r="AA16" s="1034"/>
      <c r="AB16" s="1244"/>
      <c r="AC16" s="1244"/>
      <c r="AD16" s="1519"/>
      <c r="AH16" s="1519"/>
    </row>
    <row r="17" spans="2:34" s="1509" customFormat="1" ht="24.95" customHeight="1">
      <c r="C17" s="1510" t="s">
        <v>149</v>
      </c>
      <c r="D17" s="1511"/>
      <c r="E17" s="1512">
        <v>939937</v>
      </c>
      <c r="F17" s="1513">
        <v>69597</v>
      </c>
      <c r="G17" s="1514">
        <v>21583</v>
      </c>
      <c r="H17" s="1514">
        <v>355456</v>
      </c>
      <c r="I17" s="1514">
        <v>185034</v>
      </c>
      <c r="J17" s="1514">
        <v>518</v>
      </c>
      <c r="K17" s="1318">
        <v>160362</v>
      </c>
      <c r="L17" s="1514">
        <v>778</v>
      </c>
      <c r="M17" s="1322">
        <v>8801</v>
      </c>
      <c r="N17" s="1514">
        <v>0</v>
      </c>
      <c r="O17" s="1514">
        <v>3275</v>
      </c>
      <c r="P17" s="1514">
        <v>112757</v>
      </c>
      <c r="Q17" s="1514">
        <v>19359</v>
      </c>
      <c r="R17" s="1515">
        <v>2417</v>
      </c>
      <c r="S17" s="1516"/>
      <c r="T17" s="1517"/>
      <c r="U17" s="1510" t="s">
        <v>149</v>
      </c>
      <c r="V17" s="1518"/>
      <c r="W17" s="1034"/>
      <c r="X17" s="1244"/>
      <c r="Y17" s="1034"/>
      <c r="Z17" s="1034"/>
      <c r="AA17" s="1034"/>
      <c r="AB17" s="1034"/>
      <c r="AC17" s="1034"/>
      <c r="AD17" s="1519"/>
      <c r="AH17" s="1519"/>
    </row>
    <row r="18" spans="2:34" s="1509" customFormat="1" ht="24.95" customHeight="1">
      <c r="C18" s="1510" t="s">
        <v>150</v>
      </c>
      <c r="D18" s="1511"/>
      <c r="E18" s="1512">
        <v>821961</v>
      </c>
      <c r="F18" s="1513">
        <v>56945</v>
      </c>
      <c r="G18" s="1514">
        <v>19259</v>
      </c>
      <c r="H18" s="1514">
        <v>299819</v>
      </c>
      <c r="I18" s="1514">
        <v>155991</v>
      </c>
      <c r="J18" s="1514">
        <v>1839</v>
      </c>
      <c r="K18" s="1318">
        <v>136735</v>
      </c>
      <c r="L18" s="1514">
        <v>362</v>
      </c>
      <c r="M18" s="1322">
        <v>7349</v>
      </c>
      <c r="N18" s="1514">
        <v>1113</v>
      </c>
      <c r="O18" s="1514">
        <v>2887</v>
      </c>
      <c r="P18" s="1514">
        <v>119099</v>
      </c>
      <c r="Q18" s="1514">
        <v>20033</v>
      </c>
      <c r="R18" s="1515">
        <v>530</v>
      </c>
      <c r="S18" s="1516"/>
      <c r="T18" s="1517"/>
      <c r="U18" s="1510" t="s">
        <v>150</v>
      </c>
      <c r="V18" s="1518"/>
      <c r="W18" s="1034"/>
      <c r="X18" s="1244"/>
      <c r="Y18" s="1034"/>
      <c r="Z18" s="1034"/>
      <c r="AA18" s="1034"/>
      <c r="AB18" s="1244"/>
      <c r="AC18" s="1034"/>
      <c r="AD18" s="1519"/>
      <c r="AH18" s="1519"/>
    </row>
    <row r="19" spans="2:34" s="1509" customFormat="1" ht="24.95" customHeight="1">
      <c r="C19" s="1510" t="s">
        <v>151</v>
      </c>
      <c r="D19" s="1511"/>
      <c r="E19" s="1512">
        <v>2324572</v>
      </c>
      <c r="F19" s="1513">
        <v>110422</v>
      </c>
      <c r="G19" s="1514">
        <v>8709</v>
      </c>
      <c r="H19" s="1514">
        <v>623631</v>
      </c>
      <c r="I19" s="1514">
        <v>314459</v>
      </c>
      <c r="J19" s="1514">
        <v>8405</v>
      </c>
      <c r="K19" s="1318">
        <v>299865</v>
      </c>
      <c r="L19" s="1514">
        <v>7011</v>
      </c>
      <c r="M19" s="1322">
        <v>14633</v>
      </c>
      <c r="N19" s="1514">
        <v>3546</v>
      </c>
      <c r="O19" s="1514">
        <v>8211</v>
      </c>
      <c r="P19" s="1514">
        <v>775005</v>
      </c>
      <c r="Q19" s="1514">
        <v>126395</v>
      </c>
      <c r="R19" s="1515">
        <v>24280</v>
      </c>
      <c r="S19" s="1516"/>
      <c r="T19" s="1517"/>
      <c r="U19" s="1510" t="s">
        <v>151</v>
      </c>
      <c r="V19" s="1518"/>
      <c r="W19" s="1034"/>
      <c r="X19" s="1244"/>
      <c r="Y19" s="1034"/>
      <c r="Z19" s="1034"/>
      <c r="AA19" s="1034"/>
      <c r="AB19" s="1244"/>
      <c r="AC19" s="1034"/>
      <c r="AD19" s="1519"/>
      <c r="AH19" s="1519"/>
    </row>
    <row r="20" spans="2:34" s="1509" customFormat="1" ht="24.95" customHeight="1">
      <c r="C20" s="1510" t="s">
        <v>152</v>
      </c>
      <c r="D20" s="1511"/>
      <c r="E20" s="1512">
        <v>1200335</v>
      </c>
      <c r="F20" s="1513">
        <v>82798</v>
      </c>
      <c r="G20" s="1514">
        <v>24555</v>
      </c>
      <c r="H20" s="1514">
        <v>439962</v>
      </c>
      <c r="I20" s="1514">
        <v>223823</v>
      </c>
      <c r="J20" s="1514">
        <v>2588</v>
      </c>
      <c r="K20" s="1318">
        <v>191661</v>
      </c>
      <c r="L20" s="1514">
        <v>4181</v>
      </c>
      <c r="M20" s="1322">
        <v>8357</v>
      </c>
      <c r="N20" s="1514">
        <v>0</v>
      </c>
      <c r="O20" s="1514">
        <v>4132</v>
      </c>
      <c r="P20" s="1514">
        <v>188900</v>
      </c>
      <c r="Q20" s="1514">
        <v>25810</v>
      </c>
      <c r="R20" s="1515">
        <v>3568</v>
      </c>
      <c r="S20" s="1516"/>
      <c r="T20" s="1517"/>
      <c r="U20" s="1510" t="s">
        <v>152</v>
      </c>
      <c r="V20" s="1518"/>
      <c r="W20" s="1034"/>
      <c r="X20" s="1244"/>
      <c r="Y20" s="1034"/>
      <c r="Z20" s="1034"/>
      <c r="AA20" s="1034"/>
      <c r="AB20" s="1034"/>
      <c r="AC20" s="1034"/>
      <c r="AD20" s="1519"/>
      <c r="AH20" s="1519"/>
    </row>
    <row r="21" spans="2:34" s="1509" customFormat="1" ht="35.1" customHeight="1">
      <c r="C21" s="1510" t="s">
        <v>153</v>
      </c>
      <c r="D21" s="1511"/>
      <c r="E21" s="1512">
        <v>284820</v>
      </c>
      <c r="F21" s="1513">
        <v>2961</v>
      </c>
      <c r="G21" s="1514">
        <v>23901</v>
      </c>
      <c r="H21" s="1514">
        <v>99137</v>
      </c>
      <c r="I21" s="1514">
        <v>52334</v>
      </c>
      <c r="J21" s="1514">
        <v>777</v>
      </c>
      <c r="K21" s="1318">
        <v>49151</v>
      </c>
      <c r="L21" s="1514">
        <v>3022</v>
      </c>
      <c r="M21" s="1322">
        <v>2713</v>
      </c>
      <c r="N21" s="1514">
        <v>1113</v>
      </c>
      <c r="O21" s="1514">
        <v>1259</v>
      </c>
      <c r="P21" s="1514">
        <v>33275</v>
      </c>
      <c r="Q21" s="1514">
        <v>15082</v>
      </c>
      <c r="R21" s="1515">
        <v>95</v>
      </c>
      <c r="S21" s="1516"/>
      <c r="T21" s="1517"/>
      <c r="U21" s="1510" t="s">
        <v>153</v>
      </c>
      <c r="V21" s="1518"/>
      <c r="W21" s="1034"/>
      <c r="X21" s="1244"/>
      <c r="Y21" s="1034"/>
      <c r="Z21" s="1034"/>
      <c r="AA21" s="1034"/>
      <c r="AB21" s="1244"/>
      <c r="AC21" s="1244"/>
      <c r="AD21" s="1519"/>
      <c r="AH21" s="1519"/>
    </row>
    <row r="22" spans="2:34" s="1509" customFormat="1" ht="24.95" customHeight="1">
      <c r="C22" s="1510" t="s">
        <v>154</v>
      </c>
      <c r="D22" s="1511"/>
      <c r="E22" s="1512">
        <v>138126</v>
      </c>
      <c r="F22" s="1513">
        <v>1502</v>
      </c>
      <c r="G22" s="1514">
        <v>17358</v>
      </c>
      <c r="H22" s="1514">
        <v>46089</v>
      </c>
      <c r="I22" s="1514">
        <v>25068</v>
      </c>
      <c r="J22" s="1514">
        <v>410</v>
      </c>
      <c r="K22" s="1318">
        <v>24689</v>
      </c>
      <c r="L22" s="1514">
        <v>0</v>
      </c>
      <c r="M22" s="1322">
        <v>1241</v>
      </c>
      <c r="N22" s="1514">
        <v>1399</v>
      </c>
      <c r="O22" s="1514">
        <v>976</v>
      </c>
      <c r="P22" s="1514">
        <v>12673</v>
      </c>
      <c r="Q22" s="1514">
        <v>2700</v>
      </c>
      <c r="R22" s="1515">
        <v>4021</v>
      </c>
      <c r="S22" s="1516"/>
      <c r="T22" s="1517"/>
      <c r="U22" s="1510" t="s">
        <v>154</v>
      </c>
      <c r="V22" s="1518"/>
      <c r="W22" s="1034"/>
      <c r="X22" s="1244"/>
      <c r="Y22" s="1034"/>
      <c r="Z22" s="1034"/>
      <c r="AA22" s="1034"/>
      <c r="AB22" s="1244"/>
      <c r="AC22" s="1244"/>
      <c r="AD22" s="1519"/>
      <c r="AH22" s="1519"/>
    </row>
    <row r="23" spans="2:34" s="1509" customFormat="1" ht="24.95" customHeight="1">
      <c r="C23" s="1510" t="s">
        <v>155</v>
      </c>
      <c r="D23" s="1511"/>
      <c r="E23" s="1512">
        <v>181139</v>
      </c>
      <c r="F23" s="1513">
        <v>3578</v>
      </c>
      <c r="G23" s="1514">
        <v>19120</v>
      </c>
      <c r="H23" s="1514">
        <v>55181</v>
      </c>
      <c r="I23" s="1514">
        <v>29094</v>
      </c>
      <c r="J23" s="1514">
        <v>271</v>
      </c>
      <c r="K23" s="1318">
        <v>28988</v>
      </c>
      <c r="L23" s="1514">
        <v>0</v>
      </c>
      <c r="M23" s="1322">
        <v>1364</v>
      </c>
      <c r="N23" s="1514">
        <v>1170</v>
      </c>
      <c r="O23" s="1514">
        <v>1143</v>
      </c>
      <c r="P23" s="1514">
        <v>32503</v>
      </c>
      <c r="Q23" s="1514">
        <v>4791</v>
      </c>
      <c r="R23" s="1515">
        <v>3936</v>
      </c>
      <c r="S23" s="1516"/>
      <c r="T23" s="1517"/>
      <c r="U23" s="1510" t="s">
        <v>155</v>
      </c>
      <c r="V23" s="1518"/>
      <c r="W23" s="1034"/>
      <c r="X23" s="1244"/>
      <c r="Y23" s="1034"/>
      <c r="Z23" s="1034"/>
      <c r="AA23" s="1034"/>
      <c r="AB23" s="1244"/>
      <c r="AC23" s="1034"/>
      <c r="AD23" s="1519"/>
      <c r="AH23" s="1519"/>
    </row>
    <row r="24" spans="2:34" s="1509" customFormat="1" ht="24.95" customHeight="1">
      <c r="C24" s="1510" t="s">
        <v>156</v>
      </c>
      <c r="D24" s="1511"/>
      <c r="E24" s="1512">
        <v>112555</v>
      </c>
      <c r="F24" s="1513">
        <v>857</v>
      </c>
      <c r="G24" s="1514">
        <v>15438</v>
      </c>
      <c r="H24" s="1514">
        <v>37597</v>
      </c>
      <c r="I24" s="1514">
        <v>20549</v>
      </c>
      <c r="J24" s="1514">
        <v>708</v>
      </c>
      <c r="K24" s="1318">
        <v>20350</v>
      </c>
      <c r="L24" s="1514">
        <v>0</v>
      </c>
      <c r="M24" s="1322">
        <v>987</v>
      </c>
      <c r="N24" s="1514">
        <v>1058</v>
      </c>
      <c r="O24" s="1514">
        <v>400</v>
      </c>
      <c r="P24" s="1514">
        <v>11230</v>
      </c>
      <c r="Q24" s="1514">
        <v>1532</v>
      </c>
      <c r="R24" s="1515">
        <v>1849</v>
      </c>
      <c r="S24" s="1516"/>
      <c r="T24" s="1517"/>
      <c r="U24" s="1510" t="s">
        <v>156</v>
      </c>
      <c r="V24" s="1518"/>
      <c r="W24" s="1034"/>
      <c r="X24" s="1244"/>
      <c r="Y24" s="1034"/>
      <c r="Z24" s="1034"/>
      <c r="AA24" s="1034"/>
      <c r="AB24" s="1244"/>
      <c r="AC24" s="1034"/>
      <c r="AD24" s="1519"/>
      <c r="AH24" s="1519"/>
    </row>
    <row r="25" spans="2:34" s="1509" customFormat="1" ht="24.95" customHeight="1">
      <c r="C25" s="1510" t="s">
        <v>157</v>
      </c>
      <c r="D25" s="1511"/>
      <c r="E25" s="1512">
        <v>111520</v>
      </c>
      <c r="F25" s="1513">
        <v>3241</v>
      </c>
      <c r="G25" s="1514">
        <v>7208</v>
      </c>
      <c r="H25" s="1514">
        <v>37448</v>
      </c>
      <c r="I25" s="1514">
        <v>20231</v>
      </c>
      <c r="J25" s="1514">
        <v>0</v>
      </c>
      <c r="K25" s="1318">
        <v>21471</v>
      </c>
      <c r="L25" s="1514">
        <v>0</v>
      </c>
      <c r="M25" s="1322">
        <v>1087</v>
      </c>
      <c r="N25" s="1514">
        <v>0</v>
      </c>
      <c r="O25" s="1514">
        <v>872</v>
      </c>
      <c r="P25" s="1514">
        <v>17007</v>
      </c>
      <c r="Q25" s="1514">
        <v>2377</v>
      </c>
      <c r="R25" s="1515">
        <v>578</v>
      </c>
      <c r="S25" s="1516"/>
      <c r="T25" s="1517"/>
      <c r="U25" s="1510" t="s">
        <v>157</v>
      </c>
      <c r="V25" s="1518"/>
      <c r="W25" s="1034"/>
      <c r="X25" s="1244"/>
      <c r="Y25" s="1034"/>
      <c r="Z25" s="1034"/>
      <c r="AA25" s="1034"/>
      <c r="AB25" s="1034"/>
      <c r="AC25" s="1034"/>
      <c r="AD25" s="1519"/>
      <c r="AH25" s="1519"/>
    </row>
    <row r="26" spans="2:34" s="1509" customFormat="1" ht="35.1" customHeight="1">
      <c r="C26" s="1510" t="s">
        <v>158</v>
      </c>
      <c r="D26" s="1511"/>
      <c r="E26" s="1512">
        <v>250134</v>
      </c>
      <c r="F26" s="1513">
        <v>7888</v>
      </c>
      <c r="G26" s="1514">
        <v>6477</v>
      </c>
      <c r="H26" s="1514">
        <v>98334</v>
      </c>
      <c r="I26" s="1514">
        <v>52811</v>
      </c>
      <c r="J26" s="1514">
        <v>934</v>
      </c>
      <c r="K26" s="1318">
        <v>50607</v>
      </c>
      <c r="L26" s="1514">
        <v>513</v>
      </c>
      <c r="M26" s="1322">
        <v>2683</v>
      </c>
      <c r="N26" s="1514">
        <v>1063</v>
      </c>
      <c r="O26" s="1514">
        <v>1989</v>
      </c>
      <c r="P26" s="1514">
        <v>19849</v>
      </c>
      <c r="Q26" s="1514">
        <v>5864</v>
      </c>
      <c r="R26" s="1515">
        <v>1122</v>
      </c>
      <c r="S26" s="1516"/>
      <c r="T26" s="1517"/>
      <c r="U26" s="1510" t="s">
        <v>158</v>
      </c>
      <c r="V26" s="1518"/>
      <c r="W26" s="1034"/>
      <c r="X26" s="1244"/>
      <c r="Y26" s="1034"/>
      <c r="Z26" s="1034"/>
      <c r="AA26" s="1034"/>
      <c r="AB26" s="1244"/>
      <c r="AC26" s="1034"/>
      <c r="AD26" s="1519"/>
      <c r="AH26" s="1519"/>
    </row>
    <row r="27" spans="2:34" s="1509" customFormat="1" ht="24.95" customHeight="1">
      <c r="C27" s="1510" t="s">
        <v>159</v>
      </c>
      <c r="D27" s="1511"/>
      <c r="E27" s="1512">
        <v>260075</v>
      </c>
      <c r="F27" s="1513">
        <v>16164</v>
      </c>
      <c r="G27" s="1514">
        <v>8526</v>
      </c>
      <c r="H27" s="1514">
        <v>96495</v>
      </c>
      <c r="I27" s="1514">
        <v>52631</v>
      </c>
      <c r="J27" s="1514">
        <v>2806</v>
      </c>
      <c r="K27" s="1318">
        <v>48480</v>
      </c>
      <c r="L27" s="1514">
        <v>0</v>
      </c>
      <c r="M27" s="1322">
        <v>2596</v>
      </c>
      <c r="N27" s="1514">
        <v>1123</v>
      </c>
      <c r="O27" s="1514">
        <v>3099</v>
      </c>
      <c r="P27" s="1514">
        <v>22172</v>
      </c>
      <c r="Q27" s="1514">
        <v>3529</v>
      </c>
      <c r="R27" s="1515">
        <v>2454</v>
      </c>
      <c r="S27" s="1516"/>
      <c r="T27" s="1517"/>
      <c r="U27" s="1510" t="s">
        <v>159</v>
      </c>
      <c r="V27" s="1518"/>
      <c r="W27" s="1034"/>
      <c r="X27" s="1244"/>
      <c r="Y27" s="1034"/>
      <c r="Z27" s="1034"/>
      <c r="AA27" s="1034"/>
      <c r="AB27" s="1244"/>
      <c r="AC27" s="1034"/>
      <c r="AD27" s="1519"/>
      <c r="AH27" s="1519"/>
    </row>
    <row r="28" spans="2:34" s="1509" customFormat="1" ht="24.95" customHeight="1">
      <c r="C28" s="1510" t="s">
        <v>160</v>
      </c>
      <c r="D28" s="1511"/>
      <c r="E28" s="1512">
        <v>482285</v>
      </c>
      <c r="F28" s="1513">
        <v>24401</v>
      </c>
      <c r="G28" s="1514">
        <v>37432</v>
      </c>
      <c r="H28" s="1514">
        <v>175775</v>
      </c>
      <c r="I28" s="1514">
        <v>95770</v>
      </c>
      <c r="J28" s="1514">
        <v>115</v>
      </c>
      <c r="K28" s="1318">
        <v>88766</v>
      </c>
      <c r="L28" s="1514">
        <v>0</v>
      </c>
      <c r="M28" s="1322">
        <v>5060</v>
      </c>
      <c r="N28" s="1514">
        <v>1080</v>
      </c>
      <c r="O28" s="1514">
        <v>1711</v>
      </c>
      <c r="P28" s="1514">
        <v>36324</v>
      </c>
      <c r="Q28" s="1514">
        <v>14134</v>
      </c>
      <c r="R28" s="1515">
        <v>1717</v>
      </c>
      <c r="S28" s="1516"/>
      <c r="T28" s="1517"/>
      <c r="U28" s="1510" t="s">
        <v>160</v>
      </c>
      <c r="V28" s="1518"/>
      <c r="W28" s="1034"/>
      <c r="X28" s="1244"/>
      <c r="Y28" s="1034"/>
      <c r="Z28" s="1034"/>
      <c r="AA28" s="1034"/>
      <c r="AB28" s="1244"/>
      <c r="AC28" s="1244"/>
      <c r="AD28" s="1519"/>
      <c r="AH28" s="1519"/>
    </row>
    <row r="29" spans="2:34" s="1509" customFormat="1" ht="24.95" customHeight="1">
      <c r="C29" s="1510" t="s">
        <v>161</v>
      </c>
      <c r="D29" s="1511"/>
      <c r="E29" s="1512">
        <v>1147976</v>
      </c>
      <c r="F29" s="1513">
        <v>57300</v>
      </c>
      <c r="G29" s="1514">
        <v>37295</v>
      </c>
      <c r="H29" s="1514">
        <v>395820</v>
      </c>
      <c r="I29" s="1514">
        <v>207714</v>
      </c>
      <c r="J29" s="1514">
        <v>432</v>
      </c>
      <c r="K29" s="1318">
        <v>181249</v>
      </c>
      <c r="L29" s="1514">
        <v>393</v>
      </c>
      <c r="M29" s="1322">
        <v>7518</v>
      </c>
      <c r="N29" s="1514">
        <v>1145</v>
      </c>
      <c r="O29" s="1514">
        <v>4902</v>
      </c>
      <c r="P29" s="1514">
        <v>194846</v>
      </c>
      <c r="Q29" s="1514">
        <v>48636</v>
      </c>
      <c r="R29" s="1515">
        <v>10726</v>
      </c>
      <c r="S29" s="1516"/>
      <c r="T29" s="1517"/>
      <c r="U29" s="1510" t="s">
        <v>161</v>
      </c>
      <c r="V29" s="1518"/>
      <c r="W29" s="1034"/>
      <c r="X29" s="1244"/>
      <c r="Y29" s="1034"/>
      <c r="Z29" s="1034"/>
      <c r="AA29" s="1034"/>
      <c r="AB29" s="1244"/>
      <c r="AC29" s="1244"/>
      <c r="AD29" s="1519"/>
      <c r="AH29" s="1519"/>
    </row>
    <row r="30" spans="2:34" s="1509" customFormat="1" ht="24.95" customHeight="1">
      <c r="C30" s="1510" t="s">
        <v>162</v>
      </c>
      <c r="D30" s="1511"/>
      <c r="E30" s="1512">
        <v>223864</v>
      </c>
      <c r="F30" s="1513">
        <v>10149</v>
      </c>
      <c r="G30" s="1514">
        <v>9965</v>
      </c>
      <c r="H30" s="1514">
        <v>86500</v>
      </c>
      <c r="I30" s="1514">
        <v>46472</v>
      </c>
      <c r="J30" s="1514">
        <v>236</v>
      </c>
      <c r="K30" s="1318">
        <v>42567</v>
      </c>
      <c r="L30" s="1514">
        <v>748</v>
      </c>
      <c r="M30" s="1323">
        <v>2001</v>
      </c>
      <c r="N30" s="1514">
        <v>2582</v>
      </c>
      <c r="O30" s="1514">
        <v>1336</v>
      </c>
      <c r="P30" s="1514">
        <v>15144</v>
      </c>
      <c r="Q30" s="1514">
        <v>4425</v>
      </c>
      <c r="R30" s="1515">
        <v>1739</v>
      </c>
      <c r="S30" s="1516"/>
      <c r="T30" s="1517"/>
      <c r="U30" s="1510" t="s">
        <v>162</v>
      </c>
      <c r="V30" s="1518"/>
      <c r="W30" s="1034"/>
      <c r="X30" s="1029"/>
      <c r="Y30" s="1034"/>
      <c r="Z30" s="1034"/>
      <c r="AA30" s="1034"/>
      <c r="AB30" s="1244"/>
      <c r="AC30" s="1034"/>
      <c r="AD30" s="1519"/>
      <c r="AH30" s="1519"/>
    </row>
    <row r="31" spans="2:34" s="1509" customFormat="1" ht="35.1" customHeight="1" thickBot="1">
      <c r="B31" s="1520"/>
      <c r="C31" s="1521" t="s">
        <v>163</v>
      </c>
      <c r="D31" s="1522"/>
      <c r="E31" s="1523">
        <v>222760</v>
      </c>
      <c r="F31" s="1524">
        <v>8521</v>
      </c>
      <c r="G31" s="1525">
        <v>17472</v>
      </c>
      <c r="H31" s="1525">
        <v>78073</v>
      </c>
      <c r="I31" s="1525">
        <v>40845</v>
      </c>
      <c r="J31" s="1525">
        <v>465</v>
      </c>
      <c r="K31" s="1319">
        <v>35868</v>
      </c>
      <c r="L31" s="1525">
        <v>128</v>
      </c>
      <c r="M31" s="1324">
        <v>2384</v>
      </c>
      <c r="N31" s="1525">
        <v>0</v>
      </c>
      <c r="O31" s="1525">
        <v>777</v>
      </c>
      <c r="P31" s="1525">
        <v>35565</v>
      </c>
      <c r="Q31" s="1525">
        <v>1576</v>
      </c>
      <c r="R31" s="1526">
        <v>1086</v>
      </c>
      <c r="S31" s="1527"/>
      <c r="T31" s="1528"/>
      <c r="U31" s="1521" t="s">
        <v>163</v>
      </c>
      <c r="V31" s="1529"/>
      <c r="W31" s="1034"/>
      <c r="X31" s="1029"/>
      <c r="Y31" s="1034"/>
      <c r="Z31" s="1034"/>
      <c r="AA31" s="1034"/>
      <c r="AB31" s="1034"/>
      <c r="AC31" s="1034"/>
      <c r="AD31" s="1519"/>
      <c r="AH31" s="1519"/>
    </row>
    <row r="32" spans="2:34" s="1470" customFormat="1" ht="14.25" customHeight="1">
      <c r="B32" s="1469" t="s">
        <v>198</v>
      </c>
      <c r="D32" s="1469"/>
      <c r="E32" s="1530"/>
      <c r="M32" s="1032"/>
      <c r="V32" s="1471" t="s">
        <v>199</v>
      </c>
      <c r="W32" s="1034"/>
      <c r="Y32" s="1471"/>
      <c r="Z32" s="1471"/>
      <c r="AA32" s="1245"/>
      <c r="AB32" s="1471"/>
      <c r="AC32" s="1471"/>
      <c r="AD32" s="1471"/>
    </row>
    <row r="33" spans="2:34" s="1476" customFormat="1" ht="25.5" customHeight="1">
      <c r="B33" s="1472" t="s">
        <v>200</v>
      </c>
      <c r="C33" s="1473"/>
      <c r="D33" s="1473"/>
      <c r="E33" s="1472"/>
      <c r="F33" s="1473"/>
      <c r="G33" s="1473"/>
      <c r="H33" s="1473"/>
      <c r="I33" s="1473"/>
      <c r="J33" s="1473"/>
      <c r="K33" s="1473"/>
      <c r="L33" s="1473"/>
      <c r="M33" s="1219"/>
      <c r="N33" s="1473"/>
      <c r="O33" s="1473"/>
      <c r="P33" s="1473"/>
      <c r="Q33" s="1473"/>
      <c r="R33" s="1473"/>
      <c r="S33" s="1473"/>
      <c r="T33" s="1473"/>
      <c r="U33" s="1473"/>
      <c r="V33" s="1473"/>
      <c r="W33" s="1034"/>
      <c r="Y33" s="1475"/>
      <c r="Z33" s="1475"/>
      <c r="AA33" s="1245"/>
      <c r="AB33" s="1475"/>
      <c r="AC33" s="1475"/>
      <c r="AD33" s="1475"/>
    </row>
    <row r="34" spans="2:34" s="1474" customFormat="1" ht="14.25" customHeight="1" thickBot="1">
      <c r="B34" s="1473"/>
      <c r="C34" s="1478"/>
      <c r="D34" s="1478"/>
      <c r="E34" s="1472"/>
      <c r="F34" s="1473"/>
      <c r="G34" s="1479"/>
      <c r="H34" s="1473"/>
      <c r="I34" s="1473"/>
      <c r="J34" s="1473"/>
      <c r="K34" s="1473"/>
      <c r="L34" s="1473"/>
      <c r="M34" s="1219"/>
      <c r="N34" s="1473"/>
      <c r="O34" s="1473"/>
      <c r="P34" s="1473"/>
      <c r="Q34" s="1473"/>
      <c r="R34" s="1473"/>
      <c r="S34" s="1473"/>
      <c r="T34" s="1473"/>
      <c r="U34" s="1473"/>
      <c r="V34" s="1473"/>
      <c r="W34" s="1034"/>
      <c r="Y34" s="1475"/>
      <c r="Z34" s="1475"/>
      <c r="AA34" s="1245"/>
      <c r="AB34" s="1475"/>
      <c r="AC34" s="1475"/>
      <c r="AD34" s="1475"/>
    </row>
    <row r="35" spans="2:34" s="1474" customFormat="1" ht="41.25" customHeight="1">
      <c r="B35" s="1481"/>
      <c r="C35" s="1481" t="s">
        <v>133</v>
      </c>
      <c r="D35" s="1482"/>
      <c r="E35" s="1483" t="s">
        <v>15</v>
      </c>
      <c r="F35" s="1483" t="s">
        <v>37</v>
      </c>
      <c r="G35" s="1484" t="s">
        <v>134</v>
      </c>
      <c r="H35" s="1483" t="s">
        <v>41</v>
      </c>
      <c r="I35" s="1483" t="s">
        <v>43</v>
      </c>
      <c r="J35" s="1485" t="s">
        <v>135</v>
      </c>
      <c r="K35" s="1483" t="s">
        <v>47</v>
      </c>
      <c r="L35" s="1485" t="s">
        <v>136</v>
      </c>
      <c r="M35" s="1220" t="s">
        <v>137</v>
      </c>
      <c r="N35" s="1486" t="s">
        <v>167</v>
      </c>
      <c r="O35" s="1483" t="s">
        <v>55</v>
      </c>
      <c r="P35" s="1483" t="s">
        <v>57</v>
      </c>
      <c r="Q35" s="1483" t="s">
        <v>62</v>
      </c>
      <c r="R35" s="1483" t="s">
        <v>64</v>
      </c>
      <c r="S35" s="1477" t="s">
        <v>197</v>
      </c>
      <c r="T35" s="1487"/>
      <c r="U35" s="1481" t="s">
        <v>133</v>
      </c>
      <c r="V35" s="1488"/>
      <c r="W35" s="1034"/>
      <c r="Y35" s="1475"/>
      <c r="Z35" s="1475"/>
      <c r="AA35" s="1475"/>
      <c r="AB35" s="1475"/>
      <c r="AC35" s="1531"/>
      <c r="AD35" s="1475"/>
    </row>
    <row r="36" spans="2:34" s="1474" customFormat="1" ht="13.5" customHeight="1">
      <c r="B36" s="1532"/>
      <c r="C36" s="1532"/>
      <c r="D36" s="1533"/>
      <c r="E36" s="1534"/>
      <c r="F36" s="1535"/>
      <c r="G36" s="1535"/>
      <c r="H36" s="1535"/>
      <c r="I36" s="1535"/>
      <c r="J36" s="1535"/>
      <c r="K36" s="1535"/>
      <c r="L36" s="1535"/>
      <c r="M36" s="1221"/>
      <c r="N36" s="1535"/>
      <c r="O36" s="1535"/>
      <c r="P36" s="1535"/>
      <c r="Q36" s="1535"/>
      <c r="R36" s="1536"/>
      <c r="S36" s="1537"/>
      <c r="T36" s="1538"/>
      <c r="U36" s="1539"/>
      <c r="V36" s="1539"/>
      <c r="W36" s="1034"/>
      <c r="X36" s="1030"/>
      <c r="Y36" s="1030"/>
      <c r="Z36" s="1030"/>
      <c r="AA36" s="1031"/>
      <c r="AB36" s="1031"/>
      <c r="AC36" s="1031"/>
      <c r="AD36" s="1031"/>
    </row>
    <row r="37" spans="2:34" s="1509" customFormat="1" ht="24.95" customHeight="1">
      <c r="C37" s="1510" t="s">
        <v>168</v>
      </c>
      <c r="D37" s="1540"/>
      <c r="E37" s="1514">
        <v>479207</v>
      </c>
      <c r="F37" s="1513">
        <v>17204</v>
      </c>
      <c r="G37" s="1514">
        <v>17784</v>
      </c>
      <c r="H37" s="1514">
        <v>116346</v>
      </c>
      <c r="I37" s="1514">
        <v>63604</v>
      </c>
      <c r="J37" s="1514">
        <v>4489</v>
      </c>
      <c r="K37" s="1318">
        <v>65266</v>
      </c>
      <c r="L37" s="1514">
        <v>0</v>
      </c>
      <c r="M37" s="1322">
        <v>3032</v>
      </c>
      <c r="N37" s="1514">
        <v>812</v>
      </c>
      <c r="O37" s="1514">
        <v>2765</v>
      </c>
      <c r="P37" s="1514">
        <v>169124</v>
      </c>
      <c r="Q37" s="1514">
        <v>14774</v>
      </c>
      <c r="R37" s="1515">
        <v>4007</v>
      </c>
      <c r="S37" s="1516"/>
      <c r="T37" s="1517"/>
      <c r="U37" s="1510" t="s">
        <v>168</v>
      </c>
      <c r="V37" s="1518"/>
      <c r="W37" s="1034"/>
      <c r="X37" s="1030"/>
      <c r="Y37" s="1034"/>
      <c r="Z37" s="1034"/>
      <c r="AA37" s="1034"/>
      <c r="AB37" s="1244"/>
      <c r="AC37" s="1034"/>
      <c r="AD37" s="1519"/>
      <c r="AH37" s="1519"/>
    </row>
    <row r="38" spans="2:34" s="1509" customFormat="1" ht="24.95" customHeight="1">
      <c r="C38" s="1510" t="s">
        <v>169</v>
      </c>
      <c r="D38" s="1540"/>
      <c r="E38" s="1514">
        <v>1340660</v>
      </c>
      <c r="F38" s="1513">
        <v>62788</v>
      </c>
      <c r="G38" s="1514">
        <v>97171</v>
      </c>
      <c r="H38" s="1514">
        <v>410467</v>
      </c>
      <c r="I38" s="1514">
        <v>217213</v>
      </c>
      <c r="J38" s="1514">
        <v>6678</v>
      </c>
      <c r="K38" s="1318">
        <v>198941</v>
      </c>
      <c r="L38" s="1514">
        <v>47</v>
      </c>
      <c r="M38" s="1322">
        <v>9998</v>
      </c>
      <c r="N38" s="1514">
        <v>846</v>
      </c>
      <c r="O38" s="1514">
        <v>7150</v>
      </c>
      <c r="P38" s="1514">
        <v>254809</v>
      </c>
      <c r="Q38" s="1514">
        <v>65958</v>
      </c>
      <c r="R38" s="1515">
        <v>8594</v>
      </c>
      <c r="S38" s="1516"/>
      <c r="T38" s="1517"/>
      <c r="U38" s="1510" t="s">
        <v>169</v>
      </c>
      <c r="V38" s="1518"/>
      <c r="W38" s="1034"/>
      <c r="X38" s="1030"/>
      <c r="Y38" s="1034"/>
      <c r="Z38" s="1034"/>
      <c r="AA38" s="1034"/>
      <c r="AB38" s="1244"/>
      <c r="AC38" s="1034"/>
      <c r="AD38" s="1519"/>
      <c r="AH38" s="1519"/>
    </row>
    <row r="39" spans="2:34" s="1509" customFormat="1" ht="24.95" customHeight="1">
      <c r="C39" s="1510" t="s">
        <v>170</v>
      </c>
      <c r="D39" s="1540"/>
      <c r="E39" s="1514">
        <v>801094</v>
      </c>
      <c r="F39" s="1513">
        <v>35056</v>
      </c>
      <c r="G39" s="1514">
        <v>63530</v>
      </c>
      <c r="H39" s="1514">
        <v>270738</v>
      </c>
      <c r="I39" s="1514">
        <v>140958</v>
      </c>
      <c r="J39" s="1514">
        <v>4020</v>
      </c>
      <c r="K39" s="1318">
        <v>123589</v>
      </c>
      <c r="L39" s="1514">
        <v>1169</v>
      </c>
      <c r="M39" s="1322">
        <v>6259</v>
      </c>
      <c r="N39" s="1514">
        <v>2184</v>
      </c>
      <c r="O39" s="1514">
        <v>4329</v>
      </c>
      <c r="P39" s="1514">
        <v>124822</v>
      </c>
      <c r="Q39" s="1514">
        <v>17867</v>
      </c>
      <c r="R39" s="1515">
        <v>6573</v>
      </c>
      <c r="S39" s="1516"/>
      <c r="T39" s="1517"/>
      <c r="U39" s="1510" t="s">
        <v>170</v>
      </c>
      <c r="V39" s="1518"/>
      <c r="W39" s="1034"/>
      <c r="X39" s="1030"/>
      <c r="Y39" s="1034"/>
      <c r="Z39" s="1034"/>
      <c r="AA39" s="1034"/>
      <c r="AB39" s="1244"/>
      <c r="AC39" s="1244"/>
      <c r="AD39" s="1519"/>
      <c r="AH39" s="1519"/>
    </row>
    <row r="40" spans="2:34" s="1509" customFormat="1" ht="24.95" customHeight="1">
      <c r="C40" s="1510" t="s">
        <v>171</v>
      </c>
      <c r="D40" s="1540"/>
      <c r="E40" s="1514">
        <v>182870</v>
      </c>
      <c r="F40" s="1513">
        <v>8436</v>
      </c>
      <c r="G40" s="1514">
        <v>12342</v>
      </c>
      <c r="H40" s="1514">
        <v>62281</v>
      </c>
      <c r="I40" s="1514">
        <v>34054</v>
      </c>
      <c r="J40" s="1514">
        <v>2486</v>
      </c>
      <c r="K40" s="1318">
        <v>31118</v>
      </c>
      <c r="L40" s="1514">
        <v>971</v>
      </c>
      <c r="M40" s="1322">
        <v>1538</v>
      </c>
      <c r="N40" s="1514">
        <v>1114</v>
      </c>
      <c r="O40" s="1514">
        <v>1402</v>
      </c>
      <c r="P40" s="1514">
        <v>22223</v>
      </c>
      <c r="Q40" s="1514">
        <v>2584</v>
      </c>
      <c r="R40" s="1515">
        <v>2321</v>
      </c>
      <c r="S40" s="1516"/>
      <c r="T40" s="1517"/>
      <c r="U40" s="1510" t="s">
        <v>171</v>
      </c>
      <c r="V40" s="1518"/>
      <c r="W40" s="1034"/>
      <c r="X40" s="1030"/>
      <c r="Y40" s="1034"/>
      <c r="Z40" s="1034"/>
      <c r="AA40" s="1034"/>
      <c r="AB40" s="1244"/>
      <c r="AC40" s="1244"/>
      <c r="AD40" s="1519"/>
      <c r="AH40" s="1519"/>
    </row>
    <row r="41" spans="2:34" s="1509" customFormat="1" ht="35.1" customHeight="1">
      <c r="C41" s="1510" t="s">
        <v>172</v>
      </c>
      <c r="D41" s="1540"/>
      <c r="E41" s="1514">
        <v>115973</v>
      </c>
      <c r="F41" s="1513">
        <v>3695</v>
      </c>
      <c r="G41" s="1514">
        <v>7715</v>
      </c>
      <c r="H41" s="1514">
        <v>42164</v>
      </c>
      <c r="I41" s="1514">
        <v>23002</v>
      </c>
      <c r="J41" s="1514">
        <v>749</v>
      </c>
      <c r="K41" s="1318">
        <v>22311</v>
      </c>
      <c r="L41" s="1514">
        <v>0</v>
      </c>
      <c r="M41" s="1322">
        <v>1645</v>
      </c>
      <c r="N41" s="1514">
        <v>865</v>
      </c>
      <c r="O41" s="1514">
        <v>281</v>
      </c>
      <c r="P41" s="1514">
        <v>10112</v>
      </c>
      <c r="Q41" s="1514">
        <v>2174</v>
      </c>
      <c r="R41" s="1515">
        <v>1260</v>
      </c>
      <c r="S41" s="1516"/>
      <c r="T41" s="1517"/>
      <c r="U41" s="1510" t="s">
        <v>172</v>
      </c>
      <c r="V41" s="1518"/>
      <c r="W41" s="1034"/>
      <c r="X41" s="1030"/>
      <c r="Y41" s="1034"/>
      <c r="Z41" s="1034"/>
      <c r="AA41" s="1034"/>
      <c r="AB41" s="1244"/>
      <c r="AC41" s="1034"/>
      <c r="AD41" s="1519"/>
      <c r="AH41" s="1519"/>
    </row>
    <row r="42" spans="2:34" s="1509" customFormat="1" ht="24.95" customHeight="1">
      <c r="C42" s="1510" t="s">
        <v>173</v>
      </c>
      <c r="D42" s="1540"/>
      <c r="E42" s="1514">
        <v>76482</v>
      </c>
      <c r="F42" s="1513">
        <v>1514</v>
      </c>
      <c r="G42" s="1514">
        <v>5355</v>
      </c>
      <c r="H42" s="1514">
        <v>27232</v>
      </c>
      <c r="I42" s="1514">
        <v>13904</v>
      </c>
      <c r="J42" s="1514">
        <v>977</v>
      </c>
      <c r="K42" s="1318">
        <v>13868</v>
      </c>
      <c r="L42" s="1514">
        <v>0</v>
      </c>
      <c r="M42" s="1322">
        <v>781</v>
      </c>
      <c r="N42" s="1514">
        <v>1052</v>
      </c>
      <c r="O42" s="1514">
        <v>526</v>
      </c>
      <c r="P42" s="1514">
        <v>7880</v>
      </c>
      <c r="Q42" s="1514">
        <v>1719</v>
      </c>
      <c r="R42" s="1515">
        <v>1674</v>
      </c>
      <c r="S42" s="1516"/>
      <c r="T42" s="1517"/>
      <c r="U42" s="1510" t="s">
        <v>173</v>
      </c>
      <c r="V42" s="1518"/>
      <c r="W42" s="1034"/>
      <c r="X42" s="1030"/>
      <c r="Y42" s="1034"/>
      <c r="Z42" s="1034"/>
      <c r="AA42" s="1034"/>
      <c r="AB42" s="1244"/>
      <c r="AC42" s="1034"/>
      <c r="AD42" s="1519"/>
      <c r="AH42" s="1519"/>
    </row>
    <row r="43" spans="2:34" s="1509" customFormat="1" ht="24.95" customHeight="1">
      <c r="C43" s="1510" t="s">
        <v>174</v>
      </c>
      <c r="D43" s="1540"/>
      <c r="E43" s="1514">
        <v>84777</v>
      </c>
      <c r="F43" s="1513">
        <v>2002</v>
      </c>
      <c r="G43" s="1514">
        <v>2082</v>
      </c>
      <c r="H43" s="1514">
        <v>32449</v>
      </c>
      <c r="I43" s="1514">
        <v>16609</v>
      </c>
      <c r="J43" s="1514">
        <v>1675</v>
      </c>
      <c r="K43" s="1318">
        <v>16854</v>
      </c>
      <c r="L43" s="1514">
        <v>0</v>
      </c>
      <c r="M43" s="1322">
        <v>982</v>
      </c>
      <c r="N43" s="1514">
        <v>1064</v>
      </c>
      <c r="O43" s="1514">
        <v>263</v>
      </c>
      <c r="P43" s="1514">
        <v>8125</v>
      </c>
      <c r="Q43" s="1514">
        <v>2415</v>
      </c>
      <c r="R43" s="1515">
        <v>257</v>
      </c>
      <c r="S43" s="1516"/>
      <c r="T43" s="1517"/>
      <c r="U43" s="1510" t="s">
        <v>174</v>
      </c>
      <c r="V43" s="1518"/>
      <c r="W43" s="1034"/>
      <c r="X43" s="1030"/>
      <c r="Y43" s="1034"/>
      <c r="Z43" s="1034"/>
      <c r="AA43" s="1034"/>
      <c r="AB43" s="1244"/>
      <c r="AC43" s="1244"/>
      <c r="AD43" s="1519"/>
      <c r="AH43" s="1519"/>
    </row>
    <row r="44" spans="2:34" s="1509" customFormat="1" ht="24.95" customHeight="1">
      <c r="C44" s="1510" t="s">
        <v>175</v>
      </c>
      <c r="D44" s="1540"/>
      <c r="E44" s="1514">
        <v>277077</v>
      </c>
      <c r="F44" s="1513">
        <v>9934</v>
      </c>
      <c r="G44" s="1514">
        <v>15202</v>
      </c>
      <c r="H44" s="1514">
        <v>94614</v>
      </c>
      <c r="I44" s="1514">
        <v>49563</v>
      </c>
      <c r="J44" s="1514">
        <v>501</v>
      </c>
      <c r="K44" s="1318">
        <v>47875</v>
      </c>
      <c r="L44" s="1514">
        <v>1111</v>
      </c>
      <c r="M44" s="1322">
        <v>2317</v>
      </c>
      <c r="N44" s="1514">
        <v>874</v>
      </c>
      <c r="O44" s="1514">
        <v>2004</v>
      </c>
      <c r="P44" s="1514">
        <v>42577</v>
      </c>
      <c r="Q44" s="1514">
        <v>8966</v>
      </c>
      <c r="R44" s="1515">
        <v>1539</v>
      </c>
      <c r="S44" s="1516"/>
      <c r="T44" s="1517"/>
      <c r="U44" s="1510" t="s">
        <v>175</v>
      </c>
      <c r="V44" s="1518"/>
      <c r="W44" s="1034"/>
      <c r="X44" s="1030"/>
      <c r="Y44" s="1034"/>
      <c r="Z44" s="1034"/>
      <c r="AA44" s="1034"/>
      <c r="AB44" s="1244"/>
      <c r="AC44" s="1034"/>
      <c r="AD44" s="1519"/>
      <c r="AH44" s="1519"/>
    </row>
    <row r="45" spans="2:34" s="1509" customFormat="1" ht="24.95" customHeight="1">
      <c r="C45" s="1510" t="s">
        <v>176</v>
      </c>
      <c r="D45" s="1540"/>
      <c r="E45" s="1514">
        <v>404838</v>
      </c>
      <c r="F45" s="1513">
        <v>16632</v>
      </c>
      <c r="G45" s="1514">
        <v>21086</v>
      </c>
      <c r="H45" s="1514">
        <v>141948</v>
      </c>
      <c r="I45" s="1514">
        <v>74909</v>
      </c>
      <c r="J45" s="1514">
        <v>2365</v>
      </c>
      <c r="K45" s="1318">
        <v>66888</v>
      </c>
      <c r="L45" s="1514">
        <v>683</v>
      </c>
      <c r="M45" s="1322">
        <v>2833</v>
      </c>
      <c r="N45" s="1514">
        <v>1602</v>
      </c>
      <c r="O45" s="1514">
        <v>1303</v>
      </c>
      <c r="P45" s="1514">
        <v>60714</v>
      </c>
      <c r="Q45" s="1514">
        <v>12285</v>
      </c>
      <c r="R45" s="1515">
        <v>1590</v>
      </c>
      <c r="S45" s="1516"/>
      <c r="T45" s="1517"/>
      <c r="U45" s="1510" t="s">
        <v>176</v>
      </c>
      <c r="V45" s="1518"/>
      <c r="W45" s="1034"/>
      <c r="X45" s="1030"/>
      <c r="Y45" s="1034"/>
      <c r="Z45" s="1034"/>
      <c r="AA45" s="1034"/>
      <c r="AB45" s="1244"/>
      <c r="AC45" s="1244"/>
      <c r="AD45" s="1519"/>
      <c r="AH45" s="1519"/>
    </row>
    <row r="46" spans="2:34" s="1509" customFormat="1" ht="35.1" customHeight="1">
      <c r="C46" s="1510" t="s">
        <v>177</v>
      </c>
      <c r="D46" s="1540"/>
      <c r="E46" s="1514">
        <v>173076</v>
      </c>
      <c r="F46" s="1513">
        <v>11583</v>
      </c>
      <c r="G46" s="1514">
        <v>3596</v>
      </c>
      <c r="H46" s="1514">
        <v>61935</v>
      </c>
      <c r="I46" s="1514">
        <v>33333</v>
      </c>
      <c r="J46" s="1514">
        <v>0</v>
      </c>
      <c r="K46" s="1318">
        <v>29697</v>
      </c>
      <c r="L46" s="1514">
        <v>580</v>
      </c>
      <c r="M46" s="1322">
        <v>1940</v>
      </c>
      <c r="N46" s="1514">
        <v>2482</v>
      </c>
      <c r="O46" s="1514">
        <v>865</v>
      </c>
      <c r="P46" s="1514">
        <v>20263</v>
      </c>
      <c r="Q46" s="1514">
        <v>4242</v>
      </c>
      <c r="R46" s="1515">
        <v>2560</v>
      </c>
      <c r="S46" s="1516"/>
      <c r="T46" s="1517"/>
      <c r="U46" s="1510" t="s">
        <v>177</v>
      </c>
      <c r="V46" s="1518"/>
      <c r="W46" s="1034"/>
      <c r="X46" s="1030"/>
      <c r="Y46" s="1034"/>
      <c r="Z46" s="1034"/>
      <c r="AA46" s="1034"/>
      <c r="AB46" s="1244"/>
      <c r="AC46" s="1244"/>
      <c r="AD46" s="1519"/>
      <c r="AH46" s="1519"/>
    </row>
    <row r="47" spans="2:34" s="1509" customFormat="1" ht="24.95" customHeight="1">
      <c r="C47" s="1510" t="s">
        <v>178</v>
      </c>
      <c r="D47" s="1540"/>
      <c r="E47" s="1514">
        <v>96361</v>
      </c>
      <c r="F47" s="1513">
        <v>3906</v>
      </c>
      <c r="G47" s="1514">
        <v>7189</v>
      </c>
      <c r="H47" s="1514">
        <v>33085</v>
      </c>
      <c r="I47" s="1514">
        <v>17116</v>
      </c>
      <c r="J47" s="1514">
        <v>0</v>
      </c>
      <c r="K47" s="1318">
        <v>15854</v>
      </c>
      <c r="L47" s="1514">
        <v>815</v>
      </c>
      <c r="M47" s="1322">
        <v>1018</v>
      </c>
      <c r="N47" s="1514">
        <v>887</v>
      </c>
      <c r="O47" s="1514">
        <v>578</v>
      </c>
      <c r="P47" s="1514">
        <v>13792</v>
      </c>
      <c r="Q47" s="1514">
        <v>2048</v>
      </c>
      <c r="R47" s="1515">
        <v>73</v>
      </c>
      <c r="S47" s="1516"/>
      <c r="T47" s="1517"/>
      <c r="U47" s="1510" t="s">
        <v>178</v>
      </c>
      <c r="V47" s="1518"/>
      <c r="W47" s="1034"/>
      <c r="X47" s="1030"/>
      <c r="Y47" s="1034"/>
      <c r="Z47" s="1034"/>
      <c r="AA47" s="1034"/>
      <c r="AB47" s="1244"/>
      <c r="AC47" s="1034"/>
      <c r="AD47" s="1519"/>
      <c r="AH47" s="1519"/>
    </row>
    <row r="48" spans="2:34" s="1509" customFormat="1" ht="24.95" customHeight="1">
      <c r="C48" s="1510" t="s">
        <v>179</v>
      </c>
      <c r="D48" s="1540"/>
      <c r="E48" s="1514">
        <v>130685</v>
      </c>
      <c r="F48" s="1513">
        <v>6823</v>
      </c>
      <c r="G48" s="1514">
        <v>9798</v>
      </c>
      <c r="H48" s="1514">
        <v>47498</v>
      </c>
      <c r="I48" s="1514">
        <v>25113</v>
      </c>
      <c r="J48" s="1514">
        <v>0</v>
      </c>
      <c r="K48" s="1318">
        <v>23658</v>
      </c>
      <c r="L48" s="1514">
        <v>0</v>
      </c>
      <c r="M48" s="1322">
        <v>1176</v>
      </c>
      <c r="N48" s="1514">
        <v>1538</v>
      </c>
      <c r="O48" s="1514">
        <v>672</v>
      </c>
      <c r="P48" s="1514">
        <v>9930</v>
      </c>
      <c r="Q48" s="1514">
        <v>4363</v>
      </c>
      <c r="R48" s="1515">
        <v>116</v>
      </c>
      <c r="S48" s="1516"/>
      <c r="T48" s="1517"/>
      <c r="U48" s="1510" t="s">
        <v>179</v>
      </c>
      <c r="V48" s="1518"/>
      <c r="W48" s="1034"/>
      <c r="X48" s="1030"/>
      <c r="Y48" s="1034"/>
      <c r="Z48" s="1034"/>
      <c r="AA48" s="1034"/>
      <c r="AB48" s="1244"/>
      <c r="AC48" s="1244"/>
      <c r="AD48" s="1519"/>
      <c r="AH48" s="1519"/>
    </row>
    <row r="49" spans="2:34" s="1509" customFormat="1" ht="24.95" customHeight="1">
      <c r="C49" s="1510" t="s">
        <v>180</v>
      </c>
      <c r="D49" s="1540"/>
      <c r="E49" s="1514">
        <v>173731</v>
      </c>
      <c r="F49" s="1513">
        <v>8481</v>
      </c>
      <c r="G49" s="1514">
        <v>7869</v>
      </c>
      <c r="H49" s="1514">
        <v>63576</v>
      </c>
      <c r="I49" s="1514">
        <v>32779</v>
      </c>
      <c r="J49" s="1514">
        <v>0</v>
      </c>
      <c r="K49" s="1318">
        <v>30435</v>
      </c>
      <c r="L49" s="1514">
        <v>3279</v>
      </c>
      <c r="M49" s="1322">
        <v>1589</v>
      </c>
      <c r="N49" s="1514">
        <v>1781</v>
      </c>
      <c r="O49" s="1514">
        <v>821</v>
      </c>
      <c r="P49" s="1514">
        <v>18161</v>
      </c>
      <c r="Q49" s="1514">
        <v>4661</v>
      </c>
      <c r="R49" s="1515">
        <v>299</v>
      </c>
      <c r="S49" s="1516"/>
      <c r="T49" s="1517"/>
      <c r="U49" s="1510" t="s">
        <v>180</v>
      </c>
      <c r="V49" s="1518"/>
      <c r="W49" s="1034"/>
      <c r="X49" s="1030"/>
      <c r="Y49" s="1034"/>
      <c r="Z49" s="1034"/>
      <c r="AA49" s="1034"/>
      <c r="AB49" s="1244"/>
      <c r="AC49" s="1034"/>
      <c r="AD49" s="1519"/>
      <c r="AH49" s="1519"/>
    </row>
    <row r="50" spans="2:34" s="1509" customFormat="1" ht="24.95" customHeight="1">
      <c r="C50" s="1510" t="s">
        <v>181</v>
      </c>
      <c r="D50" s="1540"/>
      <c r="E50" s="1514">
        <v>82342</v>
      </c>
      <c r="F50" s="1513">
        <v>2137</v>
      </c>
      <c r="G50" s="1514">
        <v>1779</v>
      </c>
      <c r="H50" s="1514">
        <v>30103</v>
      </c>
      <c r="I50" s="1514">
        <v>16288</v>
      </c>
      <c r="J50" s="1514">
        <v>347</v>
      </c>
      <c r="K50" s="1318">
        <v>16462</v>
      </c>
      <c r="L50" s="1514">
        <v>0</v>
      </c>
      <c r="M50" s="1322">
        <v>837</v>
      </c>
      <c r="N50" s="1514">
        <v>870</v>
      </c>
      <c r="O50" s="1514">
        <v>443</v>
      </c>
      <c r="P50" s="1514">
        <v>10511</v>
      </c>
      <c r="Q50" s="1514">
        <v>2442</v>
      </c>
      <c r="R50" s="1515">
        <v>123</v>
      </c>
      <c r="S50" s="1516"/>
      <c r="T50" s="1517"/>
      <c r="U50" s="1510" t="s">
        <v>181</v>
      </c>
      <c r="V50" s="1518"/>
      <c r="W50" s="1034"/>
      <c r="X50" s="1030"/>
      <c r="Y50" s="1034"/>
      <c r="Z50" s="1034"/>
      <c r="AA50" s="1034"/>
      <c r="AB50" s="1244"/>
      <c r="AC50" s="1244"/>
      <c r="AD50" s="1519"/>
      <c r="AH50" s="1519"/>
    </row>
    <row r="51" spans="2:34" s="1509" customFormat="1" ht="35.1" customHeight="1">
      <c r="C51" s="1510" t="s">
        <v>182</v>
      </c>
      <c r="D51" s="1540"/>
      <c r="E51" s="1514">
        <v>783795</v>
      </c>
      <c r="F51" s="1513">
        <v>47629</v>
      </c>
      <c r="G51" s="1514">
        <v>11674</v>
      </c>
      <c r="H51" s="1514">
        <v>274421</v>
      </c>
      <c r="I51" s="1514">
        <v>140707</v>
      </c>
      <c r="J51" s="1514">
        <v>3015</v>
      </c>
      <c r="K51" s="1318">
        <v>123387</v>
      </c>
      <c r="L51" s="1514">
        <v>597</v>
      </c>
      <c r="M51" s="1322">
        <v>6834</v>
      </c>
      <c r="N51" s="1514">
        <v>3353</v>
      </c>
      <c r="O51" s="1514">
        <v>5767</v>
      </c>
      <c r="P51" s="1514">
        <v>121714</v>
      </c>
      <c r="Q51" s="1514">
        <v>40917</v>
      </c>
      <c r="R51" s="1515">
        <v>3780</v>
      </c>
      <c r="S51" s="1516"/>
      <c r="T51" s="1517"/>
      <c r="U51" s="1510" t="s">
        <v>182</v>
      </c>
      <c r="V51" s="1518"/>
      <c r="W51" s="1034"/>
      <c r="X51" s="1030"/>
      <c r="Y51" s="1034"/>
      <c r="Z51" s="1034"/>
      <c r="AA51" s="1034"/>
      <c r="AB51" s="1244"/>
      <c r="AC51" s="1244"/>
      <c r="AD51" s="1519"/>
      <c r="AH51" s="1519"/>
    </row>
    <row r="52" spans="2:34" s="1509" customFormat="1" ht="24.95" customHeight="1">
      <c r="C52" s="1510" t="s">
        <v>183</v>
      </c>
      <c r="D52" s="1540"/>
      <c r="E52" s="1514">
        <v>118109</v>
      </c>
      <c r="F52" s="1513">
        <v>2926</v>
      </c>
      <c r="G52" s="1514">
        <v>10463</v>
      </c>
      <c r="H52" s="1514">
        <v>42834</v>
      </c>
      <c r="I52" s="1514">
        <v>23136</v>
      </c>
      <c r="J52" s="1514">
        <v>2267</v>
      </c>
      <c r="K52" s="1318">
        <v>21997</v>
      </c>
      <c r="L52" s="1514">
        <v>0</v>
      </c>
      <c r="M52" s="1322">
        <v>1327</v>
      </c>
      <c r="N52" s="1514">
        <v>0</v>
      </c>
      <c r="O52" s="1514">
        <v>772</v>
      </c>
      <c r="P52" s="1514">
        <v>8625</v>
      </c>
      <c r="Q52" s="1514">
        <v>3642</v>
      </c>
      <c r="R52" s="1515">
        <v>120</v>
      </c>
      <c r="S52" s="1516"/>
      <c r="T52" s="1517"/>
      <c r="U52" s="1510" t="s">
        <v>183</v>
      </c>
      <c r="V52" s="1518"/>
      <c r="W52" s="1034"/>
      <c r="X52" s="1030"/>
      <c r="Y52" s="1034"/>
      <c r="Z52" s="1034"/>
      <c r="AA52" s="1034"/>
      <c r="AB52" s="1034"/>
      <c r="AC52" s="1034"/>
      <c r="AD52" s="1519"/>
      <c r="AH52" s="1519"/>
    </row>
    <row r="53" spans="2:34" s="1509" customFormat="1" ht="24.95" customHeight="1">
      <c r="C53" s="1510" t="s">
        <v>184</v>
      </c>
      <c r="D53" s="1540"/>
      <c r="E53" s="1514">
        <v>179899</v>
      </c>
      <c r="F53" s="1513">
        <v>6613</v>
      </c>
      <c r="G53" s="1514">
        <v>12067</v>
      </c>
      <c r="H53" s="1514">
        <v>66615</v>
      </c>
      <c r="I53" s="1514">
        <v>35119</v>
      </c>
      <c r="J53" s="1514">
        <v>47</v>
      </c>
      <c r="K53" s="1318">
        <v>33330</v>
      </c>
      <c r="L53" s="1514">
        <v>0</v>
      </c>
      <c r="M53" s="1322">
        <v>1769</v>
      </c>
      <c r="N53" s="1514">
        <v>896</v>
      </c>
      <c r="O53" s="1514">
        <v>746</v>
      </c>
      <c r="P53" s="1514">
        <v>19056</v>
      </c>
      <c r="Q53" s="1514">
        <v>3278</v>
      </c>
      <c r="R53" s="1515">
        <v>363</v>
      </c>
      <c r="S53" s="1516"/>
      <c r="T53" s="1517"/>
      <c r="U53" s="1510" t="s">
        <v>184</v>
      </c>
      <c r="V53" s="1518"/>
      <c r="W53" s="1034"/>
      <c r="X53" s="1030"/>
      <c r="Y53" s="1034"/>
      <c r="Z53" s="1034"/>
      <c r="AA53" s="1034"/>
      <c r="AB53" s="1244"/>
      <c r="AC53" s="1034"/>
      <c r="AD53" s="1519"/>
      <c r="AH53" s="1519"/>
    </row>
    <row r="54" spans="2:34" s="1509" customFormat="1" ht="24.95" customHeight="1">
      <c r="C54" s="1510" t="s">
        <v>185</v>
      </c>
      <c r="D54" s="1540"/>
      <c r="E54" s="1514">
        <v>251364</v>
      </c>
      <c r="F54" s="1513">
        <v>7057</v>
      </c>
      <c r="G54" s="1514">
        <v>16773</v>
      </c>
      <c r="H54" s="1514">
        <v>94258</v>
      </c>
      <c r="I54" s="1514">
        <v>48877</v>
      </c>
      <c r="J54" s="1514">
        <v>289</v>
      </c>
      <c r="K54" s="1318">
        <v>43286</v>
      </c>
      <c r="L54" s="1514">
        <v>0</v>
      </c>
      <c r="M54" s="1322">
        <v>2335</v>
      </c>
      <c r="N54" s="1514">
        <v>1399</v>
      </c>
      <c r="O54" s="1514">
        <v>609</v>
      </c>
      <c r="P54" s="1514">
        <v>27027</v>
      </c>
      <c r="Q54" s="1514">
        <v>7880</v>
      </c>
      <c r="R54" s="1515">
        <v>1574</v>
      </c>
      <c r="S54" s="1516"/>
      <c r="T54" s="1517"/>
      <c r="U54" s="1510" t="s">
        <v>185</v>
      </c>
      <c r="V54" s="1518"/>
      <c r="W54" s="1034"/>
      <c r="X54" s="1030"/>
      <c r="Y54" s="1034"/>
      <c r="Z54" s="1034"/>
      <c r="AA54" s="1034"/>
      <c r="AB54" s="1244"/>
      <c r="AC54" s="1034"/>
      <c r="AD54" s="1519"/>
      <c r="AH54" s="1519"/>
    </row>
    <row r="55" spans="2:34" s="1509" customFormat="1" ht="24.95" customHeight="1">
      <c r="C55" s="1510" t="s">
        <v>186</v>
      </c>
      <c r="D55" s="1540"/>
      <c r="E55" s="1514">
        <v>158242</v>
      </c>
      <c r="F55" s="1513">
        <v>6306</v>
      </c>
      <c r="G55" s="1514">
        <v>11837</v>
      </c>
      <c r="H55" s="1514">
        <v>54625</v>
      </c>
      <c r="I55" s="1514">
        <v>29304</v>
      </c>
      <c r="J55" s="1514">
        <v>1207</v>
      </c>
      <c r="K55" s="1318">
        <v>28637</v>
      </c>
      <c r="L55" s="1514">
        <v>0</v>
      </c>
      <c r="M55" s="1322">
        <v>1553</v>
      </c>
      <c r="N55" s="1514">
        <v>881</v>
      </c>
      <c r="O55" s="1514">
        <v>1860</v>
      </c>
      <c r="P55" s="1514">
        <v>16378</v>
      </c>
      <c r="Q55" s="1514">
        <v>4057</v>
      </c>
      <c r="R55" s="1515">
        <v>1597</v>
      </c>
      <c r="S55" s="1516"/>
      <c r="T55" s="1517"/>
      <c r="U55" s="1510" t="s">
        <v>186</v>
      </c>
      <c r="V55" s="1518"/>
      <c r="W55" s="1034"/>
      <c r="X55" s="1030"/>
      <c r="Y55" s="1034"/>
      <c r="Z55" s="1034"/>
      <c r="AA55" s="1034"/>
      <c r="AB55" s="1244"/>
      <c r="AC55" s="1034"/>
      <c r="AD55" s="1519"/>
      <c r="AH55" s="1519"/>
    </row>
    <row r="56" spans="2:34" s="1509" customFormat="1" ht="35.1" customHeight="1">
      <c r="C56" s="1510" t="s">
        <v>187</v>
      </c>
      <c r="D56" s="1540"/>
      <c r="E56" s="1514">
        <v>154166</v>
      </c>
      <c r="F56" s="1513">
        <v>4575</v>
      </c>
      <c r="G56" s="1514">
        <v>14743</v>
      </c>
      <c r="H56" s="1514">
        <v>57196</v>
      </c>
      <c r="I56" s="1514">
        <v>30341</v>
      </c>
      <c r="J56" s="1514">
        <v>673</v>
      </c>
      <c r="K56" s="1318">
        <v>28754</v>
      </c>
      <c r="L56" s="1514">
        <v>219</v>
      </c>
      <c r="M56" s="1322">
        <v>1362</v>
      </c>
      <c r="N56" s="1514">
        <v>853</v>
      </c>
      <c r="O56" s="1514">
        <v>516</v>
      </c>
      <c r="P56" s="1514">
        <v>10413</v>
      </c>
      <c r="Q56" s="1514">
        <v>4489</v>
      </c>
      <c r="R56" s="1515">
        <v>32</v>
      </c>
      <c r="S56" s="1516"/>
      <c r="T56" s="1517"/>
      <c r="U56" s="1510" t="s">
        <v>187</v>
      </c>
      <c r="V56" s="1518"/>
      <c r="W56" s="1034"/>
      <c r="X56" s="1030"/>
      <c r="Y56" s="1034"/>
      <c r="Z56" s="1034"/>
      <c r="AA56" s="1034"/>
      <c r="AB56" s="1244"/>
      <c r="AC56" s="1034"/>
      <c r="AD56" s="1519"/>
      <c r="AH56" s="1519"/>
    </row>
    <row r="57" spans="2:34" s="1509" customFormat="1" ht="24.95" customHeight="1">
      <c r="C57" s="1510" t="s">
        <v>188</v>
      </c>
      <c r="D57" s="1540"/>
      <c r="E57" s="1514">
        <v>234224</v>
      </c>
      <c r="F57" s="1513">
        <v>7425</v>
      </c>
      <c r="G57" s="1514">
        <v>22319</v>
      </c>
      <c r="H57" s="1514">
        <v>85954</v>
      </c>
      <c r="I57" s="1514">
        <v>45323</v>
      </c>
      <c r="J57" s="1514">
        <v>1394</v>
      </c>
      <c r="K57" s="1318">
        <v>41952</v>
      </c>
      <c r="L57" s="1514">
        <v>0</v>
      </c>
      <c r="M57" s="1322">
        <v>2715</v>
      </c>
      <c r="N57" s="1514">
        <v>1095</v>
      </c>
      <c r="O57" s="1514">
        <v>1689</v>
      </c>
      <c r="P57" s="1514">
        <v>17457</v>
      </c>
      <c r="Q57" s="1514">
        <v>6859</v>
      </c>
      <c r="R57" s="1515">
        <v>42</v>
      </c>
      <c r="S57" s="1516"/>
      <c r="T57" s="1517"/>
      <c r="U57" s="1510" t="s">
        <v>188</v>
      </c>
      <c r="V57" s="1518"/>
      <c r="W57" s="1034"/>
      <c r="X57" s="1030"/>
      <c r="Y57" s="1034"/>
      <c r="Z57" s="1034"/>
      <c r="AA57" s="1034"/>
      <c r="AB57" s="1244"/>
      <c r="AC57" s="1034"/>
      <c r="AD57" s="1519"/>
      <c r="AH57" s="1519"/>
    </row>
    <row r="58" spans="2:34" s="1509" customFormat="1" ht="21" customHeight="1" thickBot="1">
      <c r="C58" s="1521" t="s">
        <v>189</v>
      </c>
      <c r="D58" s="1541"/>
      <c r="E58" s="1514">
        <v>250529</v>
      </c>
      <c r="F58" s="1513">
        <v>6518</v>
      </c>
      <c r="G58" s="1514">
        <v>15707</v>
      </c>
      <c r="H58" s="1514">
        <v>100472</v>
      </c>
      <c r="I58" s="1514">
        <v>50484</v>
      </c>
      <c r="J58" s="1514">
        <v>0</v>
      </c>
      <c r="K58" s="1318">
        <v>42535</v>
      </c>
      <c r="L58" s="1514">
        <v>0</v>
      </c>
      <c r="M58" s="1322">
        <v>2547</v>
      </c>
      <c r="N58" s="1514">
        <v>883</v>
      </c>
      <c r="O58" s="1514">
        <v>780</v>
      </c>
      <c r="P58" s="1514">
        <v>19703</v>
      </c>
      <c r="Q58" s="1514">
        <v>9716</v>
      </c>
      <c r="R58" s="1515">
        <v>1184</v>
      </c>
      <c r="S58" s="1516"/>
      <c r="T58" s="1517"/>
      <c r="U58" s="1510" t="s">
        <v>189</v>
      </c>
      <c r="V58" s="1518"/>
      <c r="W58" s="1034"/>
      <c r="X58" s="1030"/>
      <c r="Y58" s="1034"/>
      <c r="Z58" s="1034"/>
      <c r="AA58" s="1034"/>
      <c r="AB58" s="1244"/>
      <c r="AC58" s="1034"/>
      <c r="AD58" s="1519"/>
      <c r="AH58" s="1519"/>
    </row>
    <row r="59" spans="2:34" ht="3.75" customHeight="1">
      <c r="B59" s="1542"/>
      <c r="C59" s="1543"/>
      <c r="D59" s="1544"/>
      <c r="E59" s="1542"/>
      <c r="F59" s="1542"/>
      <c r="G59" s="1542"/>
      <c r="H59" s="1542"/>
      <c r="I59" s="1542"/>
      <c r="J59" s="1542"/>
      <c r="K59" s="1542"/>
      <c r="L59" s="1542"/>
      <c r="M59" s="1542"/>
      <c r="N59" s="1542"/>
      <c r="O59" s="1542"/>
      <c r="P59" s="1542"/>
      <c r="Q59" s="1542"/>
      <c r="R59" s="1545"/>
      <c r="S59" s="1542"/>
      <c r="T59" s="1542"/>
      <c r="U59" s="1542"/>
      <c r="V59" s="1542"/>
      <c r="W59" s="1030"/>
      <c r="X59" s="1030"/>
      <c r="Y59" s="1034"/>
      <c r="Z59" s="1034"/>
      <c r="AA59" s="1034"/>
      <c r="AB59" s="1031"/>
      <c r="AC59" s="1031"/>
      <c r="AD59" s="1031"/>
    </row>
    <row r="60" spans="2:34" s="1548" customFormat="1" ht="16.899999999999999" customHeight="1">
      <c r="B60" s="1546" t="s">
        <v>1232</v>
      </c>
      <c r="C60" s="1546"/>
      <c r="D60" s="1547"/>
      <c r="L60" s="1549" t="s">
        <v>201</v>
      </c>
      <c r="W60" s="1030"/>
      <c r="X60" s="1031"/>
      <c r="Y60" s="1031"/>
      <c r="Z60" s="1031"/>
      <c r="AA60" s="1031"/>
      <c r="AB60" s="1031"/>
      <c r="AC60" s="1031"/>
      <c r="AD60" s="1031"/>
      <c r="AF60" s="1031"/>
      <c r="AG60" s="1031"/>
      <c r="AH60" s="1031"/>
    </row>
    <row r="61" spans="2:34" s="1548" customFormat="1" ht="12.75" customHeight="1">
      <c r="B61" s="1546" t="s">
        <v>202</v>
      </c>
      <c r="C61" s="1546"/>
      <c r="D61" s="1547"/>
      <c r="L61" s="1549" t="s">
        <v>203</v>
      </c>
      <c r="W61" s="1030"/>
      <c r="X61" s="1030"/>
      <c r="Y61" s="1035"/>
      <c r="Z61" s="1035"/>
      <c r="AA61" s="1030"/>
      <c r="AB61" s="1031"/>
      <c r="AC61" s="1031"/>
      <c r="AD61" s="1519"/>
    </row>
    <row r="62" spans="2:34" s="1548" customFormat="1" ht="12.75" customHeight="1">
      <c r="B62" s="1546" t="s">
        <v>204</v>
      </c>
      <c r="C62" s="1546"/>
      <c r="D62" s="1547"/>
      <c r="L62" s="1549" t="s">
        <v>205</v>
      </c>
      <c r="W62" s="1030"/>
      <c r="X62" s="1030"/>
      <c r="Y62" s="1030"/>
      <c r="Z62" s="1030"/>
      <c r="AA62" s="1030"/>
      <c r="AB62" s="1031"/>
      <c r="AC62" s="1031"/>
      <c r="AD62" s="1031"/>
    </row>
    <row r="63" spans="2:34" s="1548" customFormat="1" ht="12.75" customHeight="1">
      <c r="B63" s="1546" t="s">
        <v>206</v>
      </c>
      <c r="C63" s="1546"/>
      <c r="D63" s="1547"/>
      <c r="L63" s="1549" t="s">
        <v>1233</v>
      </c>
      <c r="W63" s="1030"/>
      <c r="X63" s="1030"/>
      <c r="Y63" s="1030"/>
      <c r="Z63" s="1031"/>
      <c r="AA63" s="1031"/>
      <c r="AB63" s="1031"/>
      <c r="AC63" s="1031"/>
      <c r="AD63" s="1031"/>
    </row>
    <row r="64" spans="2:34" s="1548" customFormat="1" ht="12.75" customHeight="1">
      <c r="B64" s="1546" t="s">
        <v>207</v>
      </c>
      <c r="C64" s="1546"/>
      <c r="D64" s="1547"/>
      <c r="L64" s="1549"/>
      <c r="W64" s="1030"/>
      <c r="X64" s="1030"/>
      <c r="Y64" s="1030"/>
      <c r="Z64" s="1031"/>
      <c r="AA64" s="1031"/>
      <c r="AB64" s="1031"/>
      <c r="AC64" s="1031"/>
      <c r="AD64" s="1031"/>
    </row>
    <row r="65" spans="3:30" s="1548" customFormat="1" ht="12.75" customHeight="1">
      <c r="C65" s="1546"/>
      <c r="D65" s="1547"/>
      <c r="W65" s="1030"/>
      <c r="X65" s="1030"/>
      <c r="Y65" s="1030"/>
      <c r="Z65" s="1031"/>
      <c r="AA65" s="1031"/>
      <c r="AB65" s="1031"/>
      <c r="AC65" s="1031"/>
      <c r="AD65" s="1031"/>
    </row>
    <row r="66" spans="3:30" s="1548" customFormat="1" ht="12.75" customHeight="1">
      <c r="D66" s="1547"/>
      <c r="W66" s="1030"/>
      <c r="X66" s="1030"/>
      <c r="Y66" s="1030"/>
      <c r="Z66" s="1031"/>
      <c r="AA66" s="1031"/>
      <c r="AB66" s="1031"/>
      <c r="AC66" s="1031"/>
      <c r="AD66" s="1031"/>
    </row>
    <row r="67" spans="3:30" s="1548" customFormat="1" ht="12.75" customHeight="1">
      <c r="D67" s="1547"/>
      <c r="E67" s="1550"/>
      <c r="F67" s="1550"/>
      <c r="G67" s="1550"/>
      <c r="H67" s="1550"/>
      <c r="I67" s="1550"/>
      <c r="J67" s="1550"/>
      <c r="K67" s="1550"/>
      <c r="L67" s="1550"/>
      <c r="M67" s="1550"/>
      <c r="N67" s="1550"/>
      <c r="O67" s="1550"/>
      <c r="P67" s="1550"/>
      <c r="Q67" s="1550"/>
      <c r="R67" s="1550"/>
      <c r="S67" s="1550"/>
      <c r="W67" s="1030"/>
      <c r="X67" s="1030"/>
      <c r="Y67" s="1030"/>
      <c r="Z67" s="1031"/>
      <c r="AA67" s="1031"/>
      <c r="AB67" s="1031"/>
      <c r="AC67" s="1031"/>
      <c r="AD67" s="1031"/>
    </row>
    <row r="68" spans="3:30" s="1548" customFormat="1" ht="18" customHeight="1">
      <c r="D68" s="1547"/>
      <c r="W68" s="1030"/>
      <c r="X68" s="1030"/>
      <c r="Y68" s="1030"/>
      <c r="Z68" s="1031"/>
      <c r="AA68" s="1031"/>
      <c r="AB68" s="1031"/>
      <c r="AC68" s="1031"/>
      <c r="AD68" s="1031"/>
    </row>
    <row r="69" spans="3:30" ht="14.25">
      <c r="E69" s="1530"/>
      <c r="F69" s="1548"/>
      <c r="G69" s="1548"/>
      <c r="H69" s="1548"/>
      <c r="I69" s="1548"/>
      <c r="J69" s="1548"/>
      <c r="K69" s="1548"/>
      <c r="L69" s="1548"/>
      <c r="M69" s="1548"/>
      <c r="W69" s="1030"/>
      <c r="X69" s="1030"/>
      <c r="Y69" s="1030"/>
      <c r="Z69" s="1031"/>
      <c r="AA69" s="1031"/>
      <c r="AB69" s="1031"/>
      <c r="AC69" s="1031"/>
      <c r="AD69" s="1031"/>
    </row>
    <row r="70" spans="3:30" ht="14.25">
      <c r="C70" s="1469"/>
      <c r="W70" s="1030"/>
      <c r="X70" s="1030"/>
      <c r="Y70" s="1030"/>
      <c r="Z70" s="1031"/>
      <c r="AA70" s="1031"/>
      <c r="AB70" s="1031"/>
      <c r="AC70" s="1031"/>
      <c r="AD70" s="1031"/>
    </row>
    <row r="71" spans="3:30" ht="14.25">
      <c r="C71" s="1551"/>
      <c r="Y71" s="1552"/>
      <c r="Z71" s="1552"/>
      <c r="AA71" s="1552"/>
      <c r="AB71" s="1552"/>
      <c r="AC71" s="1552"/>
      <c r="AD71" s="1552"/>
    </row>
    <row r="72" spans="3:30" ht="14.25">
      <c r="C72" s="1469"/>
      <c r="Y72" s="1552"/>
      <c r="Z72" s="1552"/>
      <c r="AA72" s="1552"/>
      <c r="AB72" s="1552"/>
      <c r="AC72" s="1552"/>
      <c r="AD72" s="1552"/>
    </row>
    <row r="73" spans="3:30" ht="14.25">
      <c r="C73" s="1470"/>
      <c r="W73" s="57"/>
      <c r="Z73" s="1552"/>
      <c r="AA73" s="1552"/>
      <c r="AB73" s="1552"/>
      <c r="AC73" s="1552"/>
      <c r="AD73" s="1552"/>
    </row>
    <row r="74" spans="3:30">
      <c r="Y74" s="1552"/>
      <c r="Z74" s="1552"/>
      <c r="AA74" s="1552"/>
      <c r="AB74" s="1552"/>
      <c r="AC74" s="1552"/>
      <c r="AD74" s="1552"/>
    </row>
    <row r="75" spans="3:30">
      <c r="Y75" s="1552"/>
      <c r="Z75" s="1552"/>
      <c r="AA75" s="1552"/>
      <c r="AB75" s="1552"/>
      <c r="AC75" s="1552"/>
      <c r="AD75" s="1552"/>
    </row>
    <row r="76" spans="3:30">
      <c r="Y76" s="1552"/>
      <c r="Z76" s="1552"/>
      <c r="AA76" s="1552"/>
      <c r="AB76" s="1552"/>
      <c r="AC76" s="1552"/>
      <c r="AD76" s="1552"/>
    </row>
    <row r="77" spans="3:30">
      <c r="Y77" s="1552"/>
      <c r="Z77" s="1552"/>
      <c r="AA77" s="1552"/>
      <c r="AB77" s="1552"/>
      <c r="AC77" s="1552"/>
      <c r="AD77" s="1552"/>
    </row>
    <row r="78" spans="3:30">
      <c r="Y78" s="1552"/>
      <c r="Z78" s="1552"/>
      <c r="AA78" s="1552"/>
      <c r="AB78" s="1552"/>
      <c r="AC78" s="1552"/>
      <c r="AD78" s="1552"/>
    </row>
    <row r="79" spans="3:30">
      <c r="Y79" s="1552"/>
      <c r="Z79" s="1552"/>
      <c r="AA79" s="1552"/>
      <c r="AB79" s="1552"/>
      <c r="AC79" s="1552"/>
      <c r="AD79" s="1552"/>
    </row>
    <row r="80" spans="3:30">
      <c r="Y80" s="1552"/>
      <c r="Z80" s="1552"/>
      <c r="AA80" s="1552"/>
      <c r="AB80" s="1552"/>
      <c r="AC80" s="1552"/>
      <c r="AD80" s="1552"/>
    </row>
    <row r="81" spans="25:30">
      <c r="Y81" s="1552"/>
      <c r="Z81" s="1552"/>
      <c r="AA81" s="1552"/>
      <c r="AB81" s="1552"/>
      <c r="AC81" s="1552"/>
      <c r="AD81" s="1552"/>
    </row>
    <row r="82" spans="25:30">
      <c r="Y82" s="1552"/>
      <c r="Z82" s="1552"/>
      <c r="AA82" s="1552"/>
      <c r="AB82" s="1552"/>
      <c r="AC82" s="1552"/>
      <c r="AD82" s="1552"/>
    </row>
    <row r="83" spans="25:30">
      <c r="Y83" s="1552"/>
      <c r="Z83" s="1552"/>
      <c r="AA83" s="1552"/>
      <c r="AB83" s="1552"/>
      <c r="AC83" s="1552"/>
      <c r="AD83" s="1552"/>
    </row>
    <row r="84" spans="25:30">
      <c r="Y84" s="1552"/>
      <c r="Z84" s="1552"/>
      <c r="AA84" s="1552"/>
      <c r="AB84" s="1552"/>
      <c r="AC84" s="1552"/>
      <c r="AD84" s="1552"/>
    </row>
    <row r="85" spans="25:30">
      <c r="Y85" s="1552"/>
      <c r="Z85" s="1552"/>
      <c r="AA85" s="1552"/>
      <c r="AB85" s="1552"/>
      <c r="AC85" s="1552"/>
      <c r="AD85" s="1552"/>
    </row>
    <row r="86" spans="25:30">
      <c r="Y86" s="1552"/>
      <c r="Z86" s="1552"/>
      <c r="AA86" s="1552"/>
      <c r="AB86" s="1552"/>
      <c r="AC86" s="1552"/>
      <c r="AD86" s="1552"/>
    </row>
    <row r="87" spans="25:30">
      <c r="Y87" s="1552"/>
      <c r="Z87" s="1552"/>
      <c r="AA87" s="1552"/>
      <c r="AB87" s="1552"/>
      <c r="AC87" s="1552"/>
      <c r="AD87" s="1552"/>
    </row>
    <row r="88" spans="25:30">
      <c r="Y88" s="1552"/>
      <c r="Z88" s="1552"/>
      <c r="AA88" s="1552"/>
      <c r="AB88" s="1552"/>
      <c r="AC88" s="1552"/>
      <c r="AD88" s="1552"/>
    </row>
    <row r="89" spans="25:30">
      <c r="Y89" s="1552"/>
      <c r="Z89" s="1552"/>
      <c r="AA89" s="1552"/>
      <c r="AB89" s="1552"/>
      <c r="AC89" s="1552"/>
      <c r="AD89" s="1552"/>
    </row>
    <row r="90" spans="25:30">
      <c r="Y90" s="1552"/>
      <c r="Z90" s="1552"/>
      <c r="AA90" s="1552"/>
      <c r="AB90" s="1552"/>
      <c r="AC90" s="1552"/>
      <c r="AD90" s="1552"/>
    </row>
    <row r="91" spans="25:30">
      <c r="Y91" s="1552"/>
      <c r="Z91" s="1552"/>
      <c r="AA91" s="1552"/>
      <c r="AB91" s="1552"/>
      <c r="AC91" s="1552"/>
      <c r="AD91" s="1552"/>
    </row>
    <row r="92" spans="25:30">
      <c r="Y92" s="1552"/>
      <c r="Z92" s="1552"/>
      <c r="AA92" s="1552"/>
      <c r="AB92" s="1552"/>
      <c r="AC92" s="1552"/>
      <c r="AD92" s="1552"/>
    </row>
    <row r="93" spans="25:30">
      <c r="Y93" s="1552"/>
      <c r="Z93" s="1552"/>
      <c r="AA93" s="1552"/>
      <c r="AB93" s="1552"/>
      <c r="AC93" s="1552"/>
      <c r="AD93" s="1552"/>
    </row>
    <row r="94" spans="25:30">
      <c r="Y94" s="1552"/>
      <c r="Z94" s="1552"/>
      <c r="AA94" s="1552"/>
      <c r="AB94" s="1552"/>
      <c r="AC94" s="1552"/>
      <c r="AD94" s="1552"/>
    </row>
    <row r="95" spans="25:30">
      <c r="Y95" s="1552"/>
    </row>
    <row r="96" spans="25:30">
      <c r="Y96" s="1552"/>
    </row>
    <row r="97" spans="25:25">
      <c r="Y97" s="1552"/>
    </row>
    <row r="98" spans="25:25">
      <c r="Y98" s="1552"/>
    </row>
    <row r="99" spans="25:25">
      <c r="Y99" s="1552"/>
    </row>
    <row r="100" spans="25:25">
      <c r="Y100" s="1552"/>
    </row>
    <row r="101" spans="25:25">
      <c r="Y101" s="1552"/>
    </row>
    <row r="102" spans="25:25">
      <c r="Y102" s="1552"/>
    </row>
    <row r="103" spans="25:25">
      <c r="Y103" s="1552"/>
    </row>
    <row r="104" spans="25:25">
      <c r="Y104" s="1552"/>
    </row>
  </sheetData>
  <phoneticPr fontId="15"/>
  <printOptions horizontalCentered="1" gridLinesSet="0"/>
  <pageMargins left="0" right="0" top="0" bottom="0" header="0" footer="0"/>
  <pageSetup paperSize="9" scale="54" fitToHeight="2" orientation="landscape"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B2:O65"/>
  <sheetViews>
    <sheetView workbookViewId="0">
      <selection activeCell="D28" sqref="D28"/>
    </sheetView>
  </sheetViews>
  <sheetFormatPr defaultColWidth="9" defaultRowHeight="13.5"/>
  <cols>
    <col min="1" max="16384" width="9" style="57"/>
  </cols>
  <sheetData>
    <row r="2" spans="2:15">
      <c r="C2" s="57" t="s">
        <v>208</v>
      </c>
      <c r="D2" s="57" t="s">
        <v>209</v>
      </c>
      <c r="E2" s="57" t="s">
        <v>210</v>
      </c>
      <c r="F2" s="57" t="s">
        <v>211</v>
      </c>
      <c r="G2" s="57" t="s">
        <v>212</v>
      </c>
      <c r="H2" s="57" t="s">
        <v>213</v>
      </c>
      <c r="I2" s="57" t="s">
        <v>214</v>
      </c>
      <c r="J2" s="57" t="s">
        <v>215</v>
      </c>
      <c r="K2" s="57" t="s">
        <v>216</v>
      </c>
      <c r="L2" s="57" t="s">
        <v>217</v>
      </c>
    </row>
    <row r="3" spans="2:15">
      <c r="B3" s="58" t="s">
        <v>218</v>
      </c>
      <c r="C3" s="59">
        <v>65150</v>
      </c>
      <c r="D3" s="59">
        <v>261370</v>
      </c>
      <c r="E3" s="59">
        <v>138959</v>
      </c>
      <c r="F3" s="59">
        <v>135859</v>
      </c>
      <c r="G3" s="887">
        <v>237</v>
      </c>
      <c r="H3" s="887">
        <v>226</v>
      </c>
      <c r="I3" s="59">
        <f>SUM(G3:H3)</f>
        <v>463</v>
      </c>
      <c r="J3" s="891">
        <v>5320</v>
      </c>
      <c r="K3" s="60">
        <v>32590</v>
      </c>
      <c r="L3" s="60">
        <v>5038</v>
      </c>
    </row>
    <row r="4" spans="2:15">
      <c r="B4" s="58" t="s">
        <v>219</v>
      </c>
      <c r="C4" s="59">
        <v>8150</v>
      </c>
      <c r="D4" s="59">
        <v>67394</v>
      </c>
      <c r="E4" s="59">
        <v>38452</v>
      </c>
      <c r="F4" s="59">
        <v>38878</v>
      </c>
      <c r="G4" s="887">
        <v>0</v>
      </c>
      <c r="H4" s="887">
        <v>0</v>
      </c>
      <c r="I4" s="59">
        <f t="shared" ref="I4:I50" si="0">SUM(G4:H4)</f>
        <v>0</v>
      </c>
      <c r="J4" s="891">
        <v>1749</v>
      </c>
      <c r="K4" s="60">
        <v>2504</v>
      </c>
      <c r="L4" s="60">
        <v>427</v>
      </c>
    </row>
    <row r="5" spans="2:15">
      <c r="B5" s="58" t="s">
        <v>220</v>
      </c>
      <c r="C5" s="59">
        <v>11962</v>
      </c>
      <c r="D5" s="59">
        <v>66328</v>
      </c>
      <c r="E5" s="59">
        <v>36764</v>
      </c>
      <c r="F5" s="59">
        <v>36252</v>
      </c>
      <c r="G5" s="887">
        <v>0</v>
      </c>
      <c r="H5" s="887">
        <v>0</v>
      </c>
      <c r="I5" s="59">
        <f t="shared" si="0"/>
        <v>0</v>
      </c>
      <c r="J5" s="891">
        <v>1683</v>
      </c>
      <c r="K5" s="60">
        <v>5904</v>
      </c>
      <c r="L5" s="60">
        <v>487</v>
      </c>
    </row>
    <row r="6" spans="2:15">
      <c r="B6" s="58" t="s">
        <v>221</v>
      </c>
      <c r="C6" s="59">
        <v>33272</v>
      </c>
      <c r="D6" s="59">
        <v>122447</v>
      </c>
      <c r="E6" s="59">
        <v>64862</v>
      </c>
      <c r="F6" s="59">
        <v>61572</v>
      </c>
      <c r="G6" s="887">
        <v>539</v>
      </c>
      <c r="H6" s="887">
        <v>514</v>
      </c>
      <c r="I6" s="59">
        <f t="shared" si="0"/>
        <v>1053</v>
      </c>
      <c r="J6" s="891">
        <v>2474</v>
      </c>
      <c r="K6" s="60">
        <v>17619</v>
      </c>
      <c r="L6" s="60">
        <v>1794</v>
      </c>
      <c r="O6" s="889">
        <v>16347</v>
      </c>
    </row>
    <row r="7" spans="2:15">
      <c r="B7" s="58" t="s">
        <v>222</v>
      </c>
      <c r="C7" s="59">
        <v>7375</v>
      </c>
      <c r="D7" s="59">
        <v>48249</v>
      </c>
      <c r="E7" s="59">
        <v>27154</v>
      </c>
      <c r="F7" s="59">
        <v>27662</v>
      </c>
      <c r="G7" s="887">
        <v>0</v>
      </c>
      <c r="H7" s="887">
        <v>0</v>
      </c>
      <c r="I7" s="59">
        <f t="shared" si="0"/>
        <v>0</v>
      </c>
      <c r="J7" s="891">
        <v>1297</v>
      </c>
      <c r="K7" s="60">
        <v>1700</v>
      </c>
      <c r="L7" s="60">
        <v>195</v>
      </c>
      <c r="O7" s="889"/>
    </row>
    <row r="8" spans="2:15">
      <c r="B8" s="58" t="s">
        <v>223</v>
      </c>
      <c r="C8" s="59">
        <v>11285</v>
      </c>
      <c r="D8" s="59">
        <v>59595</v>
      </c>
      <c r="E8" s="59">
        <v>32214</v>
      </c>
      <c r="F8" s="59">
        <v>32480</v>
      </c>
      <c r="G8" s="887">
        <v>0</v>
      </c>
      <c r="H8" s="887">
        <v>0</v>
      </c>
      <c r="I8" s="59">
        <f t="shared" si="0"/>
        <v>0</v>
      </c>
      <c r="J8" s="891">
        <v>1123</v>
      </c>
      <c r="K8" s="60">
        <v>1941</v>
      </c>
      <c r="L8" s="60">
        <v>226</v>
      </c>
      <c r="O8" s="889">
        <v>16273</v>
      </c>
    </row>
    <row r="9" spans="2:15">
      <c r="B9" s="58" t="s">
        <v>224</v>
      </c>
      <c r="C9" s="59">
        <v>25257</v>
      </c>
      <c r="D9" s="59">
        <v>100579</v>
      </c>
      <c r="E9" s="59">
        <v>57446</v>
      </c>
      <c r="F9" s="59">
        <v>55473</v>
      </c>
      <c r="G9" s="887">
        <v>0</v>
      </c>
      <c r="H9" s="887">
        <v>0</v>
      </c>
      <c r="I9" s="59">
        <f t="shared" si="0"/>
        <v>0</v>
      </c>
      <c r="J9" s="891">
        <v>2148</v>
      </c>
      <c r="K9" s="60">
        <v>6366</v>
      </c>
      <c r="L9" s="60">
        <v>619</v>
      </c>
      <c r="O9" s="888"/>
    </row>
    <row r="10" spans="2:15">
      <c r="B10" s="58" t="s">
        <v>225</v>
      </c>
      <c r="C10" s="59">
        <v>38441</v>
      </c>
      <c r="D10" s="59">
        <v>158893</v>
      </c>
      <c r="E10" s="59">
        <v>84604</v>
      </c>
      <c r="F10" s="59">
        <v>78960</v>
      </c>
      <c r="G10" s="887">
        <v>979</v>
      </c>
      <c r="H10" s="887">
        <v>913</v>
      </c>
      <c r="I10" s="59">
        <f t="shared" si="0"/>
        <v>1892</v>
      </c>
      <c r="J10" s="891">
        <v>3860</v>
      </c>
      <c r="K10" s="60">
        <v>8703</v>
      </c>
      <c r="L10" s="60">
        <v>1035</v>
      </c>
      <c r="O10" s="888">
        <v>237</v>
      </c>
    </row>
    <row r="11" spans="2:15">
      <c r="B11" s="58" t="s">
        <v>226</v>
      </c>
      <c r="C11" s="59">
        <v>30519</v>
      </c>
      <c r="D11" s="59">
        <v>108135</v>
      </c>
      <c r="E11" s="59">
        <v>56101</v>
      </c>
      <c r="F11" s="59">
        <v>54454</v>
      </c>
      <c r="G11" s="887">
        <v>299</v>
      </c>
      <c r="H11" s="887">
        <v>315</v>
      </c>
      <c r="I11" s="59">
        <f t="shared" si="0"/>
        <v>614</v>
      </c>
      <c r="J11" s="891">
        <v>2528</v>
      </c>
      <c r="K11" s="60">
        <v>8267</v>
      </c>
      <c r="L11" s="60">
        <v>1132</v>
      </c>
      <c r="O11" s="888">
        <v>0</v>
      </c>
    </row>
    <row r="12" spans="2:15">
      <c r="B12" s="58" t="s">
        <v>227</v>
      </c>
      <c r="C12" s="59">
        <v>21502</v>
      </c>
      <c r="D12" s="59">
        <v>109718</v>
      </c>
      <c r="E12" s="59">
        <v>57732</v>
      </c>
      <c r="F12" s="59">
        <v>53331</v>
      </c>
      <c r="G12" s="887">
        <v>764</v>
      </c>
      <c r="H12" s="887">
        <v>623</v>
      </c>
      <c r="I12" s="59">
        <f t="shared" si="0"/>
        <v>1387</v>
      </c>
      <c r="J12" s="891">
        <v>2121</v>
      </c>
      <c r="K12" s="60">
        <v>10181</v>
      </c>
      <c r="L12" s="60">
        <v>1618</v>
      </c>
      <c r="O12" s="888">
        <v>0</v>
      </c>
    </row>
    <row r="13" spans="2:15">
      <c r="B13" s="58" t="s">
        <v>228</v>
      </c>
      <c r="C13" s="59">
        <v>114030</v>
      </c>
      <c r="D13" s="59">
        <v>382020</v>
      </c>
      <c r="E13" s="59">
        <v>196384</v>
      </c>
      <c r="F13" s="59">
        <v>176764</v>
      </c>
      <c r="G13" s="887">
        <v>0</v>
      </c>
      <c r="H13" s="887">
        <v>0</v>
      </c>
      <c r="I13" s="59">
        <f t="shared" si="0"/>
        <v>0</v>
      </c>
      <c r="J13" s="891">
        <v>6813</v>
      </c>
      <c r="K13" s="60">
        <v>20147</v>
      </c>
      <c r="L13" s="60">
        <v>2873</v>
      </c>
      <c r="O13" s="888">
        <v>539</v>
      </c>
    </row>
    <row r="14" spans="2:15">
      <c r="B14" s="58" t="s">
        <v>229</v>
      </c>
      <c r="C14" s="59">
        <v>93295</v>
      </c>
      <c r="D14" s="59">
        <v>326144</v>
      </c>
      <c r="E14" s="59">
        <v>166059</v>
      </c>
      <c r="F14" s="59">
        <v>150964</v>
      </c>
      <c r="G14" s="887">
        <v>0</v>
      </c>
      <c r="H14" s="887">
        <v>0</v>
      </c>
      <c r="I14" s="59">
        <f t="shared" si="0"/>
        <v>0</v>
      </c>
      <c r="J14" s="891">
        <v>6161</v>
      </c>
      <c r="K14" s="60">
        <v>17834</v>
      </c>
      <c r="L14" s="60">
        <v>669</v>
      </c>
      <c r="O14" s="888">
        <v>0</v>
      </c>
    </row>
    <row r="15" spans="2:15">
      <c r="B15" s="58" t="s">
        <v>230</v>
      </c>
      <c r="C15" s="59">
        <v>172467</v>
      </c>
      <c r="D15" s="59">
        <v>585535</v>
      </c>
      <c r="E15" s="59">
        <v>312764</v>
      </c>
      <c r="F15" s="59">
        <v>312683</v>
      </c>
      <c r="G15" s="887">
        <v>3552</v>
      </c>
      <c r="H15" s="887">
        <v>2870</v>
      </c>
      <c r="I15" s="59">
        <f t="shared" si="0"/>
        <v>6422</v>
      </c>
      <c r="J15" s="891">
        <v>12367</v>
      </c>
      <c r="K15" s="60">
        <v>144189</v>
      </c>
      <c r="L15" s="60">
        <v>22185</v>
      </c>
      <c r="O15" s="888"/>
    </row>
    <row r="16" spans="2:15">
      <c r="B16" s="58" t="s">
        <v>231</v>
      </c>
      <c r="C16" s="59">
        <v>141407</v>
      </c>
      <c r="D16" s="59">
        <v>471280</v>
      </c>
      <c r="E16" s="59">
        <v>237461</v>
      </c>
      <c r="F16" s="59">
        <v>201949</v>
      </c>
      <c r="G16" s="887">
        <v>2090</v>
      </c>
      <c r="H16" s="887">
        <v>1925</v>
      </c>
      <c r="I16" s="59">
        <f t="shared" si="0"/>
        <v>4015</v>
      </c>
      <c r="J16" s="891">
        <v>7856</v>
      </c>
      <c r="K16" s="60">
        <v>24558</v>
      </c>
      <c r="L16" s="60">
        <v>3066</v>
      </c>
      <c r="O16" s="888">
        <v>0</v>
      </c>
    </row>
    <row r="17" spans="2:15">
      <c r="B17" s="58" t="s">
        <v>232</v>
      </c>
      <c r="C17" s="59">
        <v>15001</v>
      </c>
      <c r="D17" s="59">
        <v>118425</v>
      </c>
      <c r="E17" s="59">
        <v>63367</v>
      </c>
      <c r="F17" s="59">
        <v>61709</v>
      </c>
      <c r="G17" s="887">
        <v>1882</v>
      </c>
      <c r="H17" s="887">
        <v>1662</v>
      </c>
      <c r="I17" s="59">
        <f t="shared" si="0"/>
        <v>3544</v>
      </c>
      <c r="J17" s="891">
        <v>2406</v>
      </c>
      <c r="K17" s="60">
        <v>17144</v>
      </c>
      <c r="L17" s="60">
        <v>157</v>
      </c>
      <c r="O17" s="888">
        <v>0</v>
      </c>
    </row>
    <row r="18" spans="2:15">
      <c r="B18" s="58" t="s">
        <v>233</v>
      </c>
      <c r="C18" s="59">
        <v>6891</v>
      </c>
      <c r="D18" s="59">
        <v>56684</v>
      </c>
      <c r="E18" s="59">
        <v>30372</v>
      </c>
      <c r="F18" s="59">
        <v>28864</v>
      </c>
      <c r="G18" s="887">
        <v>0</v>
      </c>
      <c r="H18" s="887">
        <v>0</v>
      </c>
      <c r="I18" s="59">
        <f t="shared" si="0"/>
        <v>0</v>
      </c>
      <c r="J18" s="891">
        <v>1243</v>
      </c>
      <c r="K18" s="60">
        <v>3442</v>
      </c>
      <c r="L18" s="60">
        <v>2458</v>
      </c>
      <c r="O18" s="888">
        <v>979</v>
      </c>
    </row>
    <row r="19" spans="2:15">
      <c r="B19" s="58" t="s">
        <v>234</v>
      </c>
      <c r="C19" s="59">
        <v>8086</v>
      </c>
      <c r="D19" s="59">
        <v>62954</v>
      </c>
      <c r="E19" s="59">
        <v>33736</v>
      </c>
      <c r="F19" s="59">
        <v>31968</v>
      </c>
      <c r="G19" s="887">
        <v>0</v>
      </c>
      <c r="H19" s="887">
        <v>0</v>
      </c>
      <c r="I19" s="59">
        <f t="shared" si="0"/>
        <v>0</v>
      </c>
      <c r="J19" s="891">
        <v>1129</v>
      </c>
      <c r="K19" s="60">
        <v>4762</v>
      </c>
      <c r="L19" s="60">
        <v>3375</v>
      </c>
      <c r="O19" s="888">
        <v>299</v>
      </c>
    </row>
    <row r="20" spans="2:15">
      <c r="B20" s="58" t="s">
        <v>235</v>
      </c>
      <c r="C20" s="59">
        <v>5016</v>
      </c>
      <c r="D20" s="59">
        <v>44457</v>
      </c>
      <c r="E20" s="59">
        <v>23816</v>
      </c>
      <c r="F20" s="59">
        <v>23229</v>
      </c>
      <c r="G20" s="887">
        <v>0</v>
      </c>
      <c r="H20" s="887">
        <v>0</v>
      </c>
      <c r="I20" s="59">
        <f t="shared" si="0"/>
        <v>0</v>
      </c>
      <c r="J20" s="891">
        <v>987</v>
      </c>
      <c r="K20" s="60">
        <v>2038</v>
      </c>
      <c r="L20" s="60">
        <v>2050</v>
      </c>
      <c r="O20" s="888">
        <v>764</v>
      </c>
    </row>
    <row r="21" spans="2:15">
      <c r="B21" s="58" t="s">
        <v>236</v>
      </c>
      <c r="C21" s="59">
        <v>6633</v>
      </c>
      <c r="D21" s="59">
        <v>45292</v>
      </c>
      <c r="E21" s="59">
        <v>24798</v>
      </c>
      <c r="F21" s="59">
        <v>26840</v>
      </c>
      <c r="G21" s="887">
        <v>0</v>
      </c>
      <c r="H21" s="887">
        <v>0</v>
      </c>
      <c r="I21" s="59">
        <f t="shared" si="0"/>
        <v>0</v>
      </c>
      <c r="J21" s="891">
        <v>1014</v>
      </c>
      <c r="K21" s="60">
        <v>2515</v>
      </c>
      <c r="L21" s="60">
        <v>228</v>
      </c>
      <c r="O21" s="888"/>
    </row>
    <row r="22" spans="2:15">
      <c r="B22" s="58" t="s">
        <v>237</v>
      </c>
      <c r="C22" s="59">
        <v>13070</v>
      </c>
      <c r="D22" s="59">
        <v>117738</v>
      </c>
      <c r="E22" s="59">
        <v>62653</v>
      </c>
      <c r="F22" s="59">
        <v>59286</v>
      </c>
      <c r="G22" s="887">
        <v>250</v>
      </c>
      <c r="H22" s="887">
        <v>83</v>
      </c>
      <c r="I22" s="59">
        <f t="shared" si="0"/>
        <v>333</v>
      </c>
      <c r="J22" s="891">
        <v>2566</v>
      </c>
      <c r="K22" s="60">
        <v>6812</v>
      </c>
      <c r="L22" s="60">
        <v>2255</v>
      </c>
      <c r="O22" s="888">
        <v>0</v>
      </c>
    </row>
    <row r="23" spans="2:15">
      <c r="B23" s="58" t="s">
        <v>238</v>
      </c>
      <c r="C23" s="59">
        <v>22861</v>
      </c>
      <c r="D23" s="59">
        <v>115568</v>
      </c>
      <c r="E23" s="59">
        <v>61996</v>
      </c>
      <c r="F23" s="59">
        <v>56675</v>
      </c>
      <c r="G23" s="887">
        <v>0</v>
      </c>
      <c r="H23" s="887">
        <v>0</v>
      </c>
      <c r="I23" s="59">
        <f t="shared" si="0"/>
        <v>0</v>
      </c>
      <c r="J23" s="891">
        <v>2461</v>
      </c>
      <c r="K23" s="60">
        <v>4634</v>
      </c>
      <c r="L23" s="60">
        <v>3178</v>
      </c>
      <c r="O23" s="888">
        <v>0</v>
      </c>
    </row>
    <row r="24" spans="2:15">
      <c r="B24" s="58" t="s">
        <v>239</v>
      </c>
      <c r="C24" s="59">
        <v>60884</v>
      </c>
      <c r="D24" s="59">
        <v>202275</v>
      </c>
      <c r="E24" s="59">
        <v>106781</v>
      </c>
      <c r="F24" s="59">
        <v>99974</v>
      </c>
      <c r="G24" s="887">
        <v>0</v>
      </c>
      <c r="H24" s="887">
        <v>0</v>
      </c>
      <c r="I24" s="59">
        <f t="shared" si="0"/>
        <v>0</v>
      </c>
      <c r="J24" s="891">
        <v>4679</v>
      </c>
      <c r="K24" s="60">
        <v>14046</v>
      </c>
      <c r="L24" s="60">
        <v>1681</v>
      </c>
      <c r="O24" s="888">
        <v>3552</v>
      </c>
    </row>
    <row r="25" spans="2:15">
      <c r="B25" s="58" t="s">
        <v>240</v>
      </c>
      <c r="C25" s="59">
        <v>97842</v>
      </c>
      <c r="D25" s="59">
        <v>419848</v>
      </c>
      <c r="E25" s="59">
        <v>221212</v>
      </c>
      <c r="F25" s="59">
        <v>195504</v>
      </c>
      <c r="G25" s="887">
        <v>380</v>
      </c>
      <c r="H25" s="887">
        <v>285</v>
      </c>
      <c r="I25" s="59">
        <f t="shared" si="0"/>
        <v>665</v>
      </c>
      <c r="J25" s="891">
        <v>7027</v>
      </c>
      <c r="K25" s="60">
        <v>46731</v>
      </c>
      <c r="L25" s="60">
        <v>13309</v>
      </c>
      <c r="O25" s="888">
        <v>2090</v>
      </c>
    </row>
    <row r="26" spans="2:15">
      <c r="B26" s="58" t="s">
        <v>241</v>
      </c>
      <c r="C26" s="59">
        <v>19650</v>
      </c>
      <c r="D26" s="59">
        <v>100903</v>
      </c>
      <c r="E26" s="59">
        <v>53920</v>
      </c>
      <c r="F26" s="59">
        <v>50220</v>
      </c>
      <c r="G26" s="887">
        <v>0</v>
      </c>
      <c r="H26" s="887">
        <v>0</v>
      </c>
      <c r="I26" s="59">
        <f t="shared" si="0"/>
        <v>0</v>
      </c>
      <c r="J26" s="891">
        <v>1632</v>
      </c>
      <c r="K26" s="60">
        <v>4006</v>
      </c>
      <c r="L26" s="60">
        <v>2965</v>
      </c>
      <c r="O26" s="888">
        <v>1882</v>
      </c>
    </row>
    <row r="27" spans="2:15">
      <c r="B27" s="58" t="s">
        <v>242</v>
      </c>
      <c r="C27" s="59">
        <v>19214</v>
      </c>
      <c r="D27" s="59">
        <v>84374</v>
      </c>
      <c r="E27" s="59">
        <v>43237</v>
      </c>
      <c r="F27" s="59">
        <v>38838</v>
      </c>
      <c r="G27" s="887">
        <v>80</v>
      </c>
      <c r="H27" s="887">
        <v>0</v>
      </c>
      <c r="I27" s="59">
        <f t="shared" si="0"/>
        <v>80</v>
      </c>
      <c r="J27" s="891">
        <v>2126</v>
      </c>
      <c r="K27" s="60">
        <v>2387</v>
      </c>
      <c r="L27" s="60">
        <v>854</v>
      </c>
      <c r="O27" s="888"/>
    </row>
    <row r="28" spans="2:15">
      <c r="B28" s="58"/>
      <c r="C28" s="59"/>
      <c r="D28" s="59"/>
      <c r="E28" s="59"/>
      <c r="F28" s="59"/>
      <c r="G28" s="887"/>
      <c r="H28" s="887"/>
      <c r="I28" s="59">
        <f t="shared" si="0"/>
        <v>0</v>
      </c>
      <c r="J28" s="891"/>
      <c r="K28" s="60"/>
      <c r="L28" s="60"/>
      <c r="O28" s="888">
        <v>0</v>
      </c>
    </row>
    <row r="29" spans="2:15">
      <c r="B29" s="58" t="s">
        <v>243</v>
      </c>
      <c r="C29" s="59">
        <v>28817</v>
      </c>
      <c r="D29" s="59">
        <v>133804</v>
      </c>
      <c r="E29" s="59">
        <v>72721</v>
      </c>
      <c r="F29" s="59">
        <v>71047</v>
      </c>
      <c r="G29" s="887">
        <v>0</v>
      </c>
      <c r="H29" s="887">
        <v>0</v>
      </c>
      <c r="I29" s="59">
        <f t="shared" si="0"/>
        <v>0</v>
      </c>
      <c r="J29" s="891">
        <v>2585</v>
      </c>
      <c r="K29" s="60">
        <v>15127</v>
      </c>
      <c r="L29" s="60">
        <v>5074</v>
      </c>
      <c r="O29" s="888">
        <v>0</v>
      </c>
    </row>
    <row r="30" spans="2:15">
      <c r="B30" s="58" t="s">
        <v>244</v>
      </c>
      <c r="C30" s="59">
        <v>119145</v>
      </c>
      <c r="D30" s="59">
        <v>463068</v>
      </c>
      <c r="E30" s="59">
        <v>252766</v>
      </c>
      <c r="F30" s="59">
        <v>232995</v>
      </c>
      <c r="G30" s="887">
        <v>393</v>
      </c>
      <c r="H30" s="887">
        <v>369</v>
      </c>
      <c r="I30" s="59">
        <f t="shared" si="0"/>
        <v>762</v>
      </c>
      <c r="J30" s="891">
        <v>8560</v>
      </c>
      <c r="K30" s="60">
        <v>70266</v>
      </c>
      <c r="L30" s="60">
        <v>10814</v>
      </c>
      <c r="O30" s="888">
        <v>0</v>
      </c>
    </row>
    <row r="31" spans="2:15">
      <c r="B31" s="58" t="s">
        <v>245</v>
      </c>
      <c r="C31" s="59">
        <v>70987</v>
      </c>
      <c r="D31" s="59">
        <v>304052</v>
      </c>
      <c r="E31" s="59">
        <v>161171</v>
      </c>
      <c r="F31" s="59">
        <v>143867</v>
      </c>
      <c r="G31" s="887">
        <v>802</v>
      </c>
      <c r="H31" s="887">
        <v>517</v>
      </c>
      <c r="I31" s="59">
        <f t="shared" si="0"/>
        <v>1319</v>
      </c>
      <c r="J31" s="891">
        <v>5150</v>
      </c>
      <c r="K31" s="60">
        <v>17253</v>
      </c>
      <c r="L31" s="60">
        <v>7917</v>
      </c>
      <c r="O31" s="888">
        <v>0</v>
      </c>
    </row>
    <row r="32" spans="2:15">
      <c r="B32" s="58" t="s">
        <v>246</v>
      </c>
      <c r="C32" s="59">
        <v>17282</v>
      </c>
      <c r="D32" s="59">
        <v>74325</v>
      </c>
      <c r="E32" s="59">
        <v>40921</v>
      </c>
      <c r="F32" s="59">
        <v>37463</v>
      </c>
      <c r="G32" s="887">
        <v>583</v>
      </c>
      <c r="H32" s="887">
        <v>639</v>
      </c>
      <c r="I32" s="59">
        <f t="shared" si="0"/>
        <v>1222</v>
      </c>
      <c r="J32" s="891">
        <v>1535</v>
      </c>
      <c r="K32" s="60">
        <v>2923</v>
      </c>
      <c r="L32" s="60">
        <v>3957</v>
      </c>
      <c r="O32" s="888">
        <v>250</v>
      </c>
    </row>
    <row r="33" spans="2:15">
      <c r="B33" s="58" t="s">
        <v>247</v>
      </c>
      <c r="C33" s="59">
        <v>8301</v>
      </c>
      <c r="D33" s="59">
        <v>50662</v>
      </c>
      <c r="E33" s="59">
        <v>29232</v>
      </c>
      <c r="F33" s="59">
        <v>28579</v>
      </c>
      <c r="G33" s="887">
        <v>0</v>
      </c>
      <c r="H33" s="887">
        <v>0</v>
      </c>
      <c r="I33" s="59">
        <f t="shared" si="0"/>
        <v>0</v>
      </c>
      <c r="J33" s="891">
        <v>1429</v>
      </c>
      <c r="K33" s="60">
        <v>2739</v>
      </c>
      <c r="L33" s="60">
        <v>2650</v>
      </c>
      <c r="O33" s="888"/>
    </row>
    <row r="34" spans="2:15">
      <c r="B34" s="58" t="s">
        <v>248</v>
      </c>
      <c r="C34" s="59">
        <v>4087</v>
      </c>
      <c r="D34" s="59">
        <v>31109</v>
      </c>
      <c r="E34" s="59">
        <v>16418</v>
      </c>
      <c r="F34" s="59">
        <v>15630</v>
      </c>
      <c r="G34" s="887">
        <v>0</v>
      </c>
      <c r="H34" s="887">
        <v>0</v>
      </c>
      <c r="I34" s="59">
        <f t="shared" si="0"/>
        <v>0</v>
      </c>
      <c r="J34" s="891">
        <v>835</v>
      </c>
      <c r="K34" s="60">
        <v>1723</v>
      </c>
      <c r="L34" s="60">
        <v>1565</v>
      </c>
      <c r="O34" s="888">
        <v>0</v>
      </c>
    </row>
    <row r="35" spans="2:15">
      <c r="B35" s="58" t="s">
        <v>249</v>
      </c>
      <c r="C35" s="59">
        <v>4244</v>
      </c>
      <c r="D35" s="59">
        <v>36582</v>
      </c>
      <c r="E35" s="59">
        <v>19440</v>
      </c>
      <c r="F35" s="59">
        <v>19093</v>
      </c>
      <c r="G35" s="887">
        <v>0</v>
      </c>
      <c r="H35" s="887">
        <v>0</v>
      </c>
      <c r="I35" s="59">
        <f t="shared" si="0"/>
        <v>0</v>
      </c>
      <c r="J35" s="891">
        <v>943</v>
      </c>
      <c r="K35" s="60">
        <v>2601</v>
      </c>
      <c r="L35" s="60">
        <v>460</v>
      </c>
      <c r="O35" s="888">
        <v>0</v>
      </c>
    </row>
    <row r="36" spans="2:15">
      <c r="B36" s="58" t="s">
        <v>250</v>
      </c>
      <c r="C36" s="59">
        <v>19623</v>
      </c>
      <c r="D36" s="59">
        <v>105617</v>
      </c>
      <c r="E36" s="59">
        <v>56041</v>
      </c>
      <c r="F36" s="59">
        <v>54805</v>
      </c>
      <c r="G36" s="887">
        <v>554</v>
      </c>
      <c r="H36" s="887">
        <v>264</v>
      </c>
      <c r="I36" s="59">
        <f t="shared" si="0"/>
        <v>818</v>
      </c>
      <c r="J36" s="891">
        <v>2217</v>
      </c>
      <c r="K36" s="60">
        <v>9264</v>
      </c>
      <c r="L36" s="60">
        <v>1179</v>
      </c>
      <c r="O36" s="888">
        <v>380</v>
      </c>
    </row>
    <row r="37" spans="2:15">
      <c r="B37" s="58" t="s">
        <v>251</v>
      </c>
      <c r="C37" s="59">
        <v>33779</v>
      </c>
      <c r="D37" s="59">
        <v>154762</v>
      </c>
      <c r="E37" s="59">
        <v>80667</v>
      </c>
      <c r="F37" s="59">
        <v>74435</v>
      </c>
      <c r="G37" s="887">
        <v>0</v>
      </c>
      <c r="H37" s="887">
        <v>0</v>
      </c>
      <c r="I37" s="59">
        <f t="shared" si="0"/>
        <v>0</v>
      </c>
      <c r="J37" s="891">
        <v>2340</v>
      </c>
      <c r="K37" s="60">
        <v>13000</v>
      </c>
      <c r="L37" s="60">
        <v>2295</v>
      </c>
      <c r="O37" s="888">
        <v>0</v>
      </c>
    </row>
    <row r="38" spans="2:15">
      <c r="B38" s="58" t="s">
        <v>252</v>
      </c>
      <c r="C38" s="59">
        <v>16395</v>
      </c>
      <c r="D38" s="59">
        <v>72541</v>
      </c>
      <c r="E38" s="59">
        <v>38377</v>
      </c>
      <c r="F38" s="59">
        <v>35475</v>
      </c>
      <c r="G38" s="887">
        <v>357</v>
      </c>
      <c r="H38" s="887">
        <v>325</v>
      </c>
      <c r="I38" s="59">
        <f t="shared" si="0"/>
        <v>682</v>
      </c>
      <c r="J38" s="891">
        <v>1710</v>
      </c>
      <c r="K38" s="60">
        <v>5168</v>
      </c>
      <c r="L38" s="60">
        <v>3181</v>
      </c>
      <c r="O38" s="888">
        <v>80</v>
      </c>
    </row>
    <row r="39" spans="2:15">
      <c r="B39" s="58" t="s">
        <v>253</v>
      </c>
      <c r="C39" s="59">
        <v>7562</v>
      </c>
      <c r="D39" s="59">
        <v>38463</v>
      </c>
      <c r="E39" s="59">
        <v>21070</v>
      </c>
      <c r="F39" s="59">
        <v>20217</v>
      </c>
      <c r="G39" s="887">
        <v>0</v>
      </c>
      <c r="H39" s="887">
        <v>0</v>
      </c>
      <c r="I39" s="59">
        <f t="shared" si="0"/>
        <v>0</v>
      </c>
      <c r="J39" s="891">
        <v>994</v>
      </c>
      <c r="K39" s="60">
        <v>2386</v>
      </c>
      <c r="L39" s="60">
        <v>139</v>
      </c>
      <c r="O39" s="888"/>
    </row>
    <row r="40" spans="2:15">
      <c r="B40" s="58" t="s">
        <v>254</v>
      </c>
      <c r="C40" s="59">
        <v>14177</v>
      </c>
      <c r="D40" s="59">
        <v>54116</v>
      </c>
      <c r="E40" s="59">
        <v>28779</v>
      </c>
      <c r="F40" s="59">
        <v>25983</v>
      </c>
      <c r="G40" s="887">
        <v>0</v>
      </c>
      <c r="H40" s="887">
        <v>0</v>
      </c>
      <c r="I40" s="59">
        <f t="shared" si="0"/>
        <v>0</v>
      </c>
      <c r="J40" s="891">
        <v>1122</v>
      </c>
      <c r="K40" s="60">
        <v>4923</v>
      </c>
      <c r="L40" s="60">
        <v>794</v>
      </c>
      <c r="O40" s="888">
        <v>0</v>
      </c>
    </row>
    <row r="41" spans="2:15">
      <c r="B41" s="58" t="s">
        <v>255</v>
      </c>
      <c r="C41" s="59">
        <v>18333</v>
      </c>
      <c r="D41" s="59">
        <v>73136</v>
      </c>
      <c r="E41" s="59">
        <v>37933</v>
      </c>
      <c r="F41" s="59">
        <v>36254</v>
      </c>
      <c r="G41" s="887">
        <v>2031</v>
      </c>
      <c r="H41" s="887">
        <v>1981</v>
      </c>
      <c r="I41" s="59">
        <f t="shared" si="0"/>
        <v>4012</v>
      </c>
      <c r="J41" s="891">
        <v>1362</v>
      </c>
      <c r="K41" s="60">
        <v>5697</v>
      </c>
      <c r="L41" s="60">
        <v>353</v>
      </c>
      <c r="O41" s="888">
        <v>393</v>
      </c>
    </row>
    <row r="42" spans="2:15">
      <c r="B42" s="58" t="s">
        <v>256</v>
      </c>
      <c r="C42" s="59">
        <v>4259</v>
      </c>
      <c r="D42" s="59">
        <v>36526</v>
      </c>
      <c r="E42" s="59">
        <v>19881</v>
      </c>
      <c r="F42" s="59">
        <v>20179</v>
      </c>
      <c r="G42" s="887">
        <v>0</v>
      </c>
      <c r="H42" s="887">
        <v>0</v>
      </c>
      <c r="I42" s="59">
        <f t="shared" si="0"/>
        <v>0</v>
      </c>
      <c r="J42" s="891">
        <v>916</v>
      </c>
      <c r="K42" s="60">
        <v>3631</v>
      </c>
      <c r="L42" s="60">
        <v>647</v>
      </c>
      <c r="O42" s="888">
        <v>802</v>
      </c>
    </row>
    <row r="43" spans="2:15">
      <c r="B43" s="58" t="s">
        <v>257</v>
      </c>
      <c r="C43" s="59">
        <v>68025</v>
      </c>
      <c r="D43" s="59">
        <v>274513</v>
      </c>
      <c r="E43" s="59">
        <v>141952</v>
      </c>
      <c r="F43" s="59">
        <v>132853</v>
      </c>
      <c r="G43" s="887">
        <v>382</v>
      </c>
      <c r="H43" s="887">
        <v>331</v>
      </c>
      <c r="I43" s="59">
        <f t="shared" si="0"/>
        <v>713</v>
      </c>
      <c r="J43" s="891">
        <v>5331</v>
      </c>
      <c r="K43" s="60">
        <v>46639</v>
      </c>
      <c r="L43" s="60">
        <v>3034</v>
      </c>
      <c r="O43" s="888">
        <v>583</v>
      </c>
    </row>
    <row r="44" spans="2:15">
      <c r="B44" s="58" t="s">
        <v>258</v>
      </c>
      <c r="C44" s="59">
        <v>9431</v>
      </c>
      <c r="D44" s="59">
        <v>48513</v>
      </c>
      <c r="E44" s="59">
        <v>27042</v>
      </c>
      <c r="F44" s="59">
        <v>26006</v>
      </c>
      <c r="G44" s="887">
        <v>0</v>
      </c>
      <c r="H44" s="887">
        <v>0</v>
      </c>
      <c r="I44" s="59">
        <f t="shared" si="0"/>
        <v>0</v>
      </c>
      <c r="J44" s="891">
        <v>1028</v>
      </c>
      <c r="K44" s="60">
        <v>4007</v>
      </c>
      <c r="L44" s="60">
        <v>18</v>
      </c>
      <c r="O44" s="888">
        <v>0</v>
      </c>
    </row>
    <row r="45" spans="2:15">
      <c r="B45" s="58" t="s">
        <v>259</v>
      </c>
      <c r="C45" s="59">
        <v>13833</v>
      </c>
      <c r="D45" s="59">
        <v>75404</v>
      </c>
      <c r="E45" s="59">
        <v>41859</v>
      </c>
      <c r="F45" s="59">
        <v>41274</v>
      </c>
      <c r="G45" s="887">
        <v>0</v>
      </c>
      <c r="H45" s="887">
        <v>0</v>
      </c>
      <c r="I45" s="59">
        <f t="shared" si="0"/>
        <v>0</v>
      </c>
      <c r="J45" s="891">
        <v>1465</v>
      </c>
      <c r="K45" s="60">
        <v>4711</v>
      </c>
      <c r="L45" s="60">
        <v>178</v>
      </c>
      <c r="O45" s="888"/>
    </row>
    <row r="46" spans="2:15">
      <c r="B46" s="58" t="s">
        <v>260</v>
      </c>
      <c r="C46" s="59">
        <v>16067</v>
      </c>
      <c r="D46" s="59">
        <v>98665</v>
      </c>
      <c r="E46" s="59">
        <v>52351</v>
      </c>
      <c r="F46" s="59">
        <v>50075</v>
      </c>
      <c r="G46" s="887">
        <v>0</v>
      </c>
      <c r="H46" s="887">
        <v>0</v>
      </c>
      <c r="I46" s="59">
        <f t="shared" si="0"/>
        <v>0</v>
      </c>
      <c r="J46" s="891">
        <v>1673</v>
      </c>
      <c r="K46" s="60">
        <v>9219</v>
      </c>
      <c r="L46" s="60">
        <v>1054</v>
      </c>
      <c r="O46" s="888">
        <v>0</v>
      </c>
    </row>
    <row r="47" spans="2:15">
      <c r="B47" s="58" t="s">
        <v>261</v>
      </c>
      <c r="C47" s="59">
        <v>12433</v>
      </c>
      <c r="D47" s="59">
        <v>61534</v>
      </c>
      <c r="E47" s="59">
        <v>32293</v>
      </c>
      <c r="F47" s="59">
        <v>33105</v>
      </c>
      <c r="G47" s="887">
        <v>0</v>
      </c>
      <c r="H47" s="887">
        <v>0</v>
      </c>
      <c r="I47" s="59">
        <f t="shared" si="0"/>
        <v>0</v>
      </c>
      <c r="J47" s="891">
        <v>1215</v>
      </c>
      <c r="K47" s="60">
        <v>5055</v>
      </c>
      <c r="L47" s="60">
        <v>1855</v>
      </c>
      <c r="O47" s="888">
        <v>0</v>
      </c>
    </row>
    <row r="48" spans="2:15">
      <c r="B48" s="58" t="s">
        <v>262</v>
      </c>
      <c r="C48" s="59">
        <v>10409</v>
      </c>
      <c r="D48" s="59">
        <v>62192</v>
      </c>
      <c r="E48" s="59">
        <v>33081</v>
      </c>
      <c r="F48" s="59">
        <v>33642</v>
      </c>
      <c r="G48" s="887">
        <v>119</v>
      </c>
      <c r="H48" s="887">
        <v>111</v>
      </c>
      <c r="I48" s="59">
        <f t="shared" si="0"/>
        <v>230</v>
      </c>
      <c r="J48" s="891">
        <v>1282</v>
      </c>
      <c r="K48" s="60">
        <v>4441</v>
      </c>
      <c r="L48" s="60">
        <v>117</v>
      </c>
      <c r="O48" s="888">
        <v>554</v>
      </c>
    </row>
    <row r="49" spans="2:15">
      <c r="B49" s="58" t="s">
        <v>263</v>
      </c>
      <c r="C49" s="59">
        <v>19337</v>
      </c>
      <c r="D49" s="59">
        <v>92218</v>
      </c>
      <c r="E49" s="59">
        <v>48638</v>
      </c>
      <c r="F49" s="59">
        <v>48678</v>
      </c>
      <c r="G49" s="887">
        <v>0</v>
      </c>
      <c r="H49" s="887">
        <v>0</v>
      </c>
      <c r="I49" s="59">
        <f t="shared" si="0"/>
        <v>0</v>
      </c>
      <c r="J49" s="891">
        <v>2032</v>
      </c>
      <c r="K49" s="60">
        <v>8406</v>
      </c>
      <c r="L49" s="60">
        <v>235</v>
      </c>
      <c r="O49" s="888">
        <v>0</v>
      </c>
    </row>
    <row r="50" spans="2:15">
      <c r="B50" s="58" t="s">
        <v>264</v>
      </c>
      <c r="C50" s="61">
        <v>17824</v>
      </c>
      <c r="D50" s="59">
        <v>98913</v>
      </c>
      <c r="E50" s="59">
        <v>50705</v>
      </c>
      <c r="F50" s="59">
        <v>47597</v>
      </c>
      <c r="G50" s="887">
        <v>0</v>
      </c>
      <c r="H50" s="887">
        <v>0</v>
      </c>
      <c r="I50" s="59">
        <f t="shared" si="0"/>
        <v>0</v>
      </c>
      <c r="J50" s="891">
        <v>2076</v>
      </c>
      <c r="K50" s="60">
        <v>9879</v>
      </c>
      <c r="L50" s="60">
        <v>1500</v>
      </c>
      <c r="O50" s="888">
        <v>357</v>
      </c>
    </row>
    <row r="51" spans="2:15">
      <c r="G51" s="888"/>
      <c r="H51" s="890"/>
      <c r="O51" s="888"/>
    </row>
    <row r="52" spans="2:15">
      <c r="G52" s="888"/>
      <c r="H52" s="890"/>
      <c r="O52" s="888">
        <v>0</v>
      </c>
    </row>
    <row r="53" spans="2:15">
      <c r="G53" s="888"/>
      <c r="H53" s="890"/>
      <c r="O53" s="888">
        <v>0</v>
      </c>
    </row>
    <row r="54" spans="2:15">
      <c r="G54" s="888"/>
      <c r="H54" s="890"/>
      <c r="O54" s="888">
        <v>2031</v>
      </c>
    </row>
    <row r="55" spans="2:15">
      <c r="G55" s="888"/>
      <c r="H55" s="890"/>
      <c r="O55" s="888">
        <v>0</v>
      </c>
    </row>
    <row r="56" spans="2:15">
      <c r="G56" s="888"/>
      <c r="H56" s="890"/>
      <c r="O56" s="888">
        <v>382</v>
      </c>
    </row>
    <row r="57" spans="2:15">
      <c r="G57" s="888"/>
      <c r="H57" s="890"/>
      <c r="O57" s="888"/>
    </row>
    <row r="58" spans="2:15">
      <c r="G58" s="888"/>
      <c r="H58" s="890"/>
      <c r="O58" s="888">
        <v>0</v>
      </c>
    </row>
    <row r="59" spans="2:15">
      <c r="O59" s="888">
        <v>0</v>
      </c>
    </row>
    <row r="60" spans="2:15">
      <c r="O60" s="888">
        <v>0</v>
      </c>
    </row>
    <row r="61" spans="2:15">
      <c r="O61" s="888">
        <v>0</v>
      </c>
    </row>
    <row r="62" spans="2:15">
      <c r="O62" s="888">
        <v>119</v>
      </c>
    </row>
    <row r="63" spans="2:15">
      <c r="O63" s="888"/>
    </row>
    <row r="64" spans="2:15">
      <c r="O64" s="888">
        <v>0</v>
      </c>
    </row>
    <row r="65" spans="15:15">
      <c r="O65" s="888">
        <v>0</v>
      </c>
    </row>
  </sheetData>
  <phoneticPr fontId="15"/>
  <pageMargins left="0.75" right="0.75" top="1" bottom="1" header="0.51200000000000001" footer="0.51200000000000001"/>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W113"/>
  <sheetViews>
    <sheetView zoomScaleNormal="100" zoomScaleSheetLayoutView="70" workbookViewId="0"/>
  </sheetViews>
  <sheetFormatPr defaultColWidth="9" defaultRowHeight="13.5"/>
  <cols>
    <col min="1" max="1" width="0.625" style="57" customWidth="1"/>
    <col min="2" max="2" width="10.5" style="57" customWidth="1"/>
    <col min="3" max="3" width="0.875" style="57" customWidth="1"/>
    <col min="4" max="4" width="13" style="57" customWidth="1"/>
    <col min="5" max="5" width="11.125" style="57" customWidth="1"/>
    <col min="6" max="6" width="13.125" style="57" customWidth="1"/>
    <col min="7" max="17" width="11.125" style="57" customWidth="1"/>
    <col min="18" max="18" width="0.875" style="57" customWidth="1"/>
    <col min="19" max="19" width="10.5" style="57" customWidth="1"/>
    <col min="20" max="20" width="0.875" style="57" customWidth="1"/>
    <col min="21" max="16384" width="9" style="57"/>
  </cols>
  <sheetData>
    <row r="1" spans="1:23" s="1470" customFormat="1" ht="14.25" customHeight="1">
      <c r="A1" s="1469" t="s">
        <v>265</v>
      </c>
      <c r="B1" s="1469"/>
      <c r="C1" s="1469"/>
      <c r="T1" s="1471" t="s">
        <v>266</v>
      </c>
    </row>
    <row r="2" spans="1:23" s="1476" customFormat="1" ht="25.5" customHeight="1">
      <c r="A2" s="1472" t="s">
        <v>267</v>
      </c>
      <c r="B2" s="1473"/>
      <c r="C2" s="1473"/>
      <c r="D2" s="1473"/>
      <c r="E2" s="1473"/>
      <c r="F2" s="1473"/>
      <c r="G2" s="1473"/>
      <c r="H2" s="1473"/>
      <c r="I2" s="1473"/>
      <c r="J2" s="1473"/>
      <c r="K2" s="1473"/>
      <c r="L2" s="1473"/>
      <c r="M2" s="1473"/>
      <c r="N2" s="1473"/>
      <c r="O2" s="1473"/>
      <c r="P2" s="1473"/>
      <c r="Q2" s="1473"/>
      <c r="R2" s="1473"/>
      <c r="S2" s="1473"/>
      <c r="T2" s="1473"/>
      <c r="V2" s="1553"/>
      <c r="W2" s="1470"/>
    </row>
    <row r="3" spans="1:23" s="1476" customFormat="1" ht="14.25" customHeight="1" thickBot="1">
      <c r="A3" s="1473"/>
      <c r="B3" s="1478"/>
      <c r="C3" s="1478"/>
      <c r="D3" s="1473"/>
      <c r="E3" s="1473"/>
      <c r="F3" s="1479"/>
      <c r="G3" s="1473"/>
      <c r="H3" s="1473"/>
      <c r="I3" s="1473"/>
      <c r="J3" s="1473"/>
      <c r="K3" s="1473"/>
      <c r="L3" s="1473"/>
      <c r="M3" s="1473"/>
      <c r="N3" s="1473"/>
      <c r="O3" s="1473"/>
      <c r="P3" s="1473"/>
      <c r="Q3" s="1473"/>
      <c r="R3" s="1473"/>
      <c r="S3" s="1473"/>
      <c r="T3" s="1473"/>
    </row>
    <row r="4" spans="1:23" s="1476" customFormat="1" ht="41.25" customHeight="1">
      <c r="A4" s="1554"/>
      <c r="B4" s="1481" t="s">
        <v>133</v>
      </c>
      <c r="C4" s="1482"/>
      <c r="D4" s="1483" t="s">
        <v>15</v>
      </c>
      <c r="E4" s="1483" t="s">
        <v>37</v>
      </c>
      <c r="F4" s="1484" t="s">
        <v>134</v>
      </c>
      <c r="G4" s="1483" t="s">
        <v>41</v>
      </c>
      <c r="H4" s="1483" t="s">
        <v>43</v>
      </c>
      <c r="I4" s="1485" t="s">
        <v>135</v>
      </c>
      <c r="J4" s="1483" t="s">
        <v>47</v>
      </c>
      <c r="K4" s="1483" t="s">
        <v>268</v>
      </c>
      <c r="L4" s="1483" t="s">
        <v>269</v>
      </c>
      <c r="M4" s="1555" t="s">
        <v>270</v>
      </c>
      <c r="N4" s="1483" t="s">
        <v>55</v>
      </c>
      <c r="O4" s="1483" t="s">
        <v>271</v>
      </c>
      <c r="P4" s="1483" t="s">
        <v>272</v>
      </c>
      <c r="Q4" s="1483" t="s">
        <v>64</v>
      </c>
      <c r="R4" s="1556"/>
      <c r="S4" s="1481" t="s">
        <v>133</v>
      </c>
      <c r="T4" s="1481"/>
    </row>
    <row r="5" spans="1:23" s="1476" customFormat="1" ht="13.5" customHeight="1">
      <c r="B5" s="1474"/>
      <c r="C5" s="1557"/>
      <c r="D5" s="1491"/>
      <c r="E5" s="1491"/>
      <c r="F5" s="1491"/>
      <c r="G5" s="1491"/>
      <c r="H5" s="1491"/>
      <c r="I5" s="1491"/>
      <c r="J5" s="1491"/>
      <c r="K5" s="1491"/>
      <c r="L5" s="1491"/>
      <c r="M5" s="1491"/>
      <c r="N5" s="1491"/>
      <c r="O5" s="1491"/>
      <c r="P5" s="1491"/>
      <c r="Q5" s="1491"/>
      <c r="R5" s="1558"/>
      <c r="S5" s="1474"/>
      <c r="T5" s="1474"/>
    </row>
    <row r="6" spans="1:23" s="1559" customFormat="1" ht="34.5" customHeight="1">
      <c r="B6" s="1497" t="s">
        <v>15</v>
      </c>
      <c r="C6" s="1560"/>
      <c r="D6" s="1501">
        <v>1471075</v>
      </c>
      <c r="E6" s="1501">
        <v>85432</v>
      </c>
      <c r="F6" s="1501">
        <v>142281</v>
      </c>
      <c r="G6" s="1501">
        <v>424297</v>
      </c>
      <c r="H6" s="1501">
        <v>247485</v>
      </c>
      <c r="I6" s="1501">
        <v>7448</v>
      </c>
      <c r="J6" s="1501">
        <v>223246</v>
      </c>
      <c r="K6" s="1501">
        <v>2829</v>
      </c>
      <c r="L6" s="1501">
        <v>87869</v>
      </c>
      <c r="M6" s="1501">
        <v>3984</v>
      </c>
      <c r="N6" s="1501">
        <v>6529</v>
      </c>
      <c r="O6" s="1501">
        <v>191878</v>
      </c>
      <c r="P6" s="1501">
        <v>39306</v>
      </c>
      <c r="Q6" s="1561">
        <v>8491</v>
      </c>
      <c r="R6" s="1504"/>
      <c r="S6" s="1497" t="s">
        <v>15</v>
      </c>
      <c r="T6" s="1498"/>
    </row>
    <row r="7" spans="1:23" s="1562" customFormat="1" ht="24.95" customHeight="1">
      <c r="B7" s="1510" t="s">
        <v>139</v>
      </c>
      <c r="C7" s="1540"/>
      <c r="D7" s="1514">
        <v>64330</v>
      </c>
      <c r="E7" s="1514">
        <v>3837</v>
      </c>
      <c r="F7" s="1514">
        <v>6822</v>
      </c>
      <c r="G7" s="1514">
        <v>18691</v>
      </c>
      <c r="H7" s="1514">
        <v>11333</v>
      </c>
      <c r="I7" s="1514">
        <v>655</v>
      </c>
      <c r="J7" s="1318">
        <v>9704</v>
      </c>
      <c r="K7" s="1318">
        <v>115</v>
      </c>
      <c r="L7" s="1318">
        <v>3902</v>
      </c>
      <c r="M7" s="1514">
        <v>271</v>
      </c>
      <c r="N7" s="1514">
        <v>261</v>
      </c>
      <c r="O7" s="1514">
        <v>6677</v>
      </c>
      <c r="P7" s="1514">
        <v>1800</v>
      </c>
      <c r="Q7" s="1563">
        <v>262</v>
      </c>
      <c r="R7" s="1564"/>
      <c r="S7" s="1510" t="s">
        <v>139</v>
      </c>
      <c r="T7" s="1518"/>
    </row>
    <row r="8" spans="1:23" s="1562" customFormat="1" ht="24.95" customHeight="1">
      <c r="B8" s="1510" t="s">
        <v>140</v>
      </c>
      <c r="C8" s="1540"/>
      <c r="D8" s="1514">
        <v>17178</v>
      </c>
      <c r="E8" s="1514">
        <v>631</v>
      </c>
      <c r="F8" s="1514">
        <v>3745</v>
      </c>
      <c r="G8" s="1514">
        <v>4361</v>
      </c>
      <c r="H8" s="1514">
        <v>2910</v>
      </c>
      <c r="I8" s="1514">
        <v>0</v>
      </c>
      <c r="J8" s="1318">
        <v>2631</v>
      </c>
      <c r="K8" s="1318">
        <v>0</v>
      </c>
      <c r="L8" s="1318">
        <v>1101</v>
      </c>
      <c r="M8" s="1514">
        <v>64</v>
      </c>
      <c r="N8" s="1514">
        <v>118</v>
      </c>
      <c r="O8" s="1514">
        <v>1370</v>
      </c>
      <c r="P8" s="1514">
        <v>223</v>
      </c>
      <c r="Q8" s="1563">
        <v>24</v>
      </c>
      <c r="R8" s="1564"/>
      <c r="S8" s="1510" t="s">
        <v>140</v>
      </c>
      <c r="T8" s="1518"/>
    </row>
    <row r="9" spans="1:23" s="1562" customFormat="1" ht="24.95" customHeight="1">
      <c r="B9" s="1510" t="s">
        <v>141</v>
      </c>
      <c r="C9" s="1540"/>
      <c r="D9" s="1514">
        <v>15802</v>
      </c>
      <c r="E9" s="1514">
        <v>452</v>
      </c>
      <c r="F9" s="1514">
        <v>2295</v>
      </c>
      <c r="G9" s="1514">
        <v>4441</v>
      </c>
      <c r="H9" s="1514">
        <v>2799</v>
      </c>
      <c r="I9" s="1514">
        <v>48</v>
      </c>
      <c r="J9" s="1318">
        <v>2821</v>
      </c>
      <c r="K9" s="1318">
        <v>0</v>
      </c>
      <c r="L9" s="1318">
        <v>1072</v>
      </c>
      <c r="M9" s="1514">
        <v>59</v>
      </c>
      <c r="N9" s="1514">
        <v>60</v>
      </c>
      <c r="O9" s="1514">
        <v>1356</v>
      </c>
      <c r="P9" s="1514">
        <v>328</v>
      </c>
      <c r="Q9" s="1563">
        <v>71</v>
      </c>
      <c r="R9" s="1564"/>
      <c r="S9" s="1510" t="s">
        <v>141</v>
      </c>
      <c r="T9" s="1518"/>
    </row>
    <row r="10" spans="1:23" s="1562" customFormat="1" ht="24.95" customHeight="1">
      <c r="B10" s="1510" t="s">
        <v>142</v>
      </c>
      <c r="C10" s="1540"/>
      <c r="D10" s="1514">
        <v>30085</v>
      </c>
      <c r="E10" s="1514">
        <v>2031</v>
      </c>
      <c r="F10" s="1514">
        <v>2557</v>
      </c>
      <c r="G10" s="1514">
        <v>7940</v>
      </c>
      <c r="H10" s="1514">
        <v>4837</v>
      </c>
      <c r="I10" s="1514">
        <v>168</v>
      </c>
      <c r="J10" s="1318">
        <v>4474</v>
      </c>
      <c r="K10" s="1318">
        <v>59</v>
      </c>
      <c r="L10" s="1318">
        <v>1641</v>
      </c>
      <c r="M10" s="1514">
        <v>105</v>
      </c>
      <c r="N10" s="1514">
        <v>185</v>
      </c>
      <c r="O10" s="1514">
        <v>5042</v>
      </c>
      <c r="P10" s="1514">
        <v>925</v>
      </c>
      <c r="Q10" s="1563">
        <v>121</v>
      </c>
      <c r="R10" s="1564"/>
      <c r="S10" s="1510" t="s">
        <v>142</v>
      </c>
      <c r="T10" s="1518"/>
    </row>
    <row r="11" spans="1:23" s="1562" customFormat="1" ht="35.1" customHeight="1">
      <c r="B11" s="1510" t="s">
        <v>143</v>
      </c>
      <c r="C11" s="1540"/>
      <c r="D11" s="1514">
        <v>11371</v>
      </c>
      <c r="E11" s="1514">
        <v>296</v>
      </c>
      <c r="F11" s="1514">
        <v>1828</v>
      </c>
      <c r="G11" s="1514">
        <v>2957</v>
      </c>
      <c r="H11" s="1514">
        <v>2073</v>
      </c>
      <c r="I11" s="1514">
        <v>81</v>
      </c>
      <c r="J11" s="1318">
        <v>1970</v>
      </c>
      <c r="K11" s="1318">
        <v>0</v>
      </c>
      <c r="L11" s="1318">
        <v>897</v>
      </c>
      <c r="M11" s="1514">
        <v>59</v>
      </c>
      <c r="N11" s="1514">
        <v>58</v>
      </c>
      <c r="O11" s="1514">
        <v>1008</v>
      </c>
      <c r="P11" s="1514">
        <v>137</v>
      </c>
      <c r="Q11" s="1563">
        <v>7</v>
      </c>
      <c r="R11" s="1564"/>
      <c r="S11" s="1510" t="s">
        <v>143</v>
      </c>
      <c r="T11" s="1518"/>
    </row>
    <row r="12" spans="1:23" s="1562" customFormat="1" ht="24.95" customHeight="1">
      <c r="B12" s="1510" t="s">
        <v>144</v>
      </c>
      <c r="C12" s="1540"/>
      <c r="D12" s="1514">
        <v>12846</v>
      </c>
      <c r="E12" s="1514">
        <v>652</v>
      </c>
      <c r="F12" s="1514">
        <v>1544</v>
      </c>
      <c r="G12" s="1514">
        <v>3790</v>
      </c>
      <c r="H12" s="1514">
        <v>2183</v>
      </c>
      <c r="I12" s="1514">
        <v>119</v>
      </c>
      <c r="J12" s="1318">
        <v>2390</v>
      </c>
      <c r="K12" s="1318">
        <v>0</v>
      </c>
      <c r="L12" s="1318">
        <v>788</v>
      </c>
      <c r="M12" s="1514">
        <v>60</v>
      </c>
      <c r="N12" s="1514">
        <v>67</v>
      </c>
      <c r="O12" s="1514">
        <v>1063</v>
      </c>
      <c r="P12" s="1514">
        <v>182</v>
      </c>
      <c r="Q12" s="1563">
        <v>8</v>
      </c>
      <c r="R12" s="1564"/>
      <c r="S12" s="1510" t="s">
        <v>144</v>
      </c>
      <c r="T12" s="1518"/>
    </row>
    <row r="13" spans="1:23" s="1562" customFormat="1" ht="24.95" customHeight="1">
      <c r="B13" s="1510" t="s">
        <v>145</v>
      </c>
      <c r="C13" s="1540"/>
      <c r="D13" s="1514">
        <v>22398</v>
      </c>
      <c r="E13" s="1514">
        <v>1536</v>
      </c>
      <c r="F13" s="1514">
        <v>2278</v>
      </c>
      <c r="G13" s="1514">
        <v>6510</v>
      </c>
      <c r="H13" s="1514">
        <v>4056</v>
      </c>
      <c r="I13" s="1514">
        <v>179</v>
      </c>
      <c r="J13" s="1318">
        <v>3806</v>
      </c>
      <c r="K13" s="1318">
        <v>0</v>
      </c>
      <c r="L13" s="1318">
        <v>1636</v>
      </c>
      <c r="M13" s="1514">
        <v>80</v>
      </c>
      <c r="N13" s="1514">
        <v>126</v>
      </c>
      <c r="O13" s="1514">
        <v>1617</v>
      </c>
      <c r="P13" s="1514">
        <v>515</v>
      </c>
      <c r="Q13" s="1563">
        <v>59</v>
      </c>
      <c r="R13" s="1564"/>
      <c r="S13" s="1510" t="s">
        <v>145</v>
      </c>
      <c r="T13" s="1518"/>
    </row>
    <row r="14" spans="1:23" s="1562" customFormat="1" ht="24.95" customHeight="1">
      <c r="B14" s="1510" t="s">
        <v>146</v>
      </c>
      <c r="C14" s="1540"/>
      <c r="D14" s="1514">
        <v>33212</v>
      </c>
      <c r="E14" s="1514">
        <v>1737</v>
      </c>
      <c r="F14" s="1514">
        <v>3126</v>
      </c>
      <c r="G14" s="1514">
        <v>9607</v>
      </c>
      <c r="H14" s="1514">
        <v>5789</v>
      </c>
      <c r="I14" s="1514">
        <v>737</v>
      </c>
      <c r="J14" s="1318">
        <v>5422</v>
      </c>
      <c r="K14" s="1318">
        <v>266</v>
      </c>
      <c r="L14" s="1318">
        <v>2400</v>
      </c>
      <c r="M14" s="1514">
        <v>78</v>
      </c>
      <c r="N14" s="1514">
        <v>46</v>
      </c>
      <c r="O14" s="1514">
        <v>3111</v>
      </c>
      <c r="P14" s="1514">
        <v>809</v>
      </c>
      <c r="Q14" s="1563">
        <v>84</v>
      </c>
      <c r="R14" s="1564"/>
      <c r="S14" s="1510" t="s">
        <v>146</v>
      </c>
      <c r="T14" s="1518"/>
    </row>
    <row r="15" spans="1:23" s="1562" customFormat="1" ht="24.95" customHeight="1">
      <c r="B15" s="1510" t="s">
        <v>147</v>
      </c>
      <c r="C15" s="1540"/>
      <c r="D15" s="1514">
        <v>25172</v>
      </c>
      <c r="E15" s="1514">
        <v>990</v>
      </c>
      <c r="F15" s="1514">
        <v>3228</v>
      </c>
      <c r="G15" s="1514">
        <v>6761</v>
      </c>
      <c r="H15" s="1514">
        <v>3959</v>
      </c>
      <c r="I15" s="1514">
        <v>213</v>
      </c>
      <c r="J15" s="1318">
        <v>3416</v>
      </c>
      <c r="K15" s="1318">
        <v>35</v>
      </c>
      <c r="L15" s="1318">
        <v>1348</v>
      </c>
      <c r="M15" s="1514">
        <v>72</v>
      </c>
      <c r="N15" s="1514">
        <v>134</v>
      </c>
      <c r="O15" s="1514">
        <v>4287</v>
      </c>
      <c r="P15" s="1514">
        <v>675</v>
      </c>
      <c r="Q15" s="1563">
        <v>54</v>
      </c>
      <c r="R15" s="1564"/>
      <c r="S15" s="1510" t="s">
        <v>147</v>
      </c>
      <c r="T15" s="1518"/>
    </row>
    <row r="16" spans="1:23" s="1562" customFormat="1" ht="35.1" customHeight="1">
      <c r="B16" s="1510" t="s">
        <v>148</v>
      </c>
      <c r="C16" s="1540"/>
      <c r="D16" s="1514">
        <v>24841</v>
      </c>
      <c r="E16" s="1514">
        <v>1063</v>
      </c>
      <c r="F16" s="1514">
        <v>4798</v>
      </c>
      <c r="G16" s="1514">
        <v>6704</v>
      </c>
      <c r="H16" s="1514">
        <v>4017</v>
      </c>
      <c r="I16" s="1514">
        <v>97</v>
      </c>
      <c r="J16" s="1318">
        <v>3496</v>
      </c>
      <c r="K16" s="1318">
        <v>133</v>
      </c>
      <c r="L16" s="1318">
        <v>1482</v>
      </c>
      <c r="M16" s="1514">
        <v>76</v>
      </c>
      <c r="N16" s="1514">
        <v>125</v>
      </c>
      <c r="O16" s="1514">
        <v>2009</v>
      </c>
      <c r="P16" s="1514">
        <v>742</v>
      </c>
      <c r="Q16" s="1563">
        <v>99</v>
      </c>
      <c r="R16" s="1564"/>
      <c r="S16" s="1510" t="s">
        <v>148</v>
      </c>
      <c r="T16" s="1518"/>
    </row>
    <row r="17" spans="1:20" s="1562" customFormat="1" ht="24.95" customHeight="1">
      <c r="B17" s="1510" t="s">
        <v>149</v>
      </c>
      <c r="C17" s="1540"/>
      <c r="D17" s="1514">
        <v>64868</v>
      </c>
      <c r="E17" s="1514">
        <v>5710</v>
      </c>
      <c r="F17" s="1514">
        <v>2725</v>
      </c>
      <c r="G17" s="1514">
        <v>21431</v>
      </c>
      <c r="H17" s="1514">
        <v>12627</v>
      </c>
      <c r="I17" s="1514">
        <v>53</v>
      </c>
      <c r="J17" s="1318">
        <v>11038</v>
      </c>
      <c r="K17" s="1318">
        <v>73</v>
      </c>
      <c r="L17" s="1318">
        <v>4666</v>
      </c>
      <c r="M17" s="1514">
        <v>0</v>
      </c>
      <c r="N17" s="1514">
        <v>217</v>
      </c>
      <c r="O17" s="1514">
        <v>4776</v>
      </c>
      <c r="P17" s="1514">
        <v>1387</v>
      </c>
      <c r="Q17" s="1563">
        <v>165</v>
      </c>
      <c r="R17" s="1564"/>
      <c r="S17" s="1510" t="s">
        <v>149</v>
      </c>
      <c r="T17" s="1518"/>
    </row>
    <row r="18" spans="1:20" s="1562" customFormat="1" ht="24.95" customHeight="1">
      <c r="B18" s="1510" t="s">
        <v>150</v>
      </c>
      <c r="C18" s="1540"/>
      <c r="D18" s="1514">
        <v>56492</v>
      </c>
      <c r="E18" s="1514">
        <v>4705</v>
      </c>
      <c r="F18" s="1514">
        <v>2899</v>
      </c>
      <c r="G18" s="1514">
        <v>18642</v>
      </c>
      <c r="H18" s="1514">
        <v>10888</v>
      </c>
      <c r="I18" s="1514">
        <v>166</v>
      </c>
      <c r="J18" s="1318">
        <v>9624</v>
      </c>
      <c r="K18" s="1318">
        <v>34</v>
      </c>
      <c r="L18" s="1318">
        <v>3983</v>
      </c>
      <c r="M18" s="1514">
        <v>75</v>
      </c>
      <c r="N18" s="1514">
        <v>164</v>
      </c>
      <c r="O18" s="1514">
        <v>4082</v>
      </c>
      <c r="P18" s="1514">
        <v>1178</v>
      </c>
      <c r="Q18" s="1563">
        <v>52</v>
      </c>
      <c r="R18" s="1564"/>
      <c r="S18" s="1510" t="s">
        <v>150</v>
      </c>
      <c r="T18" s="1518"/>
    </row>
    <row r="19" spans="1:20" s="1562" customFormat="1" ht="24.95" customHeight="1">
      <c r="B19" s="1510" t="s">
        <v>151</v>
      </c>
      <c r="C19" s="1540"/>
      <c r="D19" s="1514">
        <v>158770</v>
      </c>
      <c r="E19" s="1514">
        <v>10240</v>
      </c>
      <c r="F19" s="1514">
        <v>1390</v>
      </c>
      <c r="G19" s="1514">
        <v>36462</v>
      </c>
      <c r="H19" s="1514">
        <v>20415</v>
      </c>
      <c r="I19" s="1514">
        <v>515</v>
      </c>
      <c r="J19" s="1318">
        <v>19216</v>
      </c>
      <c r="K19" s="1318">
        <v>556</v>
      </c>
      <c r="L19" s="1318">
        <v>6520</v>
      </c>
      <c r="M19" s="1514">
        <v>251</v>
      </c>
      <c r="N19" s="1514">
        <v>643</v>
      </c>
      <c r="O19" s="1514">
        <v>53463</v>
      </c>
      <c r="P19" s="1514">
        <v>7062</v>
      </c>
      <c r="Q19" s="1563">
        <v>2037</v>
      </c>
      <c r="R19" s="1517"/>
      <c r="S19" s="1510" t="s">
        <v>151</v>
      </c>
      <c r="T19" s="1518"/>
    </row>
    <row r="20" spans="1:20" s="1562" customFormat="1" ht="24.95" customHeight="1">
      <c r="B20" s="1510" t="s">
        <v>152</v>
      </c>
      <c r="C20" s="1540"/>
      <c r="D20" s="1514">
        <v>78540</v>
      </c>
      <c r="E20" s="1514">
        <v>7369</v>
      </c>
      <c r="F20" s="1514">
        <v>3649</v>
      </c>
      <c r="G20" s="1514">
        <v>26751</v>
      </c>
      <c r="H20" s="1514">
        <v>14833</v>
      </c>
      <c r="I20" s="1514">
        <v>215</v>
      </c>
      <c r="J20" s="1318">
        <v>12834</v>
      </c>
      <c r="K20" s="1318">
        <v>277</v>
      </c>
      <c r="L20" s="1318">
        <v>4880</v>
      </c>
      <c r="M20" s="1514">
        <v>0</v>
      </c>
      <c r="N20" s="1514">
        <v>264</v>
      </c>
      <c r="O20" s="1514">
        <v>5572</v>
      </c>
      <c r="P20" s="1514">
        <v>1505</v>
      </c>
      <c r="Q20" s="1563">
        <v>391</v>
      </c>
      <c r="R20" s="1564"/>
      <c r="S20" s="1510" t="s">
        <v>152</v>
      </c>
      <c r="T20" s="1518"/>
    </row>
    <row r="21" spans="1:20" s="1562" customFormat="1" ht="35.1" customHeight="1">
      <c r="B21" s="1510" t="s">
        <v>153</v>
      </c>
      <c r="C21" s="1540"/>
      <c r="D21" s="1514">
        <v>27606</v>
      </c>
      <c r="E21" s="1514">
        <v>539</v>
      </c>
      <c r="F21" s="1514">
        <v>4536</v>
      </c>
      <c r="G21" s="1514">
        <v>8035</v>
      </c>
      <c r="H21" s="1514">
        <v>4692</v>
      </c>
      <c r="I21" s="1514">
        <v>58</v>
      </c>
      <c r="J21" s="1318">
        <v>3784</v>
      </c>
      <c r="K21" s="1318">
        <v>246</v>
      </c>
      <c r="L21" s="1318">
        <v>1673</v>
      </c>
      <c r="M21" s="1514">
        <v>78</v>
      </c>
      <c r="N21" s="1514">
        <v>87</v>
      </c>
      <c r="O21" s="1514">
        <v>2843</v>
      </c>
      <c r="P21" s="1514">
        <v>1021</v>
      </c>
      <c r="Q21" s="1563">
        <v>14</v>
      </c>
      <c r="R21" s="1564"/>
      <c r="S21" s="1510" t="s">
        <v>153</v>
      </c>
      <c r="T21" s="1518"/>
    </row>
    <row r="22" spans="1:20" s="1562" customFormat="1" ht="24.95" customHeight="1">
      <c r="B22" s="1510" t="s">
        <v>154</v>
      </c>
      <c r="C22" s="1540"/>
      <c r="D22" s="1514">
        <v>13669</v>
      </c>
      <c r="E22" s="1514">
        <v>208</v>
      </c>
      <c r="F22" s="1514">
        <v>2863</v>
      </c>
      <c r="G22" s="1514">
        <v>3661</v>
      </c>
      <c r="H22" s="1514">
        <v>2015</v>
      </c>
      <c r="I22" s="1514">
        <v>72</v>
      </c>
      <c r="J22" s="1318">
        <v>2138</v>
      </c>
      <c r="K22" s="1318">
        <v>0</v>
      </c>
      <c r="L22" s="1318">
        <v>911</v>
      </c>
      <c r="M22" s="1514">
        <v>108</v>
      </c>
      <c r="N22" s="1514">
        <v>75</v>
      </c>
      <c r="O22" s="1514">
        <v>1152</v>
      </c>
      <c r="P22" s="1514">
        <v>229</v>
      </c>
      <c r="Q22" s="1563">
        <v>237</v>
      </c>
      <c r="R22" s="1564"/>
      <c r="S22" s="1510" t="s">
        <v>154</v>
      </c>
      <c r="T22" s="1518"/>
    </row>
    <row r="23" spans="1:20" s="1562" customFormat="1" ht="24.95" customHeight="1">
      <c r="B23" s="1510" t="s">
        <v>155</v>
      </c>
      <c r="C23" s="1540"/>
      <c r="D23" s="1514">
        <v>17202</v>
      </c>
      <c r="E23" s="1514">
        <v>545</v>
      </c>
      <c r="F23" s="1514">
        <v>3802</v>
      </c>
      <c r="G23" s="1514">
        <v>4025</v>
      </c>
      <c r="H23" s="1514">
        <v>2193</v>
      </c>
      <c r="I23" s="1514">
        <v>51</v>
      </c>
      <c r="J23" s="1318">
        <v>2296</v>
      </c>
      <c r="K23" s="1318">
        <v>0</v>
      </c>
      <c r="L23" s="1318">
        <v>736</v>
      </c>
      <c r="M23" s="1514">
        <v>111</v>
      </c>
      <c r="N23" s="1514">
        <v>70</v>
      </c>
      <c r="O23" s="1514">
        <v>2736</v>
      </c>
      <c r="P23" s="1514">
        <v>346</v>
      </c>
      <c r="Q23" s="1563">
        <v>291</v>
      </c>
      <c r="R23" s="1564"/>
      <c r="S23" s="1510" t="s">
        <v>155</v>
      </c>
      <c r="T23" s="1518"/>
    </row>
    <row r="24" spans="1:20" s="1562" customFormat="1" ht="24.95" customHeight="1">
      <c r="B24" s="1510" t="s">
        <v>156</v>
      </c>
      <c r="C24" s="1540"/>
      <c r="D24" s="1514">
        <v>11898</v>
      </c>
      <c r="E24" s="1514">
        <v>172</v>
      </c>
      <c r="F24" s="1514">
        <v>2810</v>
      </c>
      <c r="G24" s="1514">
        <v>3117</v>
      </c>
      <c r="H24" s="1514">
        <v>1835</v>
      </c>
      <c r="I24" s="1514">
        <v>39</v>
      </c>
      <c r="J24" s="1318">
        <v>1636</v>
      </c>
      <c r="K24" s="1318">
        <v>0</v>
      </c>
      <c r="L24" s="1318">
        <v>747</v>
      </c>
      <c r="M24" s="1514">
        <v>76</v>
      </c>
      <c r="N24" s="1514">
        <v>27</v>
      </c>
      <c r="O24" s="1514">
        <v>1046</v>
      </c>
      <c r="P24" s="1514">
        <v>154</v>
      </c>
      <c r="Q24" s="1563">
        <v>239</v>
      </c>
      <c r="R24" s="1564"/>
      <c r="S24" s="1510" t="s">
        <v>156</v>
      </c>
      <c r="T24" s="1518"/>
    </row>
    <row r="25" spans="1:20" s="1562" customFormat="1" ht="24.95" customHeight="1">
      <c r="B25" s="1510" t="s">
        <v>157</v>
      </c>
      <c r="C25" s="1540"/>
      <c r="D25" s="1514">
        <v>11136</v>
      </c>
      <c r="E25" s="1514">
        <v>495</v>
      </c>
      <c r="F25" s="1514">
        <v>1495</v>
      </c>
      <c r="G25" s="1514">
        <v>3247</v>
      </c>
      <c r="H25" s="1514">
        <v>1807</v>
      </c>
      <c r="I25" s="1514">
        <v>0</v>
      </c>
      <c r="J25" s="1318">
        <v>1744</v>
      </c>
      <c r="K25" s="1318">
        <v>0</v>
      </c>
      <c r="L25" s="1318">
        <v>771</v>
      </c>
      <c r="M25" s="1514">
        <v>0</v>
      </c>
      <c r="N25" s="1514">
        <v>61</v>
      </c>
      <c r="O25" s="1514">
        <v>1328</v>
      </c>
      <c r="P25" s="1514">
        <v>168</v>
      </c>
      <c r="Q25" s="1563">
        <v>20</v>
      </c>
      <c r="R25" s="1564"/>
      <c r="S25" s="1510" t="s">
        <v>157</v>
      </c>
      <c r="T25" s="1518"/>
    </row>
    <row r="26" spans="1:20" s="1562" customFormat="1" ht="35.1" customHeight="1">
      <c r="B26" s="1510" t="s">
        <v>158</v>
      </c>
      <c r="C26" s="1540"/>
      <c r="D26" s="1514">
        <v>22542</v>
      </c>
      <c r="E26" s="1514">
        <v>896</v>
      </c>
      <c r="F26" s="1514">
        <v>1165</v>
      </c>
      <c r="G26" s="1514">
        <v>7131</v>
      </c>
      <c r="H26" s="1514">
        <v>4652</v>
      </c>
      <c r="I26" s="1514">
        <v>150</v>
      </c>
      <c r="J26" s="1318">
        <v>4226</v>
      </c>
      <c r="K26" s="1318">
        <v>33</v>
      </c>
      <c r="L26" s="1318">
        <v>1738</v>
      </c>
      <c r="M26" s="1514">
        <v>77</v>
      </c>
      <c r="N26" s="1514">
        <v>164</v>
      </c>
      <c r="O26" s="1514">
        <v>1691</v>
      </c>
      <c r="P26" s="1514">
        <v>520</v>
      </c>
      <c r="Q26" s="1563">
        <v>99</v>
      </c>
      <c r="R26" s="1564"/>
      <c r="S26" s="1510" t="s">
        <v>158</v>
      </c>
      <c r="T26" s="1518"/>
    </row>
    <row r="27" spans="1:20" s="1562" customFormat="1" ht="24.95" customHeight="1">
      <c r="B27" s="1510" t="s">
        <v>159</v>
      </c>
      <c r="C27" s="1540"/>
      <c r="D27" s="1514">
        <v>23269</v>
      </c>
      <c r="E27" s="1514">
        <v>1760</v>
      </c>
      <c r="F27" s="1514">
        <v>1452</v>
      </c>
      <c r="G27" s="1514">
        <v>7157</v>
      </c>
      <c r="H27" s="1514">
        <v>4205</v>
      </c>
      <c r="I27" s="1514">
        <v>232</v>
      </c>
      <c r="J27" s="1318">
        <v>3966</v>
      </c>
      <c r="K27" s="1318">
        <v>0</v>
      </c>
      <c r="L27" s="1318">
        <v>1710</v>
      </c>
      <c r="M27" s="1514">
        <v>71</v>
      </c>
      <c r="N27" s="1514">
        <v>229</v>
      </c>
      <c r="O27" s="1514">
        <v>1949</v>
      </c>
      <c r="P27" s="1514">
        <v>331</v>
      </c>
      <c r="Q27" s="1563">
        <v>207</v>
      </c>
      <c r="R27" s="1564"/>
      <c r="S27" s="1510" t="s">
        <v>159</v>
      </c>
      <c r="T27" s="1518"/>
    </row>
    <row r="28" spans="1:20" s="1562" customFormat="1" ht="24.95" customHeight="1">
      <c r="B28" s="1510" t="s">
        <v>160</v>
      </c>
      <c r="C28" s="1540"/>
      <c r="D28" s="1514">
        <v>40294</v>
      </c>
      <c r="E28" s="1514">
        <v>2705</v>
      </c>
      <c r="F28" s="1514">
        <v>6607</v>
      </c>
      <c r="G28" s="1514">
        <v>11358</v>
      </c>
      <c r="H28" s="1514">
        <v>6915</v>
      </c>
      <c r="I28" s="1514">
        <v>20</v>
      </c>
      <c r="J28" s="1318">
        <v>6342</v>
      </c>
      <c r="K28" s="1318">
        <v>0</v>
      </c>
      <c r="L28" s="1318">
        <v>2860</v>
      </c>
      <c r="M28" s="1514">
        <v>73</v>
      </c>
      <c r="N28" s="1514">
        <v>111</v>
      </c>
      <c r="O28" s="1514">
        <v>2197</v>
      </c>
      <c r="P28" s="1514">
        <v>1013</v>
      </c>
      <c r="Q28" s="1563">
        <v>93</v>
      </c>
      <c r="R28" s="1564"/>
      <c r="S28" s="1510" t="s">
        <v>160</v>
      </c>
      <c r="T28" s="1518"/>
    </row>
    <row r="29" spans="1:20" s="1562" customFormat="1" ht="24.95" customHeight="1">
      <c r="B29" s="1510" t="s">
        <v>161</v>
      </c>
      <c r="C29" s="1540"/>
      <c r="D29" s="1514">
        <v>81003</v>
      </c>
      <c r="E29" s="1514">
        <v>4395</v>
      </c>
      <c r="F29" s="1514">
        <v>5174</v>
      </c>
      <c r="G29" s="1514">
        <v>25531</v>
      </c>
      <c r="H29" s="1514">
        <v>14214</v>
      </c>
      <c r="I29" s="1514">
        <v>55</v>
      </c>
      <c r="J29" s="1318">
        <v>12244</v>
      </c>
      <c r="K29" s="1318">
        <v>53</v>
      </c>
      <c r="L29" s="1318">
        <v>3915</v>
      </c>
      <c r="M29" s="1514">
        <v>73</v>
      </c>
      <c r="N29" s="1514">
        <v>353</v>
      </c>
      <c r="O29" s="1514">
        <v>11765</v>
      </c>
      <c r="P29" s="1514">
        <v>2622</v>
      </c>
      <c r="Q29" s="1563">
        <v>609</v>
      </c>
      <c r="R29" s="1517"/>
      <c r="S29" s="1510" t="s">
        <v>161</v>
      </c>
      <c r="T29" s="1518"/>
    </row>
    <row r="30" spans="1:20" s="1562" customFormat="1" ht="24.95" customHeight="1">
      <c r="B30" s="1510" t="s">
        <v>162</v>
      </c>
      <c r="C30" s="1540"/>
      <c r="D30" s="1514">
        <v>19770</v>
      </c>
      <c r="E30" s="1514">
        <v>1060</v>
      </c>
      <c r="F30" s="1514">
        <v>1627</v>
      </c>
      <c r="G30" s="1514">
        <v>6743</v>
      </c>
      <c r="H30" s="1514">
        <v>3775</v>
      </c>
      <c r="I30" s="1514">
        <v>27</v>
      </c>
      <c r="J30" s="1318">
        <v>3311</v>
      </c>
      <c r="K30" s="1318">
        <v>48</v>
      </c>
      <c r="L30" s="1318">
        <v>1203</v>
      </c>
      <c r="M30" s="1514">
        <v>166</v>
      </c>
      <c r="N30" s="1514">
        <v>82</v>
      </c>
      <c r="O30" s="1514">
        <v>1273</v>
      </c>
      <c r="P30" s="1514">
        <v>357</v>
      </c>
      <c r="Q30" s="1563">
        <v>98</v>
      </c>
      <c r="R30" s="1564"/>
      <c r="S30" s="1510" t="s">
        <v>162</v>
      </c>
      <c r="T30" s="1518"/>
    </row>
    <row r="31" spans="1:20" s="1562" customFormat="1" ht="35.1" customHeight="1" thickBot="1">
      <c r="A31" s="1565"/>
      <c r="B31" s="1521" t="s">
        <v>163</v>
      </c>
      <c r="C31" s="1541"/>
      <c r="D31" s="1523">
        <v>18067</v>
      </c>
      <c r="E31" s="1525">
        <v>1028</v>
      </c>
      <c r="F31" s="1525">
        <v>2698</v>
      </c>
      <c r="G31" s="1525">
        <v>5655</v>
      </c>
      <c r="H31" s="1525">
        <v>3149</v>
      </c>
      <c r="I31" s="1525">
        <v>61</v>
      </c>
      <c r="J31" s="1319">
        <v>2698</v>
      </c>
      <c r="K31" s="1319">
        <v>42</v>
      </c>
      <c r="L31" s="1319">
        <v>1353</v>
      </c>
      <c r="M31" s="1525">
        <v>0</v>
      </c>
      <c r="N31" s="1525">
        <v>61</v>
      </c>
      <c r="O31" s="1525">
        <v>1090</v>
      </c>
      <c r="P31" s="1525">
        <v>151</v>
      </c>
      <c r="Q31" s="1566">
        <v>81</v>
      </c>
      <c r="R31" s="1567"/>
      <c r="S31" s="1521" t="s">
        <v>163</v>
      </c>
      <c r="T31" s="1529"/>
    </row>
    <row r="32" spans="1:20" s="1470" customFormat="1" ht="14.25" customHeight="1">
      <c r="A32" s="1469" t="s">
        <v>273</v>
      </c>
      <c r="B32" s="1469"/>
      <c r="C32" s="1469"/>
      <c r="P32" s="1568"/>
      <c r="T32" s="1471" t="s">
        <v>274</v>
      </c>
    </row>
    <row r="33" spans="1:20" s="1476" customFormat="1" ht="25.5" customHeight="1">
      <c r="A33" s="1472" t="s">
        <v>275</v>
      </c>
      <c r="B33" s="1473"/>
      <c r="C33" s="1473"/>
      <c r="D33" s="1473"/>
      <c r="E33" s="1473"/>
      <c r="F33" s="1473"/>
      <c r="G33" s="1473"/>
      <c r="H33" s="1473"/>
      <c r="I33" s="1473"/>
      <c r="J33" s="1473"/>
      <c r="K33" s="1473"/>
      <c r="L33" s="1473"/>
      <c r="M33" s="1473"/>
      <c r="N33" s="1473"/>
      <c r="O33" s="1473"/>
      <c r="P33" s="1473"/>
      <c r="Q33" s="1473"/>
      <c r="R33" s="1473"/>
      <c r="S33" s="1473"/>
      <c r="T33" s="1473"/>
    </row>
    <row r="34" spans="1:20" s="1476" customFormat="1" ht="14.25" customHeight="1" thickBot="1">
      <c r="A34" s="1473"/>
      <c r="B34" s="1478"/>
      <c r="C34" s="1478"/>
      <c r="D34" s="1473"/>
      <c r="E34" s="1473"/>
      <c r="F34" s="1479"/>
      <c r="G34" s="1473"/>
      <c r="H34" s="1473"/>
      <c r="I34" s="1473"/>
      <c r="J34" s="1473"/>
      <c r="K34" s="1473"/>
      <c r="L34" s="1473"/>
      <c r="M34" s="1473"/>
      <c r="N34" s="1473"/>
      <c r="O34" s="1473"/>
      <c r="P34" s="1473"/>
      <c r="Q34" s="1473"/>
      <c r="R34" s="1473"/>
      <c r="S34" s="1473"/>
      <c r="T34" s="1473"/>
    </row>
    <row r="35" spans="1:20" s="1476" customFormat="1" ht="41.25" customHeight="1">
      <c r="A35" s="1554"/>
      <c r="B35" s="1481" t="s">
        <v>133</v>
      </c>
      <c r="C35" s="1482"/>
      <c r="D35" s="1483" t="s">
        <v>15</v>
      </c>
      <c r="E35" s="1483" t="s">
        <v>37</v>
      </c>
      <c r="F35" s="1484" t="s">
        <v>134</v>
      </c>
      <c r="G35" s="1483" t="s">
        <v>41</v>
      </c>
      <c r="H35" s="1483" t="s">
        <v>43</v>
      </c>
      <c r="I35" s="1485" t="s">
        <v>135</v>
      </c>
      <c r="J35" s="1483" t="s">
        <v>47</v>
      </c>
      <c r="K35" s="1483" t="s">
        <v>268</v>
      </c>
      <c r="L35" s="1483" t="s">
        <v>269</v>
      </c>
      <c r="M35" s="1555" t="s">
        <v>270</v>
      </c>
      <c r="N35" s="1483" t="s">
        <v>55</v>
      </c>
      <c r="O35" s="1483" t="s">
        <v>271</v>
      </c>
      <c r="P35" s="1483" t="s">
        <v>62</v>
      </c>
      <c r="Q35" s="1483" t="s">
        <v>64</v>
      </c>
      <c r="R35" s="1556"/>
      <c r="S35" s="1481" t="s">
        <v>133</v>
      </c>
      <c r="T35" s="1481"/>
    </row>
    <row r="36" spans="1:20" s="1476" customFormat="1" ht="13.5" customHeight="1">
      <c r="B36" s="1474"/>
      <c r="C36" s="1557"/>
      <c r="D36" s="1491"/>
      <c r="E36" s="1491"/>
      <c r="F36" s="1491"/>
      <c r="G36" s="1491"/>
      <c r="H36" s="1491"/>
      <c r="I36" s="1491"/>
      <c r="J36" s="1491"/>
      <c r="K36" s="1491"/>
      <c r="L36" s="1491"/>
      <c r="M36" s="1491"/>
      <c r="N36" s="1491"/>
      <c r="O36" s="1491"/>
      <c r="P36" s="1491"/>
      <c r="Q36" s="1491"/>
      <c r="R36" s="1558"/>
      <c r="S36" s="1474"/>
      <c r="T36" s="1474"/>
    </row>
    <row r="37" spans="1:20" s="1562" customFormat="1" ht="24.95" customHeight="1">
      <c r="B37" s="1510" t="s">
        <v>168</v>
      </c>
      <c r="C37" s="1540"/>
      <c r="D37" s="1514">
        <v>37895</v>
      </c>
      <c r="E37" s="1514">
        <v>1887</v>
      </c>
      <c r="F37" s="1514">
        <v>3062</v>
      </c>
      <c r="G37" s="1514">
        <v>8399</v>
      </c>
      <c r="H37" s="1514">
        <v>5138</v>
      </c>
      <c r="I37" s="1514">
        <v>430</v>
      </c>
      <c r="J37" s="1318">
        <v>5203</v>
      </c>
      <c r="K37" s="1318">
        <v>0</v>
      </c>
      <c r="L37" s="1318">
        <v>2051</v>
      </c>
      <c r="M37" s="1514">
        <v>52</v>
      </c>
      <c r="N37" s="1514">
        <v>154</v>
      </c>
      <c r="O37" s="1514">
        <v>10430</v>
      </c>
      <c r="P37" s="1514">
        <v>813</v>
      </c>
      <c r="Q37" s="1563">
        <v>276</v>
      </c>
      <c r="R37" s="1564"/>
      <c r="S37" s="1510" t="s">
        <v>168</v>
      </c>
      <c r="T37" s="1518"/>
    </row>
    <row r="38" spans="1:20" s="1562" customFormat="1" ht="24.95" customHeight="1">
      <c r="B38" s="1510" t="s">
        <v>169</v>
      </c>
      <c r="C38" s="1540"/>
      <c r="D38" s="1514">
        <v>107980</v>
      </c>
      <c r="E38" s="1514">
        <v>6017</v>
      </c>
      <c r="F38" s="1514">
        <v>16443</v>
      </c>
      <c r="G38" s="1514">
        <v>29280</v>
      </c>
      <c r="H38" s="1514">
        <v>17219</v>
      </c>
      <c r="I38" s="1514">
        <v>619</v>
      </c>
      <c r="J38" s="1318">
        <v>13864</v>
      </c>
      <c r="K38" s="1318">
        <v>14</v>
      </c>
      <c r="L38" s="1318">
        <v>5501</v>
      </c>
      <c r="M38" s="1514">
        <v>66</v>
      </c>
      <c r="N38" s="1514">
        <v>546</v>
      </c>
      <c r="O38" s="1514">
        <v>14303</v>
      </c>
      <c r="P38" s="1514">
        <v>3702</v>
      </c>
      <c r="Q38" s="1563">
        <v>406</v>
      </c>
      <c r="R38" s="1517"/>
      <c r="S38" s="1510" t="s">
        <v>169</v>
      </c>
      <c r="T38" s="1518"/>
    </row>
    <row r="39" spans="1:20" s="1562" customFormat="1" ht="24.95" customHeight="1">
      <c r="B39" s="1510" t="s">
        <v>170</v>
      </c>
      <c r="C39" s="1540"/>
      <c r="D39" s="1514">
        <v>65464</v>
      </c>
      <c r="E39" s="1514">
        <v>3623</v>
      </c>
      <c r="F39" s="1514">
        <v>10098</v>
      </c>
      <c r="G39" s="1514">
        <v>18407</v>
      </c>
      <c r="H39" s="1514">
        <v>10382</v>
      </c>
      <c r="I39" s="1514">
        <v>348</v>
      </c>
      <c r="J39" s="1318">
        <v>9605</v>
      </c>
      <c r="K39" s="1318">
        <v>89</v>
      </c>
      <c r="L39" s="1318">
        <v>3888</v>
      </c>
      <c r="M39" s="1514">
        <v>156</v>
      </c>
      <c r="N39" s="1514">
        <v>296</v>
      </c>
      <c r="O39" s="1514">
        <v>6867</v>
      </c>
      <c r="P39" s="1514">
        <v>1232</v>
      </c>
      <c r="Q39" s="1563">
        <v>473</v>
      </c>
      <c r="R39" s="1564"/>
      <c r="S39" s="1510" t="s">
        <v>170</v>
      </c>
      <c r="T39" s="1518"/>
    </row>
    <row r="40" spans="1:20" s="1562" customFormat="1" ht="24.95" customHeight="1">
      <c r="B40" s="1510" t="s">
        <v>171</v>
      </c>
      <c r="C40" s="1540"/>
      <c r="D40" s="1514">
        <v>16282</v>
      </c>
      <c r="E40" s="1514">
        <v>952</v>
      </c>
      <c r="F40" s="1514">
        <v>1946</v>
      </c>
      <c r="G40" s="1514">
        <v>4800</v>
      </c>
      <c r="H40" s="1514">
        <v>2802</v>
      </c>
      <c r="I40" s="1514">
        <v>254</v>
      </c>
      <c r="J40" s="1318">
        <v>2416</v>
      </c>
      <c r="K40" s="1318">
        <v>77</v>
      </c>
      <c r="L40" s="1318">
        <v>956</v>
      </c>
      <c r="M40" s="1514">
        <v>75</v>
      </c>
      <c r="N40" s="1514">
        <v>99</v>
      </c>
      <c r="O40" s="1514">
        <v>1490</v>
      </c>
      <c r="P40" s="1514">
        <v>203</v>
      </c>
      <c r="Q40" s="1563">
        <v>212</v>
      </c>
      <c r="R40" s="1564"/>
      <c r="S40" s="1510" t="s">
        <v>171</v>
      </c>
      <c r="T40" s="1518"/>
    </row>
    <row r="41" spans="1:20" s="1562" customFormat="1" ht="35.1" customHeight="1">
      <c r="B41" s="1510" t="s">
        <v>172</v>
      </c>
      <c r="C41" s="1540"/>
      <c r="D41" s="1514">
        <v>12181</v>
      </c>
      <c r="E41" s="1514">
        <v>424</v>
      </c>
      <c r="F41" s="1514">
        <v>1267</v>
      </c>
      <c r="G41" s="1514">
        <v>3971</v>
      </c>
      <c r="H41" s="1514">
        <v>2300</v>
      </c>
      <c r="I41" s="1514">
        <v>48</v>
      </c>
      <c r="J41" s="1318">
        <v>2016</v>
      </c>
      <c r="K41" s="1318">
        <v>0</v>
      </c>
      <c r="L41" s="1318">
        <v>1017</v>
      </c>
      <c r="M41" s="1514">
        <v>56</v>
      </c>
      <c r="N41" s="1514">
        <v>24</v>
      </c>
      <c r="O41" s="1514">
        <v>751</v>
      </c>
      <c r="P41" s="1514">
        <v>186</v>
      </c>
      <c r="Q41" s="1563">
        <v>121</v>
      </c>
      <c r="R41" s="1564"/>
      <c r="S41" s="1510" t="s">
        <v>172</v>
      </c>
      <c r="T41" s="1518"/>
    </row>
    <row r="42" spans="1:20" s="1562" customFormat="1" ht="24.95" customHeight="1">
      <c r="B42" s="1510" t="s">
        <v>173</v>
      </c>
      <c r="C42" s="1540"/>
      <c r="D42" s="1514">
        <v>8243</v>
      </c>
      <c r="E42" s="1514">
        <v>215</v>
      </c>
      <c r="F42" s="1514">
        <v>781</v>
      </c>
      <c r="G42" s="1514">
        <v>2333</v>
      </c>
      <c r="H42" s="1514">
        <v>1348</v>
      </c>
      <c r="I42" s="1514">
        <v>153</v>
      </c>
      <c r="J42" s="1318">
        <v>1378</v>
      </c>
      <c r="K42" s="1318">
        <v>0</v>
      </c>
      <c r="L42" s="1318">
        <v>641</v>
      </c>
      <c r="M42" s="1514">
        <v>71</v>
      </c>
      <c r="N42" s="1514">
        <v>43</v>
      </c>
      <c r="O42" s="1514">
        <v>813</v>
      </c>
      <c r="P42" s="1514">
        <v>181</v>
      </c>
      <c r="Q42" s="1563">
        <v>286</v>
      </c>
      <c r="R42" s="1564"/>
      <c r="S42" s="1510" t="s">
        <v>173</v>
      </c>
      <c r="T42" s="1518"/>
    </row>
    <row r="43" spans="1:20" s="1562" customFormat="1" ht="24.95" customHeight="1">
      <c r="B43" s="1510" t="s">
        <v>174</v>
      </c>
      <c r="C43" s="1540"/>
      <c r="D43" s="1514">
        <v>9468</v>
      </c>
      <c r="E43" s="1514">
        <v>352</v>
      </c>
      <c r="F43" s="1514">
        <v>433</v>
      </c>
      <c r="G43" s="1514">
        <v>2999</v>
      </c>
      <c r="H43" s="1514">
        <v>1808</v>
      </c>
      <c r="I43" s="1514">
        <v>120</v>
      </c>
      <c r="J43" s="1318">
        <v>1721</v>
      </c>
      <c r="K43" s="1318">
        <v>0</v>
      </c>
      <c r="L43" s="1318">
        <v>823</v>
      </c>
      <c r="M43" s="1514">
        <v>69</v>
      </c>
      <c r="N43" s="1514">
        <v>16</v>
      </c>
      <c r="O43" s="1514">
        <v>867</v>
      </c>
      <c r="P43" s="1514">
        <v>221</v>
      </c>
      <c r="Q43" s="1563">
        <v>39</v>
      </c>
      <c r="R43" s="1564"/>
      <c r="S43" s="1510" t="s">
        <v>174</v>
      </c>
      <c r="T43" s="1518"/>
    </row>
    <row r="44" spans="1:20" s="1562" customFormat="1" ht="24.95" customHeight="1">
      <c r="B44" s="1510" t="s">
        <v>175</v>
      </c>
      <c r="C44" s="1540"/>
      <c r="D44" s="1514">
        <v>25201</v>
      </c>
      <c r="E44" s="1514">
        <v>1165</v>
      </c>
      <c r="F44" s="1514">
        <v>2317</v>
      </c>
      <c r="G44" s="1514">
        <v>7496</v>
      </c>
      <c r="H44" s="1514">
        <v>4089</v>
      </c>
      <c r="I44" s="1514">
        <v>69</v>
      </c>
      <c r="J44" s="1318">
        <v>3854</v>
      </c>
      <c r="K44" s="1318">
        <v>102</v>
      </c>
      <c r="L44" s="1318">
        <v>1260</v>
      </c>
      <c r="M44" s="1514">
        <v>62</v>
      </c>
      <c r="N44" s="1514">
        <v>168</v>
      </c>
      <c r="O44" s="1514">
        <v>3899</v>
      </c>
      <c r="P44" s="1514">
        <v>605</v>
      </c>
      <c r="Q44" s="1563">
        <v>115</v>
      </c>
      <c r="R44" s="1564"/>
      <c r="S44" s="1510" t="s">
        <v>175</v>
      </c>
      <c r="T44" s="1518"/>
    </row>
    <row r="45" spans="1:20" s="1562" customFormat="1" ht="24.95" customHeight="1">
      <c r="B45" s="1510" t="s">
        <v>176</v>
      </c>
      <c r="C45" s="1540"/>
      <c r="D45" s="1514">
        <v>33234</v>
      </c>
      <c r="E45" s="1514">
        <v>1718</v>
      </c>
      <c r="F45" s="1514">
        <v>3646</v>
      </c>
      <c r="G45" s="1514">
        <v>10040</v>
      </c>
      <c r="H45" s="1514">
        <v>5657</v>
      </c>
      <c r="I45" s="1514">
        <v>243</v>
      </c>
      <c r="J45" s="1318">
        <v>5125</v>
      </c>
      <c r="K45" s="1318">
        <v>54</v>
      </c>
      <c r="L45" s="1318">
        <v>1636</v>
      </c>
      <c r="M45" s="1514">
        <v>116</v>
      </c>
      <c r="N45" s="1514">
        <v>94</v>
      </c>
      <c r="O45" s="1514">
        <v>3985</v>
      </c>
      <c r="P45" s="1514">
        <v>775</v>
      </c>
      <c r="Q45" s="1563">
        <v>145</v>
      </c>
      <c r="R45" s="1564"/>
      <c r="S45" s="1510" t="s">
        <v>176</v>
      </c>
      <c r="T45" s="1518"/>
    </row>
    <row r="46" spans="1:20" s="1562" customFormat="1" ht="35.1" customHeight="1">
      <c r="B46" s="1510" t="s">
        <v>177</v>
      </c>
      <c r="C46" s="1540"/>
      <c r="D46" s="1514">
        <v>16259</v>
      </c>
      <c r="E46" s="1514">
        <v>1405</v>
      </c>
      <c r="F46" s="1514">
        <v>608</v>
      </c>
      <c r="G46" s="1514">
        <v>4930</v>
      </c>
      <c r="H46" s="1514">
        <v>2901</v>
      </c>
      <c r="I46" s="1514">
        <v>0</v>
      </c>
      <c r="J46" s="1318">
        <v>2725</v>
      </c>
      <c r="K46" s="1318">
        <v>57</v>
      </c>
      <c r="L46" s="1318">
        <v>1226</v>
      </c>
      <c r="M46" s="1514">
        <v>180</v>
      </c>
      <c r="N46" s="1514">
        <v>84</v>
      </c>
      <c r="O46" s="1514">
        <v>1463</v>
      </c>
      <c r="P46" s="1514">
        <v>377</v>
      </c>
      <c r="Q46" s="1563">
        <v>303</v>
      </c>
      <c r="R46" s="1564"/>
      <c r="S46" s="1510" t="s">
        <v>177</v>
      </c>
      <c r="T46" s="1518"/>
    </row>
    <row r="47" spans="1:20" s="1562" customFormat="1" ht="24.95" customHeight="1">
      <c r="B47" s="1510" t="s">
        <v>178</v>
      </c>
      <c r="C47" s="1540"/>
      <c r="D47" s="1514">
        <v>10870</v>
      </c>
      <c r="E47" s="1514">
        <v>532</v>
      </c>
      <c r="F47" s="1514">
        <v>1486</v>
      </c>
      <c r="G47" s="1514">
        <v>2980</v>
      </c>
      <c r="H47" s="1514">
        <v>1679</v>
      </c>
      <c r="I47" s="1514">
        <v>0</v>
      </c>
      <c r="J47" s="1318">
        <v>1491</v>
      </c>
      <c r="K47" s="1318">
        <v>73</v>
      </c>
      <c r="L47" s="1318">
        <v>725</v>
      </c>
      <c r="M47" s="1514">
        <v>81</v>
      </c>
      <c r="N47" s="1514">
        <v>94</v>
      </c>
      <c r="O47" s="1514">
        <v>1532</v>
      </c>
      <c r="P47" s="1514">
        <v>186</v>
      </c>
      <c r="Q47" s="1563">
        <v>11</v>
      </c>
      <c r="R47" s="1564"/>
      <c r="S47" s="1510" t="s">
        <v>178</v>
      </c>
      <c r="T47" s="1518"/>
    </row>
    <row r="48" spans="1:20" s="1562" customFormat="1" ht="24.95" customHeight="1">
      <c r="B48" s="1510" t="s">
        <v>179</v>
      </c>
      <c r="C48" s="1540"/>
      <c r="D48" s="1514">
        <v>12039</v>
      </c>
      <c r="E48" s="1514">
        <v>800</v>
      </c>
      <c r="F48" s="1514">
        <v>1705</v>
      </c>
      <c r="G48" s="1514">
        <v>3493</v>
      </c>
      <c r="H48" s="1514">
        <v>2033</v>
      </c>
      <c r="I48" s="1514">
        <v>0</v>
      </c>
      <c r="J48" s="1318">
        <v>1993</v>
      </c>
      <c r="K48" s="1318">
        <v>0</v>
      </c>
      <c r="L48" s="1318">
        <v>724</v>
      </c>
      <c r="M48" s="1514">
        <v>104</v>
      </c>
      <c r="N48" s="1514">
        <v>66</v>
      </c>
      <c r="O48" s="1514">
        <v>743</v>
      </c>
      <c r="P48" s="1514">
        <v>360</v>
      </c>
      <c r="Q48" s="1563">
        <v>18</v>
      </c>
      <c r="R48" s="1564"/>
      <c r="S48" s="1510" t="s">
        <v>179</v>
      </c>
      <c r="T48" s="1518"/>
    </row>
    <row r="49" spans="1:20" s="1562" customFormat="1" ht="24.95" customHeight="1">
      <c r="B49" s="1510" t="s">
        <v>180</v>
      </c>
      <c r="C49" s="1540"/>
      <c r="D49" s="1514">
        <v>15296</v>
      </c>
      <c r="E49" s="1514">
        <v>977</v>
      </c>
      <c r="F49" s="1514">
        <v>1113</v>
      </c>
      <c r="G49" s="1514">
        <v>4718</v>
      </c>
      <c r="H49" s="1514">
        <v>2717</v>
      </c>
      <c r="I49" s="1514">
        <v>0</v>
      </c>
      <c r="J49" s="1318">
        <v>2741</v>
      </c>
      <c r="K49" s="1318">
        <v>283</v>
      </c>
      <c r="L49" s="1318">
        <v>896</v>
      </c>
      <c r="M49" s="1514">
        <v>121</v>
      </c>
      <c r="N49" s="1514">
        <v>70</v>
      </c>
      <c r="O49" s="1514">
        <v>1245</v>
      </c>
      <c r="P49" s="1514">
        <v>371</v>
      </c>
      <c r="Q49" s="1563">
        <v>44</v>
      </c>
      <c r="R49" s="1564"/>
      <c r="S49" s="1510" t="s">
        <v>180</v>
      </c>
      <c r="T49" s="1518"/>
    </row>
    <row r="50" spans="1:20" s="1562" customFormat="1" ht="24.95" customHeight="1">
      <c r="B50" s="1510" t="s">
        <v>181</v>
      </c>
      <c r="C50" s="1540"/>
      <c r="D50" s="1514">
        <v>9424</v>
      </c>
      <c r="E50" s="1514">
        <v>299</v>
      </c>
      <c r="F50" s="1514">
        <v>285</v>
      </c>
      <c r="G50" s="1514">
        <v>2864</v>
      </c>
      <c r="H50" s="1514">
        <v>1926</v>
      </c>
      <c r="I50" s="1514">
        <v>81</v>
      </c>
      <c r="J50" s="1318">
        <v>1931</v>
      </c>
      <c r="K50" s="1318">
        <v>0</v>
      </c>
      <c r="L50" s="1318">
        <v>690</v>
      </c>
      <c r="M50" s="1514">
        <v>58</v>
      </c>
      <c r="N50" s="1514">
        <v>41</v>
      </c>
      <c r="O50" s="1514">
        <v>1006</v>
      </c>
      <c r="P50" s="1514">
        <v>229</v>
      </c>
      <c r="Q50" s="1563">
        <v>14</v>
      </c>
      <c r="R50" s="1564"/>
      <c r="S50" s="1510" t="s">
        <v>181</v>
      </c>
      <c r="T50" s="1518"/>
    </row>
    <row r="51" spans="1:20" s="1562" customFormat="1" ht="35.1" customHeight="1">
      <c r="B51" s="1510" t="s">
        <v>182</v>
      </c>
      <c r="C51" s="1540"/>
      <c r="D51" s="1514">
        <v>59841</v>
      </c>
      <c r="E51" s="1514">
        <v>4897</v>
      </c>
      <c r="F51" s="1514">
        <v>2010</v>
      </c>
      <c r="G51" s="1514">
        <v>18136</v>
      </c>
      <c r="H51" s="1514">
        <v>10334</v>
      </c>
      <c r="I51" s="1514">
        <v>324</v>
      </c>
      <c r="J51" s="1318">
        <v>8353</v>
      </c>
      <c r="K51" s="1318">
        <v>73</v>
      </c>
      <c r="L51" s="1318">
        <v>3600</v>
      </c>
      <c r="M51" s="1514">
        <v>220</v>
      </c>
      <c r="N51" s="1514">
        <v>399</v>
      </c>
      <c r="O51" s="1514">
        <v>8958</v>
      </c>
      <c r="P51" s="1514">
        <v>2286</v>
      </c>
      <c r="Q51" s="1563">
        <v>251</v>
      </c>
      <c r="R51" s="1564"/>
      <c r="S51" s="1510" t="s">
        <v>182</v>
      </c>
      <c r="T51" s="1518"/>
    </row>
    <row r="52" spans="1:20" s="1562" customFormat="1" ht="24.95" customHeight="1">
      <c r="B52" s="1510" t="s">
        <v>183</v>
      </c>
      <c r="C52" s="1540"/>
      <c r="D52" s="1514">
        <v>11820</v>
      </c>
      <c r="E52" s="1514">
        <v>356</v>
      </c>
      <c r="F52" s="1514">
        <v>1591</v>
      </c>
      <c r="G52" s="1514">
        <v>3536</v>
      </c>
      <c r="H52" s="1514">
        <v>2135</v>
      </c>
      <c r="I52" s="1514">
        <v>252</v>
      </c>
      <c r="J52" s="1318">
        <v>1966</v>
      </c>
      <c r="K52" s="1318">
        <v>0</v>
      </c>
      <c r="L52" s="1318">
        <v>879</v>
      </c>
      <c r="M52" s="1514">
        <v>0</v>
      </c>
      <c r="N52" s="1514">
        <v>69</v>
      </c>
      <c r="O52" s="1514">
        <v>756</v>
      </c>
      <c r="P52" s="1514">
        <v>276</v>
      </c>
      <c r="Q52" s="1563">
        <v>4</v>
      </c>
      <c r="R52" s="1564"/>
      <c r="S52" s="1510" t="s">
        <v>183</v>
      </c>
      <c r="T52" s="1518"/>
    </row>
    <row r="53" spans="1:20" s="1562" customFormat="1" ht="24.95" customHeight="1">
      <c r="B53" s="1510" t="s">
        <v>184</v>
      </c>
      <c r="C53" s="1540"/>
      <c r="D53" s="1514">
        <v>18175</v>
      </c>
      <c r="E53" s="1514">
        <v>888</v>
      </c>
      <c r="F53" s="1514">
        <v>2214</v>
      </c>
      <c r="G53" s="1514">
        <v>5395</v>
      </c>
      <c r="H53" s="1514">
        <v>3273</v>
      </c>
      <c r="I53" s="1514">
        <v>27</v>
      </c>
      <c r="J53" s="1318">
        <v>3167</v>
      </c>
      <c r="K53" s="1318">
        <v>0</v>
      </c>
      <c r="L53" s="1318">
        <v>1108</v>
      </c>
      <c r="M53" s="1514">
        <v>61</v>
      </c>
      <c r="N53" s="1514">
        <v>55</v>
      </c>
      <c r="O53" s="1514">
        <v>1692</v>
      </c>
      <c r="P53" s="1514">
        <v>268</v>
      </c>
      <c r="Q53" s="1563">
        <v>27</v>
      </c>
      <c r="R53" s="1564"/>
      <c r="S53" s="1510" t="s">
        <v>184</v>
      </c>
      <c r="T53" s="1518"/>
    </row>
    <row r="54" spans="1:20" s="1562" customFormat="1" ht="24.95" customHeight="1">
      <c r="B54" s="1510" t="s">
        <v>185</v>
      </c>
      <c r="C54" s="1540"/>
      <c r="D54" s="1514">
        <v>22088</v>
      </c>
      <c r="E54" s="1514">
        <v>884</v>
      </c>
      <c r="F54" s="1514">
        <v>2668</v>
      </c>
      <c r="G54" s="1514">
        <v>6991</v>
      </c>
      <c r="H54" s="1514">
        <v>4108</v>
      </c>
      <c r="I54" s="1514">
        <v>72</v>
      </c>
      <c r="J54" s="1318">
        <v>3660</v>
      </c>
      <c r="K54" s="1318">
        <v>0</v>
      </c>
      <c r="L54" s="1318">
        <v>1276</v>
      </c>
      <c r="M54" s="1514">
        <v>103</v>
      </c>
      <c r="N54" s="1514">
        <v>47</v>
      </c>
      <c r="O54" s="1514">
        <v>1608</v>
      </c>
      <c r="P54" s="1514">
        <v>584</v>
      </c>
      <c r="Q54" s="1563">
        <v>87</v>
      </c>
      <c r="R54" s="1564"/>
      <c r="S54" s="1510" t="s">
        <v>185</v>
      </c>
      <c r="T54" s="1518"/>
    </row>
    <row r="55" spans="1:20" s="1562" customFormat="1" ht="24.95" customHeight="1">
      <c r="B55" s="1510" t="s">
        <v>186</v>
      </c>
      <c r="C55" s="1540"/>
      <c r="D55" s="1514">
        <v>15452</v>
      </c>
      <c r="E55" s="1514">
        <v>798</v>
      </c>
      <c r="F55" s="1514">
        <v>2245</v>
      </c>
      <c r="G55" s="1514">
        <v>4292</v>
      </c>
      <c r="H55" s="1514">
        <v>2504</v>
      </c>
      <c r="I55" s="1514">
        <v>88</v>
      </c>
      <c r="J55" s="1318">
        <v>2651</v>
      </c>
      <c r="K55" s="1318">
        <v>0</v>
      </c>
      <c r="L55" s="1318">
        <v>1034</v>
      </c>
      <c r="M55" s="1514">
        <v>62</v>
      </c>
      <c r="N55" s="1514">
        <v>156</v>
      </c>
      <c r="O55" s="1514">
        <v>1095</v>
      </c>
      <c r="P55" s="1514">
        <v>399</v>
      </c>
      <c r="Q55" s="1563">
        <v>128</v>
      </c>
      <c r="R55" s="1564"/>
      <c r="S55" s="1510" t="s">
        <v>186</v>
      </c>
      <c r="T55" s="1518"/>
    </row>
    <row r="56" spans="1:20" s="1562" customFormat="1" ht="35.1" customHeight="1">
      <c r="B56" s="1510" t="s">
        <v>187</v>
      </c>
      <c r="C56" s="1540"/>
      <c r="D56" s="1514">
        <v>15797</v>
      </c>
      <c r="E56" s="1514">
        <v>736</v>
      </c>
      <c r="F56" s="1514">
        <v>2838</v>
      </c>
      <c r="G56" s="1514">
        <v>4322</v>
      </c>
      <c r="H56" s="1514">
        <v>2704</v>
      </c>
      <c r="I56" s="1514">
        <v>97</v>
      </c>
      <c r="J56" s="1318">
        <v>2561</v>
      </c>
      <c r="K56" s="1318">
        <v>37</v>
      </c>
      <c r="L56" s="1318">
        <v>976</v>
      </c>
      <c r="M56" s="1514">
        <v>60</v>
      </c>
      <c r="N56" s="1514">
        <v>42</v>
      </c>
      <c r="O56" s="1514">
        <v>1053</v>
      </c>
      <c r="P56" s="1514">
        <v>367</v>
      </c>
      <c r="Q56" s="1563">
        <v>4</v>
      </c>
      <c r="R56" s="1564"/>
      <c r="S56" s="1510" t="s">
        <v>187</v>
      </c>
      <c r="T56" s="1518"/>
    </row>
    <row r="57" spans="1:20" s="1562" customFormat="1" ht="24.95" customHeight="1">
      <c r="B57" s="1510" t="s">
        <v>188</v>
      </c>
      <c r="C57" s="1540"/>
      <c r="D57" s="1514">
        <v>24440</v>
      </c>
      <c r="E57" s="1514">
        <v>771</v>
      </c>
      <c r="F57" s="1514">
        <v>3902</v>
      </c>
      <c r="G57" s="1514">
        <v>7512</v>
      </c>
      <c r="H57" s="1514">
        <v>4259</v>
      </c>
      <c r="I57" s="1514">
        <v>212</v>
      </c>
      <c r="J57" s="1318">
        <v>4121</v>
      </c>
      <c r="K57" s="1318">
        <v>0</v>
      </c>
      <c r="L57" s="1318">
        <v>1434</v>
      </c>
      <c r="M57" s="1514">
        <v>71</v>
      </c>
      <c r="N57" s="1514">
        <v>139</v>
      </c>
      <c r="O57" s="1514">
        <v>1458</v>
      </c>
      <c r="P57" s="1514">
        <v>550</v>
      </c>
      <c r="Q57" s="1569">
        <v>11</v>
      </c>
      <c r="R57" s="1564"/>
      <c r="S57" s="1510" t="s">
        <v>188</v>
      </c>
      <c r="T57" s="1518"/>
    </row>
    <row r="58" spans="1:20" s="1562" customFormat="1" ht="21" customHeight="1" thickBot="1">
      <c r="A58" s="1565"/>
      <c r="B58" s="1521" t="s">
        <v>189</v>
      </c>
      <c r="C58" s="1541"/>
      <c r="D58" s="1523">
        <v>21265</v>
      </c>
      <c r="E58" s="1525">
        <v>684</v>
      </c>
      <c r="F58" s="1525">
        <v>2510</v>
      </c>
      <c r="G58" s="1525">
        <v>6695</v>
      </c>
      <c r="H58" s="1525">
        <v>3998</v>
      </c>
      <c r="I58" s="1525">
        <v>0</v>
      </c>
      <c r="J58" s="1319">
        <v>3477</v>
      </c>
      <c r="K58" s="1319">
        <v>0</v>
      </c>
      <c r="L58" s="1319">
        <v>1595</v>
      </c>
      <c r="M58" s="1525">
        <v>57</v>
      </c>
      <c r="N58" s="1525">
        <v>39</v>
      </c>
      <c r="O58" s="1525">
        <v>1361</v>
      </c>
      <c r="P58" s="1525">
        <v>755</v>
      </c>
      <c r="Q58" s="1566">
        <v>94</v>
      </c>
      <c r="R58" s="1567"/>
      <c r="S58" s="1521" t="s">
        <v>189</v>
      </c>
      <c r="T58" s="1529"/>
    </row>
    <row r="59" spans="1:20" ht="3.75" customHeight="1">
      <c r="B59" s="1570"/>
      <c r="C59" s="1570"/>
      <c r="M59" s="1501"/>
      <c r="N59" s="1568"/>
    </row>
    <row r="60" spans="1:20" s="1548" customFormat="1" ht="16.899999999999999" customHeight="1">
      <c r="B60" s="1546" t="s">
        <v>1231</v>
      </c>
      <c r="C60" s="1547"/>
    </row>
    <row r="61" spans="1:20" s="1548" customFormat="1" ht="12.75" customHeight="1">
      <c r="B61" s="1546" t="s">
        <v>202</v>
      </c>
      <c r="C61" s="1547"/>
    </row>
    <row r="62" spans="1:20" s="1548" customFormat="1" ht="12.75" customHeight="1">
      <c r="B62" s="1546" t="s">
        <v>276</v>
      </c>
      <c r="C62" s="1547"/>
    </row>
    <row r="63" spans="1:20" s="1548" customFormat="1" ht="12.75" customHeight="1">
      <c r="B63" s="1546" t="s">
        <v>277</v>
      </c>
      <c r="C63" s="1547"/>
    </row>
    <row r="64" spans="1:20">
      <c r="B64" s="57" t="s">
        <v>278</v>
      </c>
    </row>
    <row r="65" spans="2:17">
      <c r="D65" s="1571"/>
    </row>
    <row r="66" spans="2:17" s="1572" customFormat="1">
      <c r="E66" s="1573"/>
      <c r="F66" s="1573"/>
      <c r="G66" s="1573"/>
      <c r="H66" s="1573"/>
      <c r="I66" s="1573"/>
      <c r="J66" s="1573"/>
      <c r="K66" s="1573"/>
      <c r="L66" s="1573"/>
      <c r="M66" s="1573"/>
      <c r="N66" s="1573"/>
      <c r="O66" s="1573"/>
      <c r="P66" s="1573"/>
      <c r="Q66" s="1573"/>
    </row>
    <row r="67" spans="2:17" ht="14.25">
      <c r="B67" s="1574"/>
      <c r="E67" s="890"/>
      <c r="F67" s="1575"/>
      <c r="G67" s="1575"/>
      <c r="H67" s="1575"/>
      <c r="I67" s="1575"/>
      <c r="J67" s="890"/>
      <c r="K67" s="1575"/>
      <c r="L67" s="890"/>
      <c r="M67" s="1576"/>
      <c r="N67" s="1577"/>
      <c r="O67" s="1578"/>
      <c r="P67" s="1579"/>
      <c r="Q67" s="1579"/>
    </row>
    <row r="68" spans="2:17" ht="14.25">
      <c r="B68" s="1574"/>
      <c r="E68" s="890"/>
      <c r="F68" s="1575"/>
      <c r="G68" s="1575"/>
      <c r="H68" s="1575"/>
      <c r="I68" s="1575"/>
      <c r="J68" s="890"/>
      <c r="K68" s="1575"/>
      <c r="L68" s="890"/>
      <c r="M68" s="1576"/>
      <c r="N68" s="1577"/>
      <c r="O68" s="1578"/>
      <c r="P68" s="1579"/>
      <c r="Q68" s="1579"/>
    </row>
    <row r="69" spans="2:17" ht="14.25">
      <c r="B69" s="1574"/>
      <c r="E69" s="890"/>
      <c r="F69" s="1575"/>
      <c r="G69" s="1575"/>
      <c r="H69" s="1575"/>
      <c r="I69" s="1575"/>
      <c r="J69" s="890"/>
      <c r="K69" s="1575"/>
      <c r="L69" s="890"/>
      <c r="M69" s="1576"/>
      <c r="N69" s="1577"/>
      <c r="O69" s="1578"/>
      <c r="P69" s="1579"/>
      <c r="Q69" s="1579"/>
    </row>
    <row r="70" spans="2:17" ht="14.25">
      <c r="B70" s="1574"/>
      <c r="E70" s="890"/>
      <c r="F70" s="1575"/>
      <c r="G70" s="1575"/>
      <c r="H70" s="1575"/>
      <c r="I70" s="1575"/>
      <c r="J70" s="890"/>
      <c r="K70" s="1575"/>
      <c r="L70" s="890"/>
      <c r="M70" s="1576"/>
      <c r="N70" s="1577"/>
      <c r="O70" s="1578"/>
      <c r="P70" s="1579"/>
      <c r="Q70" s="1579"/>
    </row>
    <row r="71" spans="2:17" ht="14.25">
      <c r="B71" s="1574"/>
      <c r="E71" s="890"/>
      <c r="F71" s="1575"/>
      <c r="G71" s="1575"/>
      <c r="H71" s="1575"/>
      <c r="I71" s="1575"/>
      <c r="J71" s="890"/>
      <c r="K71" s="1575"/>
      <c r="L71" s="890"/>
      <c r="M71" s="1576"/>
      <c r="N71" s="1577"/>
      <c r="O71" s="1578"/>
      <c r="P71" s="1579"/>
      <c r="Q71" s="1579"/>
    </row>
    <row r="72" spans="2:17" ht="14.25">
      <c r="B72" s="1574"/>
      <c r="E72" s="890"/>
      <c r="F72" s="1575"/>
      <c r="G72" s="1575"/>
      <c r="H72" s="1575"/>
      <c r="I72" s="1575"/>
      <c r="J72" s="890"/>
      <c r="K72" s="1575"/>
      <c r="L72" s="890"/>
      <c r="M72" s="1576"/>
      <c r="N72" s="1577"/>
      <c r="O72" s="1578"/>
      <c r="P72" s="1579"/>
      <c r="Q72" s="1579"/>
    </row>
    <row r="73" spans="2:17" ht="14.25">
      <c r="B73" s="1574"/>
      <c r="E73" s="890"/>
      <c r="F73" s="1575"/>
      <c r="G73" s="1575"/>
      <c r="H73" s="1575"/>
      <c r="I73" s="1575"/>
      <c r="J73" s="890"/>
      <c r="K73" s="1575"/>
      <c r="L73" s="890"/>
      <c r="M73" s="1576"/>
      <c r="N73" s="1577"/>
      <c r="O73" s="1578"/>
      <c r="P73" s="1579"/>
      <c r="Q73" s="1579"/>
    </row>
    <row r="74" spans="2:17" ht="14.25">
      <c r="B74" s="1574"/>
      <c r="E74" s="890"/>
      <c r="F74" s="1575"/>
      <c r="G74" s="1575"/>
      <c r="H74" s="1575"/>
      <c r="I74" s="1575"/>
      <c r="J74" s="890"/>
      <c r="K74" s="1575"/>
      <c r="L74" s="890"/>
      <c r="M74" s="1576"/>
      <c r="N74" s="1577"/>
      <c r="O74" s="1578"/>
      <c r="P74" s="1579"/>
      <c r="Q74" s="1579"/>
    </row>
    <row r="75" spans="2:17" ht="14.25">
      <c r="B75" s="1574"/>
      <c r="E75" s="890"/>
      <c r="F75" s="1575"/>
      <c r="G75" s="1575"/>
      <c r="H75" s="1575"/>
      <c r="I75" s="1575"/>
      <c r="J75" s="890"/>
      <c r="K75" s="1575"/>
      <c r="L75" s="890"/>
      <c r="M75" s="1576"/>
      <c r="N75" s="1577"/>
      <c r="O75" s="1578"/>
      <c r="P75" s="1579"/>
      <c r="Q75" s="1579"/>
    </row>
    <row r="76" spans="2:17" ht="14.25">
      <c r="B76" s="1574"/>
      <c r="E76" s="890"/>
      <c r="F76" s="1575"/>
      <c r="G76" s="1575"/>
      <c r="H76" s="1575"/>
      <c r="I76" s="1575"/>
      <c r="J76" s="890"/>
      <c r="K76" s="1575"/>
      <c r="L76" s="890"/>
      <c r="M76" s="1576"/>
      <c r="N76" s="1577"/>
      <c r="O76" s="1578"/>
      <c r="P76" s="1579"/>
      <c r="Q76" s="1579"/>
    </row>
    <row r="77" spans="2:17" ht="14.25">
      <c r="B77" s="1574"/>
      <c r="E77" s="890"/>
      <c r="F77" s="1575"/>
      <c r="G77" s="1575"/>
      <c r="H77" s="1575"/>
      <c r="I77" s="1575"/>
      <c r="J77" s="890"/>
      <c r="K77" s="1575"/>
      <c r="L77" s="890"/>
      <c r="M77" s="1576"/>
      <c r="N77" s="1577"/>
      <c r="O77" s="1578"/>
      <c r="P77" s="1579"/>
      <c r="Q77" s="1579"/>
    </row>
    <row r="78" spans="2:17" ht="14.25">
      <c r="B78" s="1574"/>
      <c r="E78" s="890"/>
      <c r="F78" s="1575"/>
      <c r="G78" s="1575"/>
      <c r="H78" s="1575"/>
      <c r="I78" s="1575"/>
      <c r="J78" s="890"/>
      <c r="K78" s="1575"/>
      <c r="L78" s="890"/>
      <c r="M78" s="1576"/>
      <c r="N78" s="1577"/>
      <c r="O78" s="1578"/>
      <c r="P78" s="1579"/>
      <c r="Q78" s="1579"/>
    </row>
    <row r="79" spans="2:17" ht="14.25">
      <c r="B79" s="1574"/>
      <c r="E79" s="890"/>
      <c r="F79" s="1575"/>
      <c r="G79" s="1575"/>
      <c r="H79" s="1575"/>
      <c r="I79" s="1575"/>
      <c r="J79" s="890"/>
      <c r="K79" s="1575"/>
      <c r="L79" s="890"/>
      <c r="M79" s="1576"/>
      <c r="N79" s="1577"/>
      <c r="O79" s="1578"/>
      <c r="P79" s="1579"/>
      <c r="Q79" s="1579"/>
    </row>
    <row r="80" spans="2:17" ht="14.25">
      <c r="B80" s="1574"/>
      <c r="E80" s="890"/>
      <c r="F80" s="1575"/>
      <c r="G80" s="1575"/>
      <c r="H80" s="1575"/>
      <c r="I80" s="1575"/>
      <c r="J80" s="890"/>
      <c r="K80" s="1575"/>
      <c r="L80" s="890"/>
      <c r="M80" s="1576"/>
      <c r="N80" s="1577"/>
      <c r="O80" s="1578"/>
      <c r="P80" s="1579"/>
      <c r="Q80" s="1579"/>
    </row>
    <row r="81" spans="2:17" ht="14.25">
      <c r="B81" s="1574"/>
      <c r="E81" s="890"/>
      <c r="F81" s="1575"/>
      <c r="G81" s="1575"/>
      <c r="H81" s="1575"/>
      <c r="I81" s="1575"/>
      <c r="J81" s="890"/>
      <c r="K81" s="1575"/>
      <c r="L81" s="890"/>
      <c r="M81" s="1576"/>
      <c r="N81" s="1577"/>
      <c r="O81" s="1578"/>
      <c r="P81" s="1579"/>
      <c r="Q81" s="1579"/>
    </row>
    <row r="82" spans="2:17" ht="14.25">
      <c r="B82" s="1574"/>
      <c r="E82" s="890"/>
      <c r="F82" s="1575"/>
      <c r="G82" s="1575"/>
      <c r="H82" s="1575"/>
      <c r="I82" s="1575"/>
      <c r="J82" s="890"/>
      <c r="K82" s="1575"/>
      <c r="L82" s="890"/>
      <c r="M82" s="1576"/>
      <c r="N82" s="1577"/>
      <c r="O82" s="1578"/>
      <c r="P82" s="1579"/>
      <c r="Q82" s="1579"/>
    </row>
    <row r="83" spans="2:17" ht="14.25">
      <c r="B83" s="1574"/>
      <c r="E83" s="890"/>
      <c r="F83" s="1575"/>
      <c r="G83" s="1575"/>
      <c r="H83" s="1575"/>
      <c r="I83" s="1575"/>
      <c r="J83" s="890"/>
      <c r="K83" s="1575"/>
      <c r="L83" s="890"/>
      <c r="M83" s="1576"/>
      <c r="N83" s="1577"/>
      <c r="O83" s="1578"/>
      <c r="P83" s="1579"/>
      <c r="Q83" s="1579"/>
    </row>
    <row r="84" spans="2:17" ht="14.25">
      <c r="B84" s="1574"/>
      <c r="E84" s="890"/>
      <c r="F84" s="1575"/>
      <c r="G84" s="1575"/>
      <c r="H84" s="1575"/>
      <c r="I84" s="1575"/>
      <c r="J84" s="890"/>
      <c r="K84" s="1575"/>
      <c r="L84" s="890"/>
      <c r="M84" s="1576"/>
      <c r="N84" s="1577"/>
      <c r="O84" s="1578"/>
      <c r="P84" s="1579"/>
      <c r="Q84" s="1579"/>
    </row>
    <row r="85" spans="2:17" ht="14.25">
      <c r="B85" s="1574"/>
      <c r="E85" s="890"/>
      <c r="F85" s="1575"/>
      <c r="G85" s="1575"/>
      <c r="H85" s="1575"/>
      <c r="I85" s="1575"/>
      <c r="J85" s="890"/>
      <c r="K85" s="1575"/>
      <c r="L85" s="890"/>
      <c r="M85" s="1576"/>
      <c r="N85" s="1577"/>
      <c r="O85" s="1578"/>
      <c r="P85" s="1579"/>
      <c r="Q85" s="1579"/>
    </row>
    <row r="86" spans="2:17" ht="14.25">
      <c r="B86" s="1574"/>
      <c r="E86" s="890"/>
      <c r="F86" s="1575"/>
      <c r="G86" s="1575"/>
      <c r="H86" s="1575"/>
      <c r="I86" s="1575"/>
      <c r="J86" s="890"/>
      <c r="K86" s="1575"/>
      <c r="L86" s="890"/>
      <c r="M86" s="1576"/>
      <c r="N86" s="1577"/>
      <c r="O86" s="1578"/>
      <c r="P86" s="1579"/>
      <c r="Q86" s="1579"/>
    </row>
    <row r="87" spans="2:17" ht="14.25">
      <c r="B87" s="1574"/>
      <c r="E87" s="890"/>
      <c r="F87" s="1575"/>
      <c r="G87" s="1575"/>
      <c r="H87" s="1575"/>
      <c r="I87" s="1575"/>
      <c r="J87" s="890"/>
      <c r="K87" s="1575"/>
      <c r="L87" s="890"/>
      <c r="M87" s="1576"/>
      <c r="N87" s="1577"/>
      <c r="O87" s="1578"/>
      <c r="P87" s="1579"/>
      <c r="Q87" s="1579"/>
    </row>
    <row r="88" spans="2:17" ht="14.25">
      <c r="B88" s="1574"/>
      <c r="E88" s="890"/>
      <c r="F88" s="1575"/>
      <c r="G88" s="1575"/>
      <c r="H88" s="1575"/>
      <c r="I88" s="1575"/>
      <c r="J88" s="890"/>
      <c r="K88" s="1575"/>
      <c r="L88" s="890"/>
      <c r="M88" s="1576"/>
      <c r="N88" s="1577"/>
      <c r="O88" s="1578"/>
      <c r="P88" s="1579"/>
      <c r="Q88" s="1579"/>
    </row>
    <row r="89" spans="2:17" ht="14.25">
      <c r="B89" s="1574"/>
      <c r="E89" s="890"/>
      <c r="F89" s="1575"/>
      <c r="G89" s="1575"/>
      <c r="H89" s="1575"/>
      <c r="I89" s="1575"/>
      <c r="J89" s="890"/>
      <c r="K89" s="1575"/>
      <c r="L89" s="890"/>
      <c r="M89" s="1576"/>
      <c r="N89" s="1577"/>
      <c r="O89" s="1578"/>
      <c r="P89" s="1579"/>
      <c r="Q89" s="1579"/>
    </row>
    <row r="90" spans="2:17" ht="14.25">
      <c r="B90" s="1574"/>
      <c r="E90" s="890"/>
      <c r="F90" s="1575"/>
      <c r="G90" s="1575"/>
      <c r="H90" s="1575"/>
      <c r="I90" s="1575"/>
      <c r="J90" s="890"/>
      <c r="K90" s="1575"/>
      <c r="L90" s="890"/>
      <c r="M90" s="1576"/>
      <c r="N90" s="1577"/>
      <c r="O90" s="1578"/>
      <c r="P90" s="1579"/>
      <c r="Q90" s="1579"/>
    </row>
    <row r="91" spans="2:17" ht="14.25">
      <c r="B91" s="1574"/>
      <c r="E91" s="890"/>
      <c r="F91" s="1575"/>
      <c r="G91" s="1575"/>
      <c r="H91" s="1575"/>
      <c r="I91" s="1575"/>
      <c r="J91" s="890"/>
      <c r="K91" s="1575"/>
      <c r="L91" s="890"/>
      <c r="M91" s="1576"/>
      <c r="N91" s="1577"/>
      <c r="O91" s="1578"/>
      <c r="P91" s="1579"/>
      <c r="Q91" s="1579"/>
    </row>
    <row r="92" spans="2:17" ht="14.25">
      <c r="B92" s="1574"/>
      <c r="E92" s="890"/>
      <c r="F92" s="1575"/>
      <c r="G92" s="1575"/>
      <c r="H92" s="1575"/>
      <c r="I92" s="1575"/>
      <c r="J92" s="890"/>
      <c r="K92" s="1575"/>
      <c r="L92" s="890"/>
      <c r="M92" s="1576"/>
      <c r="N92" s="1577"/>
      <c r="O92" s="1578"/>
      <c r="P92" s="1579"/>
      <c r="Q92" s="1579"/>
    </row>
    <row r="93" spans="2:17" ht="14.25">
      <c r="B93" s="1574"/>
      <c r="E93" s="890"/>
      <c r="F93" s="1575"/>
      <c r="G93" s="1575"/>
      <c r="H93" s="1575"/>
      <c r="I93" s="1575"/>
      <c r="J93" s="890"/>
      <c r="K93" s="1575"/>
      <c r="L93" s="890"/>
      <c r="M93" s="1576"/>
      <c r="N93" s="1577"/>
      <c r="O93" s="1578"/>
      <c r="P93" s="1579"/>
      <c r="Q93" s="1579"/>
    </row>
    <row r="94" spans="2:17" ht="14.25">
      <c r="B94" s="1574"/>
      <c r="E94" s="890"/>
      <c r="F94" s="1575"/>
      <c r="G94" s="1575"/>
      <c r="H94" s="1575"/>
      <c r="I94" s="1575"/>
      <c r="J94" s="890"/>
      <c r="K94" s="1575"/>
      <c r="L94" s="890"/>
      <c r="M94" s="1576"/>
      <c r="N94" s="1577"/>
      <c r="O94" s="1578"/>
      <c r="P94" s="1579"/>
      <c r="Q94" s="1579"/>
    </row>
    <row r="95" spans="2:17" ht="14.25">
      <c r="B95" s="1574"/>
      <c r="E95" s="890"/>
      <c r="F95" s="1575"/>
      <c r="G95" s="1575"/>
      <c r="H95" s="1575"/>
      <c r="I95" s="1575"/>
      <c r="J95" s="890"/>
      <c r="K95" s="1575"/>
      <c r="L95" s="890"/>
      <c r="M95" s="1576"/>
      <c r="N95" s="1577"/>
      <c r="O95" s="1578"/>
      <c r="P95" s="1579"/>
      <c r="Q95" s="1579"/>
    </row>
    <row r="96" spans="2:17" ht="14.25">
      <c r="B96" s="1574"/>
      <c r="E96" s="890"/>
      <c r="F96" s="1575"/>
      <c r="G96" s="1575"/>
      <c r="H96" s="1575"/>
      <c r="I96" s="1575"/>
      <c r="J96" s="890"/>
      <c r="K96" s="1575"/>
      <c r="L96" s="890"/>
      <c r="M96" s="1576"/>
      <c r="N96" s="1577"/>
      <c r="O96" s="1578"/>
      <c r="P96" s="1579"/>
      <c r="Q96" s="1579"/>
    </row>
    <row r="97" spans="2:17" ht="14.25">
      <c r="B97" s="1574"/>
      <c r="E97" s="890"/>
      <c r="F97" s="1575"/>
      <c r="G97" s="1575"/>
      <c r="H97" s="1575"/>
      <c r="I97" s="1575"/>
      <c r="J97" s="890"/>
      <c r="K97" s="1575"/>
      <c r="L97" s="890"/>
      <c r="M97" s="1576"/>
      <c r="N97" s="1577"/>
      <c r="O97" s="1578"/>
      <c r="P97" s="1579"/>
      <c r="Q97" s="1579"/>
    </row>
    <row r="98" spans="2:17" ht="14.25">
      <c r="B98" s="1574"/>
      <c r="E98" s="890"/>
      <c r="F98" s="1575"/>
      <c r="G98" s="1575"/>
      <c r="H98" s="1575"/>
      <c r="I98" s="1575"/>
      <c r="J98" s="890"/>
      <c r="K98" s="1575"/>
      <c r="L98" s="890"/>
      <c r="M98" s="1576"/>
      <c r="N98" s="1577"/>
      <c r="O98" s="1578"/>
      <c r="P98" s="1579"/>
      <c r="Q98" s="1579"/>
    </row>
    <row r="99" spans="2:17" ht="14.25">
      <c r="B99" s="1574"/>
      <c r="E99" s="890"/>
      <c r="F99" s="1575"/>
      <c r="G99" s="1575"/>
      <c r="H99" s="1575"/>
      <c r="I99" s="1575"/>
      <c r="J99" s="890"/>
      <c r="K99" s="1575"/>
      <c r="L99" s="890"/>
      <c r="M99" s="1576"/>
      <c r="N99" s="1577"/>
      <c r="O99" s="1578"/>
      <c r="P99" s="1579"/>
      <c r="Q99" s="1579"/>
    </row>
    <row r="100" spans="2:17" ht="14.25">
      <c r="B100" s="1574"/>
      <c r="E100" s="890"/>
      <c r="F100" s="1575"/>
      <c r="G100" s="1575"/>
      <c r="H100" s="1575"/>
      <c r="I100" s="1575"/>
      <c r="J100" s="890"/>
      <c r="K100" s="1575"/>
      <c r="L100" s="890"/>
      <c r="M100" s="1576"/>
      <c r="N100" s="1577"/>
      <c r="O100" s="1578"/>
      <c r="P100" s="1579"/>
      <c r="Q100" s="1579"/>
    </row>
    <row r="101" spans="2:17" ht="14.25">
      <c r="B101" s="1574"/>
      <c r="E101" s="890"/>
      <c r="F101" s="1575"/>
      <c r="G101" s="1575"/>
      <c r="H101" s="1575"/>
      <c r="I101" s="1575"/>
      <c r="J101" s="890"/>
      <c r="K101" s="1575"/>
      <c r="L101" s="890"/>
      <c r="M101" s="1576"/>
      <c r="N101" s="1577"/>
      <c r="O101" s="1578"/>
      <c r="P101" s="1579"/>
      <c r="Q101" s="1579"/>
    </row>
    <row r="102" spans="2:17" ht="14.25">
      <c r="B102" s="1574"/>
      <c r="E102" s="890"/>
      <c r="F102" s="1575"/>
      <c r="G102" s="1575"/>
      <c r="H102" s="1575"/>
      <c r="I102" s="1575"/>
      <c r="J102" s="890"/>
      <c r="K102" s="1575"/>
      <c r="L102" s="890"/>
      <c r="M102" s="1576"/>
      <c r="N102" s="1577"/>
      <c r="O102" s="1578"/>
      <c r="P102" s="1579"/>
      <c r="Q102" s="1579"/>
    </row>
    <row r="103" spans="2:17" ht="14.25">
      <c r="B103" s="1574"/>
      <c r="E103" s="890"/>
      <c r="F103" s="1575"/>
      <c r="G103" s="1575"/>
      <c r="H103" s="1575"/>
      <c r="I103" s="1575"/>
      <c r="J103" s="890"/>
      <c r="K103" s="1575"/>
      <c r="L103" s="890"/>
      <c r="M103" s="1576"/>
      <c r="N103" s="1577"/>
      <c r="O103" s="1578"/>
      <c r="P103" s="1579"/>
      <c r="Q103" s="1579"/>
    </row>
    <row r="104" spans="2:17" ht="14.25">
      <c r="B104" s="1574"/>
      <c r="E104" s="890"/>
      <c r="F104" s="1575"/>
      <c r="G104" s="1575"/>
      <c r="H104" s="1575"/>
      <c r="I104" s="1575"/>
      <c r="J104" s="890"/>
      <c r="K104" s="1575"/>
      <c r="L104" s="890"/>
      <c r="M104" s="1576"/>
      <c r="N104" s="1577"/>
      <c r="O104" s="1578"/>
      <c r="P104" s="1579"/>
      <c r="Q104" s="1579"/>
    </row>
    <row r="105" spans="2:17" ht="14.25">
      <c r="B105" s="1574"/>
      <c r="E105" s="890"/>
      <c r="F105" s="1575"/>
      <c r="G105" s="1575"/>
      <c r="H105" s="1575"/>
      <c r="I105" s="1575"/>
      <c r="J105" s="890"/>
      <c r="K105" s="1575"/>
      <c r="L105" s="890"/>
      <c r="M105" s="1576"/>
      <c r="N105" s="1577"/>
      <c r="O105" s="1578"/>
      <c r="P105" s="1579"/>
      <c r="Q105" s="1579"/>
    </row>
    <row r="106" spans="2:17" ht="14.25">
      <c r="B106" s="1574"/>
      <c r="E106" s="890"/>
      <c r="F106" s="1575"/>
      <c r="G106" s="1575"/>
      <c r="H106" s="1575"/>
      <c r="I106" s="1575"/>
      <c r="J106" s="890"/>
      <c r="K106" s="1575"/>
      <c r="L106" s="890"/>
      <c r="M106" s="1576"/>
      <c r="N106" s="1577"/>
      <c r="O106" s="1578"/>
      <c r="P106" s="1579"/>
      <c r="Q106" s="1579"/>
    </row>
    <row r="107" spans="2:17" ht="14.25">
      <c r="B107" s="1574"/>
      <c r="E107" s="890"/>
      <c r="F107" s="1575"/>
      <c r="G107" s="1575"/>
      <c r="H107" s="1575"/>
      <c r="I107" s="1575"/>
      <c r="J107" s="890"/>
      <c r="K107" s="1575"/>
      <c r="L107" s="890"/>
      <c r="M107" s="1576"/>
      <c r="N107" s="1577"/>
      <c r="O107" s="1578"/>
      <c r="P107" s="1579"/>
      <c r="Q107" s="1579"/>
    </row>
    <row r="108" spans="2:17" ht="14.25">
      <c r="B108" s="1574"/>
      <c r="E108" s="890"/>
      <c r="F108" s="1575"/>
      <c r="G108" s="1575"/>
      <c r="H108" s="1575"/>
      <c r="I108" s="1575"/>
      <c r="J108" s="890"/>
      <c r="K108" s="1575"/>
      <c r="L108" s="890"/>
      <c r="M108" s="1576"/>
      <c r="N108" s="1577"/>
      <c r="O108" s="1578"/>
      <c r="P108" s="1579"/>
      <c r="Q108" s="1579"/>
    </row>
    <row r="109" spans="2:17" ht="14.25">
      <c r="B109" s="1574"/>
      <c r="E109" s="890"/>
      <c r="F109" s="1575"/>
      <c r="G109" s="1575"/>
      <c r="H109" s="1575"/>
      <c r="I109" s="1575"/>
      <c r="J109" s="890"/>
      <c r="K109" s="1575"/>
      <c r="L109" s="890"/>
      <c r="M109" s="1576"/>
      <c r="N109" s="1577"/>
      <c r="O109" s="1578"/>
      <c r="P109" s="1579"/>
      <c r="Q109" s="1579"/>
    </row>
    <row r="110" spans="2:17" ht="14.25">
      <c r="B110" s="1574"/>
      <c r="E110" s="890"/>
      <c r="F110" s="1575"/>
      <c r="G110" s="1575"/>
      <c r="H110" s="1575"/>
      <c r="I110" s="1575"/>
      <c r="J110" s="890"/>
      <c r="K110" s="1575"/>
      <c r="L110" s="890"/>
      <c r="M110" s="1576"/>
      <c r="N110" s="1577"/>
      <c r="O110" s="1578"/>
      <c r="P110" s="1579"/>
      <c r="Q110" s="1579"/>
    </row>
    <row r="111" spans="2:17" ht="14.25">
      <c r="B111" s="1574"/>
      <c r="E111" s="890"/>
      <c r="F111" s="1575"/>
      <c r="G111" s="1575"/>
      <c r="H111" s="1575"/>
      <c r="I111" s="1575"/>
      <c r="J111" s="890"/>
      <c r="K111" s="1575"/>
      <c r="L111" s="890"/>
      <c r="M111" s="1576"/>
      <c r="N111" s="1577"/>
      <c r="O111" s="1578"/>
      <c r="P111" s="1579"/>
      <c r="Q111" s="1579"/>
    </row>
    <row r="112" spans="2:17" ht="14.25">
      <c r="B112" s="1574"/>
      <c r="E112" s="890"/>
      <c r="F112" s="1575"/>
      <c r="G112" s="1575"/>
      <c r="H112" s="1575"/>
      <c r="I112" s="1575"/>
      <c r="J112" s="890"/>
      <c r="K112" s="1575"/>
      <c r="L112" s="890"/>
      <c r="M112" s="1576"/>
      <c r="N112" s="1577"/>
      <c r="O112" s="1578"/>
      <c r="P112" s="1579"/>
      <c r="Q112" s="1579"/>
    </row>
    <row r="113" spans="2:17" ht="14.25">
      <c r="B113" s="1574"/>
      <c r="E113" s="890"/>
      <c r="F113" s="1575"/>
      <c r="G113" s="1575"/>
      <c r="H113" s="1575"/>
      <c r="I113" s="1575"/>
      <c r="J113" s="890"/>
      <c r="K113" s="1575"/>
      <c r="L113" s="890"/>
      <c r="M113" s="1576"/>
      <c r="N113" s="1577"/>
      <c r="O113" s="1578"/>
      <c r="P113" s="1579"/>
      <c r="Q113" s="1579"/>
    </row>
  </sheetData>
  <phoneticPr fontId="15"/>
  <printOptions horizontalCentered="1" gridLinesSet="0"/>
  <pageMargins left="0" right="0" top="0" bottom="0" header="0" footer="0"/>
  <pageSetup paperSize="9" scale="56" fitToHeight="2" orientation="portrait" blackAndWhite="1" r:id="rId1"/>
  <headerFooter alignWithMargins="0"/>
  <rowBreaks count="1" manualBreakCount="1">
    <brk id="31" max="19" man="1"/>
  </rowBreaks>
  <colBreaks count="1" manualBreakCount="1">
    <brk id="20" max="57"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AF94"/>
  <sheetViews>
    <sheetView showOutlineSymbols="0" zoomScaleNormal="100" zoomScaleSheetLayoutView="70" workbookViewId="0"/>
  </sheetViews>
  <sheetFormatPr defaultColWidth="10.625" defaultRowHeight="13.5"/>
  <cols>
    <col min="1" max="1" width="1" style="155" customWidth="1"/>
    <col min="2" max="2" width="9.625" style="155" customWidth="1"/>
    <col min="3" max="3" width="11.125" style="155" customWidth="1"/>
    <col min="4" max="4" width="12" style="155" customWidth="1"/>
    <col min="5" max="5" width="13" style="155" customWidth="1"/>
    <col min="6" max="8" width="11.125" style="155" customWidth="1"/>
    <col min="9" max="9" width="8.375" style="155" customWidth="1"/>
    <col min="10" max="10" width="7" style="155" customWidth="1"/>
    <col min="11" max="13" width="11.125" style="155" customWidth="1"/>
    <col min="14" max="16" width="11.625" style="155" customWidth="1"/>
    <col min="17" max="20" width="6.375" style="155" customWidth="1"/>
    <col min="21" max="21" width="12.5" style="155" customWidth="1"/>
    <col min="22" max="22" width="3.125" style="155" customWidth="1"/>
    <col min="23" max="23" width="9.125" style="155" customWidth="1"/>
    <col min="24" max="24" width="11.625" style="155" customWidth="1"/>
    <col min="25" max="25" width="11.125" style="161" customWidth="1"/>
    <col min="26" max="26" width="11.125" style="155" customWidth="1"/>
    <col min="27" max="27" width="8.875" style="155" customWidth="1"/>
    <col min="28" max="16384" width="10.625" style="155"/>
  </cols>
  <sheetData>
    <row r="1" spans="1:32" s="62" customFormat="1" ht="14.25" customHeight="1">
      <c r="B1" s="63" t="s">
        <v>279</v>
      </c>
      <c r="Y1" s="64"/>
      <c r="AA1" s="65" t="s">
        <v>280</v>
      </c>
    </row>
    <row r="2" spans="1:32" s="62" customFormat="1" ht="14.25" customHeight="1">
      <c r="B2" s="66" t="s">
        <v>281</v>
      </c>
      <c r="C2" s="67"/>
      <c r="D2" s="67"/>
      <c r="E2" s="67"/>
      <c r="F2" s="67"/>
      <c r="G2" s="67"/>
      <c r="H2" s="67"/>
      <c r="I2" s="67"/>
      <c r="J2" s="67"/>
      <c r="K2" s="67"/>
      <c r="L2" s="67"/>
      <c r="M2" s="67"/>
      <c r="N2" s="67"/>
      <c r="O2" s="67"/>
      <c r="P2" s="67"/>
      <c r="Q2" s="67"/>
      <c r="R2" s="67"/>
      <c r="S2" s="67"/>
      <c r="T2" s="67"/>
      <c r="U2" s="67"/>
      <c r="V2" s="67"/>
      <c r="W2" s="67"/>
      <c r="X2" s="67"/>
      <c r="Y2" s="68"/>
      <c r="Z2" s="67"/>
      <c r="AA2" s="67"/>
      <c r="AC2" s="1553"/>
      <c r="AD2" s="1470"/>
      <c r="AE2" s="1010"/>
      <c r="AF2" s="31"/>
    </row>
    <row r="3" spans="1:32" s="62" customFormat="1" ht="14.25" customHeight="1">
      <c r="B3" s="66"/>
      <c r="C3" s="67"/>
      <c r="D3" s="67"/>
      <c r="E3" s="67"/>
      <c r="F3" s="67"/>
      <c r="G3" s="67"/>
      <c r="H3" s="67"/>
      <c r="I3" s="67"/>
      <c r="J3" s="67"/>
      <c r="K3" s="69" t="s">
        <v>282</v>
      </c>
      <c r="M3" s="67"/>
      <c r="N3" s="69" t="s">
        <v>1241</v>
      </c>
      <c r="O3" s="69"/>
      <c r="P3" s="67"/>
      <c r="Q3" s="67"/>
      <c r="R3" s="67"/>
      <c r="S3" s="67"/>
      <c r="T3" s="67"/>
      <c r="U3" s="67"/>
      <c r="V3" s="67"/>
      <c r="W3" s="67"/>
      <c r="X3" s="67"/>
      <c r="Y3" s="68"/>
      <c r="Z3" s="67"/>
      <c r="AA3" s="67"/>
    </row>
    <row r="4" spans="1:32" s="62" customFormat="1" ht="3" customHeight="1" thickBot="1">
      <c r="B4" s="67"/>
      <c r="C4" s="70"/>
      <c r="D4" s="70"/>
      <c r="E4" s="70"/>
      <c r="F4" s="70"/>
      <c r="G4" s="70"/>
      <c r="H4" s="70"/>
      <c r="I4" s="70"/>
      <c r="J4" s="70"/>
      <c r="K4" s="70"/>
      <c r="L4" s="70"/>
      <c r="M4" s="70"/>
      <c r="N4" s="70"/>
      <c r="O4" s="70"/>
      <c r="P4" s="70"/>
      <c r="Q4" s="70"/>
      <c r="R4" s="70"/>
      <c r="S4" s="70"/>
      <c r="T4" s="70"/>
      <c r="U4" s="70"/>
      <c r="V4" s="70"/>
      <c r="W4" s="70"/>
      <c r="X4" s="70"/>
      <c r="Y4" s="71"/>
      <c r="Z4" s="70"/>
      <c r="AA4" s="70"/>
    </row>
    <row r="5" spans="1:32" s="62" customFormat="1" ht="42" customHeight="1">
      <c r="B5" s="2167" t="s">
        <v>133</v>
      </c>
      <c r="C5" s="72" t="s">
        <v>15</v>
      </c>
      <c r="D5" s="73" t="s">
        <v>37</v>
      </c>
      <c r="E5" s="1036" t="s">
        <v>134</v>
      </c>
      <c r="F5" s="73" t="s">
        <v>41</v>
      </c>
      <c r="G5" s="73" t="s">
        <v>43</v>
      </c>
      <c r="H5" s="73" t="s">
        <v>283</v>
      </c>
      <c r="I5" s="2169" t="s">
        <v>284</v>
      </c>
      <c r="J5" s="2170"/>
      <c r="K5" s="73" t="s">
        <v>136</v>
      </c>
      <c r="L5" s="73" t="s">
        <v>285</v>
      </c>
      <c r="M5" s="73" t="s">
        <v>286</v>
      </c>
      <c r="N5" s="73" t="s">
        <v>287</v>
      </c>
      <c r="O5" s="73" t="s">
        <v>137</v>
      </c>
      <c r="P5" s="73" t="s">
        <v>167</v>
      </c>
      <c r="Q5" s="2169" t="s">
        <v>288</v>
      </c>
      <c r="R5" s="2171"/>
      <c r="S5" s="2172" t="s">
        <v>271</v>
      </c>
      <c r="T5" s="2173"/>
      <c r="U5" s="74" t="s">
        <v>289</v>
      </c>
      <c r="V5" s="2174" t="s">
        <v>62</v>
      </c>
      <c r="W5" s="2175"/>
      <c r="X5" s="73" t="s">
        <v>290</v>
      </c>
      <c r="Y5" s="75" t="s">
        <v>291</v>
      </c>
      <c r="Z5" s="74" t="s">
        <v>292</v>
      </c>
      <c r="AA5" s="2163" t="s">
        <v>133</v>
      </c>
    </row>
    <row r="6" spans="1:32" s="83" customFormat="1" ht="75" customHeight="1">
      <c r="A6" s="76"/>
      <c r="B6" s="2168"/>
      <c r="C6" s="77" t="s">
        <v>31</v>
      </c>
      <c r="D6" s="78" t="s">
        <v>38</v>
      </c>
      <c r="E6" s="78" t="s">
        <v>293</v>
      </c>
      <c r="F6" s="78" t="s">
        <v>42</v>
      </c>
      <c r="G6" s="78" t="s">
        <v>294</v>
      </c>
      <c r="H6" s="1276" t="s">
        <v>295</v>
      </c>
      <c r="I6" s="2165" t="s">
        <v>48</v>
      </c>
      <c r="J6" s="2166"/>
      <c r="K6" s="78" t="s">
        <v>50</v>
      </c>
      <c r="L6" s="78" t="s">
        <v>296</v>
      </c>
      <c r="M6" s="78" t="s">
        <v>297</v>
      </c>
      <c r="N6" s="78" t="s">
        <v>298</v>
      </c>
      <c r="O6" s="78" t="s">
        <v>299</v>
      </c>
      <c r="P6" s="78" t="s">
        <v>54</v>
      </c>
      <c r="Q6" s="2165" t="s">
        <v>56</v>
      </c>
      <c r="R6" s="2166"/>
      <c r="S6" s="2165" t="s">
        <v>300</v>
      </c>
      <c r="T6" s="2166"/>
      <c r="U6" s="79" t="s">
        <v>301</v>
      </c>
      <c r="V6" s="2165" t="s">
        <v>63</v>
      </c>
      <c r="W6" s="2166"/>
      <c r="X6" s="80" t="s">
        <v>65</v>
      </c>
      <c r="Y6" s="81" t="s">
        <v>302</v>
      </c>
      <c r="Z6" s="82" t="s">
        <v>303</v>
      </c>
      <c r="AA6" s="2164"/>
    </row>
    <row r="7" spans="1:32" s="69" customFormat="1" ht="22.5" customHeight="1">
      <c r="B7" s="84" t="s">
        <v>304</v>
      </c>
      <c r="C7" s="85">
        <v>48181</v>
      </c>
      <c r="D7" s="86">
        <v>1529</v>
      </c>
      <c r="E7" s="86" t="s">
        <v>305</v>
      </c>
      <c r="F7" s="86">
        <v>25237</v>
      </c>
      <c r="G7" s="1038">
        <v>16285</v>
      </c>
      <c r="H7" s="1038" t="s">
        <v>305</v>
      </c>
      <c r="I7" s="1039"/>
      <c r="J7" s="1040">
        <v>3575</v>
      </c>
      <c r="K7" s="1038" t="s">
        <v>305</v>
      </c>
      <c r="L7" s="1041">
        <v>74</v>
      </c>
      <c r="M7" s="1041">
        <v>64</v>
      </c>
      <c r="N7" s="89" t="s">
        <v>306</v>
      </c>
      <c r="O7" s="89" t="s">
        <v>305</v>
      </c>
      <c r="P7" s="89" t="s">
        <v>305</v>
      </c>
      <c r="Q7" s="90"/>
      <c r="R7" s="91" t="s">
        <v>305</v>
      </c>
      <c r="S7" s="87"/>
      <c r="T7" s="91">
        <v>12</v>
      </c>
      <c r="U7" s="89" t="s">
        <v>305</v>
      </c>
      <c r="V7" s="92"/>
      <c r="W7" s="91" t="s">
        <v>305</v>
      </c>
      <c r="X7" s="86">
        <v>1405</v>
      </c>
      <c r="Y7" s="93">
        <v>138</v>
      </c>
      <c r="Z7" s="89">
        <v>12</v>
      </c>
      <c r="AA7" s="94">
        <v>1948</v>
      </c>
    </row>
    <row r="8" spans="1:32" s="69" customFormat="1" ht="22.5" customHeight="1">
      <c r="B8" s="95" t="s">
        <v>1230</v>
      </c>
      <c r="C8" s="85">
        <v>49538</v>
      </c>
      <c r="D8" s="86">
        <v>1787</v>
      </c>
      <c r="E8" s="86" t="s">
        <v>305</v>
      </c>
      <c r="F8" s="86">
        <v>25638</v>
      </c>
      <c r="G8" s="86">
        <v>14200</v>
      </c>
      <c r="H8" s="86" t="s">
        <v>305</v>
      </c>
      <c r="I8" s="87"/>
      <c r="J8" s="88">
        <v>4180</v>
      </c>
      <c r="K8" s="86" t="s">
        <v>305</v>
      </c>
      <c r="L8" s="89">
        <v>74</v>
      </c>
      <c r="M8" s="89">
        <v>78</v>
      </c>
      <c r="N8" s="89">
        <v>1</v>
      </c>
      <c r="O8" s="89" t="s">
        <v>305</v>
      </c>
      <c r="P8" s="89" t="s">
        <v>305</v>
      </c>
      <c r="Q8" s="92"/>
      <c r="R8" s="91" t="s">
        <v>305</v>
      </c>
      <c r="S8" s="87"/>
      <c r="T8" s="91">
        <v>178</v>
      </c>
      <c r="U8" s="89" t="s">
        <v>305</v>
      </c>
      <c r="V8" s="92"/>
      <c r="W8" s="91" t="s">
        <v>305</v>
      </c>
      <c r="X8" s="86">
        <v>3402</v>
      </c>
      <c r="Y8" s="93">
        <v>153</v>
      </c>
      <c r="Z8" s="89">
        <v>178</v>
      </c>
      <c r="AA8" s="94">
        <v>49</v>
      </c>
    </row>
    <row r="9" spans="1:32" s="69" customFormat="1" ht="22.5" customHeight="1">
      <c r="B9" s="95" t="s">
        <v>308</v>
      </c>
      <c r="C9" s="85">
        <v>51136</v>
      </c>
      <c r="D9" s="86">
        <v>2100</v>
      </c>
      <c r="E9" s="117" t="s">
        <v>305</v>
      </c>
      <c r="F9" s="86">
        <v>25878</v>
      </c>
      <c r="G9" s="86">
        <v>14165</v>
      </c>
      <c r="H9" s="117" t="s">
        <v>305</v>
      </c>
      <c r="I9" s="87"/>
      <c r="J9" s="88">
        <v>4292</v>
      </c>
      <c r="K9" s="86" t="s">
        <v>305</v>
      </c>
      <c r="L9" s="89">
        <v>76</v>
      </c>
      <c r="M9" s="89">
        <v>82</v>
      </c>
      <c r="N9" s="89">
        <v>3</v>
      </c>
      <c r="O9" s="89" t="s">
        <v>305</v>
      </c>
      <c r="P9" s="89" t="s">
        <v>305</v>
      </c>
      <c r="Q9" s="92"/>
      <c r="R9" s="91">
        <v>149</v>
      </c>
      <c r="S9" s="87"/>
      <c r="T9" s="91">
        <v>201</v>
      </c>
      <c r="U9" s="89" t="s">
        <v>305</v>
      </c>
      <c r="V9" s="92"/>
      <c r="W9" s="91" t="s">
        <v>305</v>
      </c>
      <c r="X9" s="86">
        <v>4190</v>
      </c>
      <c r="Y9" s="93">
        <v>161</v>
      </c>
      <c r="Z9" s="89">
        <v>350</v>
      </c>
      <c r="AA9" s="94">
        <v>50</v>
      </c>
    </row>
    <row r="10" spans="1:32" s="69" customFormat="1" ht="22.5" customHeight="1">
      <c r="B10" s="96" t="s">
        <v>309</v>
      </c>
      <c r="C10" s="97">
        <v>52514</v>
      </c>
      <c r="D10" s="98">
        <v>2455</v>
      </c>
      <c r="E10" s="86" t="s">
        <v>305</v>
      </c>
      <c r="F10" s="98">
        <v>26056</v>
      </c>
      <c r="G10" s="98">
        <v>13836</v>
      </c>
      <c r="H10" s="86" t="s">
        <v>305</v>
      </c>
      <c r="I10" s="99"/>
      <c r="J10" s="100">
        <v>4477</v>
      </c>
      <c r="K10" s="98" t="s">
        <v>305</v>
      </c>
      <c r="L10" s="101">
        <v>76</v>
      </c>
      <c r="M10" s="101">
        <v>84</v>
      </c>
      <c r="N10" s="101">
        <v>3</v>
      </c>
      <c r="O10" s="101" t="s">
        <v>305</v>
      </c>
      <c r="P10" s="101" t="s">
        <v>305</v>
      </c>
      <c r="Q10" s="102"/>
      <c r="R10" s="103">
        <v>180</v>
      </c>
      <c r="S10" s="99"/>
      <c r="T10" s="103">
        <v>203</v>
      </c>
      <c r="U10" s="101" t="s">
        <v>305</v>
      </c>
      <c r="V10" s="102"/>
      <c r="W10" s="103" t="s">
        <v>305</v>
      </c>
      <c r="X10" s="98">
        <v>5144</v>
      </c>
      <c r="Y10" s="104">
        <v>163</v>
      </c>
      <c r="Z10" s="101">
        <v>383</v>
      </c>
      <c r="AA10" s="105">
        <v>51</v>
      </c>
    </row>
    <row r="11" spans="1:32" s="69" customFormat="1" ht="22.5" customHeight="1">
      <c r="B11" s="95" t="s">
        <v>310</v>
      </c>
      <c r="C11" s="85">
        <v>53770</v>
      </c>
      <c r="D11" s="86">
        <v>2874</v>
      </c>
      <c r="E11" s="86" t="s">
        <v>305</v>
      </c>
      <c r="F11" s="86">
        <v>26377</v>
      </c>
      <c r="G11" s="86">
        <v>13748</v>
      </c>
      <c r="H11" s="86" t="s">
        <v>305</v>
      </c>
      <c r="I11" s="87"/>
      <c r="J11" s="88">
        <v>4506</v>
      </c>
      <c r="K11" s="86" t="s">
        <v>305</v>
      </c>
      <c r="L11" s="89">
        <v>77</v>
      </c>
      <c r="M11" s="89">
        <v>86</v>
      </c>
      <c r="N11" s="89">
        <v>3</v>
      </c>
      <c r="O11" s="89" t="s">
        <v>305</v>
      </c>
      <c r="P11" s="89" t="s">
        <v>305</v>
      </c>
      <c r="Q11" s="92"/>
      <c r="R11" s="91">
        <v>205</v>
      </c>
      <c r="S11" s="87"/>
      <c r="T11" s="91">
        <v>220</v>
      </c>
      <c r="U11" s="89" t="s">
        <v>305</v>
      </c>
      <c r="V11" s="92"/>
      <c r="W11" s="91" t="s">
        <v>305</v>
      </c>
      <c r="X11" s="86">
        <v>5674</v>
      </c>
      <c r="Y11" s="93">
        <v>166</v>
      </c>
      <c r="Z11" s="89">
        <v>425</v>
      </c>
      <c r="AA11" s="94">
        <v>52</v>
      </c>
    </row>
    <row r="12" spans="1:32" s="69" customFormat="1" ht="22.5" customHeight="1">
      <c r="B12" s="95" t="s">
        <v>311</v>
      </c>
      <c r="C12" s="85">
        <v>55002</v>
      </c>
      <c r="D12" s="86">
        <v>3490</v>
      </c>
      <c r="E12" s="86" t="s">
        <v>305</v>
      </c>
      <c r="F12" s="86">
        <v>26555</v>
      </c>
      <c r="G12" s="86">
        <v>13685</v>
      </c>
      <c r="H12" s="86" t="s">
        <v>305</v>
      </c>
      <c r="I12" s="87"/>
      <c r="J12" s="88">
        <v>4572</v>
      </c>
      <c r="K12" s="86" t="s">
        <v>305</v>
      </c>
      <c r="L12" s="89">
        <v>78</v>
      </c>
      <c r="M12" s="89">
        <v>92</v>
      </c>
      <c r="N12" s="89">
        <v>5</v>
      </c>
      <c r="O12" s="89" t="s">
        <v>305</v>
      </c>
      <c r="P12" s="89" t="s">
        <v>305</v>
      </c>
      <c r="Q12" s="92"/>
      <c r="R12" s="91">
        <v>228</v>
      </c>
      <c r="S12" s="87"/>
      <c r="T12" s="91">
        <v>226</v>
      </c>
      <c r="U12" s="89" t="s">
        <v>305</v>
      </c>
      <c r="V12" s="92"/>
      <c r="W12" s="91" t="s">
        <v>305</v>
      </c>
      <c r="X12" s="86">
        <v>6071</v>
      </c>
      <c r="Y12" s="93">
        <v>175</v>
      </c>
      <c r="Z12" s="89">
        <v>454</v>
      </c>
      <c r="AA12" s="94">
        <v>53</v>
      </c>
    </row>
    <row r="13" spans="1:32" s="69" customFormat="1" ht="22.5" customHeight="1">
      <c r="B13" s="95" t="s">
        <v>312</v>
      </c>
      <c r="C13" s="85">
        <v>57051</v>
      </c>
      <c r="D13" s="86">
        <v>4471</v>
      </c>
      <c r="E13" s="86" t="s">
        <v>305</v>
      </c>
      <c r="F13" s="86">
        <v>26804</v>
      </c>
      <c r="G13" s="86">
        <v>13773</v>
      </c>
      <c r="H13" s="86" t="s">
        <v>305</v>
      </c>
      <c r="I13" s="87"/>
      <c r="J13" s="88">
        <v>4606</v>
      </c>
      <c r="K13" s="86" t="s">
        <v>305</v>
      </c>
      <c r="L13" s="89">
        <v>77</v>
      </c>
      <c r="M13" s="89">
        <v>96</v>
      </c>
      <c r="N13" s="89">
        <v>5</v>
      </c>
      <c r="O13" s="89" t="s">
        <v>305</v>
      </c>
      <c r="P13" s="89" t="s">
        <v>305</v>
      </c>
      <c r="Q13" s="92"/>
      <c r="R13" s="91">
        <v>251</v>
      </c>
      <c r="S13" s="87"/>
      <c r="T13" s="91">
        <v>227</v>
      </c>
      <c r="U13" s="89" t="s">
        <v>305</v>
      </c>
      <c r="V13" s="92"/>
      <c r="W13" s="91" t="s">
        <v>305</v>
      </c>
      <c r="X13" s="86">
        <v>6741</v>
      </c>
      <c r="Y13" s="93">
        <v>178</v>
      </c>
      <c r="Z13" s="89">
        <v>478</v>
      </c>
      <c r="AA13" s="94">
        <v>54</v>
      </c>
    </row>
    <row r="14" spans="1:32" s="69" customFormat="1" ht="22.5" customHeight="1">
      <c r="B14" s="95" t="s">
        <v>313</v>
      </c>
      <c r="C14" s="85">
        <v>58658</v>
      </c>
      <c r="D14" s="86">
        <v>5426</v>
      </c>
      <c r="E14" s="117" t="s">
        <v>305</v>
      </c>
      <c r="F14" s="86">
        <v>26880</v>
      </c>
      <c r="G14" s="86">
        <v>13767</v>
      </c>
      <c r="H14" s="117" t="s">
        <v>305</v>
      </c>
      <c r="I14" s="87"/>
      <c r="J14" s="88">
        <v>4607</v>
      </c>
      <c r="K14" s="86" t="s">
        <v>305</v>
      </c>
      <c r="L14" s="89">
        <v>77</v>
      </c>
      <c r="M14" s="89">
        <v>99</v>
      </c>
      <c r="N14" s="89">
        <v>5</v>
      </c>
      <c r="O14" s="89" t="s">
        <v>305</v>
      </c>
      <c r="P14" s="89" t="s">
        <v>305</v>
      </c>
      <c r="Q14" s="92"/>
      <c r="R14" s="91">
        <v>264</v>
      </c>
      <c r="S14" s="87"/>
      <c r="T14" s="91">
        <v>228</v>
      </c>
      <c r="U14" s="89" t="s">
        <v>305</v>
      </c>
      <c r="V14" s="92"/>
      <c r="W14" s="91" t="s">
        <v>305</v>
      </c>
      <c r="X14" s="86">
        <v>7305</v>
      </c>
      <c r="Y14" s="93">
        <v>181</v>
      </c>
      <c r="Z14" s="89">
        <v>492</v>
      </c>
      <c r="AA14" s="94">
        <v>55</v>
      </c>
    </row>
    <row r="15" spans="1:32" s="69" customFormat="1" ht="22.5" customHeight="1">
      <c r="B15" s="96" t="s">
        <v>314</v>
      </c>
      <c r="C15" s="97">
        <v>59811</v>
      </c>
      <c r="D15" s="98">
        <v>6141</v>
      </c>
      <c r="E15" s="86" t="s">
        <v>305</v>
      </c>
      <c r="F15" s="98">
        <v>26957</v>
      </c>
      <c r="G15" s="98">
        <v>13724</v>
      </c>
      <c r="H15" s="86" t="s">
        <v>305</v>
      </c>
      <c r="I15" s="99"/>
      <c r="J15" s="100">
        <v>4575</v>
      </c>
      <c r="K15" s="98" t="s">
        <v>305</v>
      </c>
      <c r="L15" s="101">
        <v>77</v>
      </c>
      <c r="M15" s="101">
        <v>99</v>
      </c>
      <c r="N15" s="101">
        <v>10</v>
      </c>
      <c r="O15" s="101" t="s">
        <v>305</v>
      </c>
      <c r="P15" s="101" t="s">
        <v>305</v>
      </c>
      <c r="Q15" s="102"/>
      <c r="R15" s="103">
        <v>268</v>
      </c>
      <c r="S15" s="99"/>
      <c r="T15" s="103">
        <v>228</v>
      </c>
      <c r="U15" s="101" t="s">
        <v>305</v>
      </c>
      <c r="V15" s="102"/>
      <c r="W15" s="103" t="s">
        <v>305</v>
      </c>
      <c r="X15" s="98">
        <v>7732</v>
      </c>
      <c r="Y15" s="104">
        <v>186</v>
      </c>
      <c r="Z15" s="101">
        <v>496</v>
      </c>
      <c r="AA15" s="105">
        <v>56</v>
      </c>
    </row>
    <row r="16" spans="1:32" s="69" customFormat="1" ht="22.5" customHeight="1">
      <c r="B16" s="95" t="s">
        <v>315</v>
      </c>
      <c r="C16" s="85">
        <v>60578</v>
      </c>
      <c r="D16" s="86">
        <v>6620</v>
      </c>
      <c r="E16" s="86" t="s">
        <v>305</v>
      </c>
      <c r="F16" s="86">
        <v>26988</v>
      </c>
      <c r="G16" s="86">
        <v>13622</v>
      </c>
      <c r="H16" s="86" t="s">
        <v>305</v>
      </c>
      <c r="I16" s="87"/>
      <c r="J16" s="88">
        <v>4577</v>
      </c>
      <c r="K16" s="86" t="s">
        <v>305</v>
      </c>
      <c r="L16" s="89">
        <v>76</v>
      </c>
      <c r="M16" s="89">
        <v>101</v>
      </c>
      <c r="N16" s="89">
        <v>19</v>
      </c>
      <c r="O16" s="89" t="s">
        <v>305</v>
      </c>
      <c r="P16" s="89" t="s">
        <v>305</v>
      </c>
      <c r="Q16" s="92"/>
      <c r="R16" s="91">
        <v>269</v>
      </c>
      <c r="S16" s="87"/>
      <c r="T16" s="91">
        <v>231</v>
      </c>
      <c r="U16" s="89" t="s">
        <v>305</v>
      </c>
      <c r="V16" s="92"/>
      <c r="W16" s="91" t="s">
        <v>305</v>
      </c>
      <c r="X16" s="86">
        <v>8075</v>
      </c>
      <c r="Y16" s="93">
        <v>196</v>
      </c>
      <c r="Z16" s="89">
        <v>500</v>
      </c>
      <c r="AA16" s="94">
        <v>57</v>
      </c>
    </row>
    <row r="17" spans="2:27" s="69" customFormat="1" ht="22.5" customHeight="1">
      <c r="B17" s="95" t="s">
        <v>316</v>
      </c>
      <c r="C17" s="85">
        <v>60502</v>
      </c>
      <c r="D17" s="86">
        <v>6837</v>
      </c>
      <c r="E17" s="86" t="s">
        <v>305</v>
      </c>
      <c r="F17" s="86">
        <v>26964</v>
      </c>
      <c r="G17" s="86">
        <v>13392</v>
      </c>
      <c r="H17" s="86" t="s">
        <v>305</v>
      </c>
      <c r="I17" s="87"/>
      <c r="J17" s="88">
        <v>4586</v>
      </c>
      <c r="K17" s="86" t="s">
        <v>305</v>
      </c>
      <c r="L17" s="89">
        <v>76</v>
      </c>
      <c r="M17" s="89">
        <v>103</v>
      </c>
      <c r="N17" s="89">
        <v>26</v>
      </c>
      <c r="O17" s="89" t="s">
        <v>305</v>
      </c>
      <c r="P17" s="89" t="s">
        <v>305</v>
      </c>
      <c r="Q17" s="92"/>
      <c r="R17" s="91">
        <v>269</v>
      </c>
      <c r="S17" s="87"/>
      <c r="T17" s="91">
        <v>234</v>
      </c>
      <c r="U17" s="89" t="s">
        <v>305</v>
      </c>
      <c r="V17" s="92"/>
      <c r="W17" s="91" t="s">
        <v>305</v>
      </c>
      <c r="X17" s="86">
        <v>8015</v>
      </c>
      <c r="Y17" s="93">
        <v>205</v>
      </c>
      <c r="Z17" s="89">
        <v>503</v>
      </c>
      <c r="AA17" s="94">
        <v>58</v>
      </c>
    </row>
    <row r="18" spans="2:27" s="69" customFormat="1" ht="22.5" customHeight="1">
      <c r="B18" s="95" t="s">
        <v>317</v>
      </c>
      <c r="C18" s="85">
        <v>60456</v>
      </c>
      <c r="D18" s="86">
        <v>7030</v>
      </c>
      <c r="E18" s="86" t="s">
        <v>305</v>
      </c>
      <c r="F18" s="86">
        <v>26916</v>
      </c>
      <c r="G18" s="86">
        <v>13135</v>
      </c>
      <c r="H18" s="86" t="s">
        <v>305</v>
      </c>
      <c r="I18" s="87"/>
      <c r="J18" s="88">
        <v>4615</v>
      </c>
      <c r="K18" s="86" t="s">
        <v>305</v>
      </c>
      <c r="L18" s="89">
        <v>76</v>
      </c>
      <c r="M18" s="89">
        <v>102</v>
      </c>
      <c r="N18" s="89">
        <v>38</v>
      </c>
      <c r="O18" s="89" t="s">
        <v>305</v>
      </c>
      <c r="P18" s="89" t="s">
        <v>305</v>
      </c>
      <c r="Q18" s="92"/>
      <c r="R18" s="91">
        <v>272</v>
      </c>
      <c r="S18" s="87"/>
      <c r="T18" s="91">
        <v>239</v>
      </c>
      <c r="U18" s="89" t="s">
        <v>305</v>
      </c>
      <c r="V18" s="92"/>
      <c r="W18" s="91" t="s">
        <v>305</v>
      </c>
      <c r="X18" s="86">
        <v>8033</v>
      </c>
      <c r="Y18" s="93">
        <v>216</v>
      </c>
      <c r="Z18" s="89">
        <v>511</v>
      </c>
      <c r="AA18" s="94">
        <v>59</v>
      </c>
    </row>
    <row r="19" spans="2:27" s="69" customFormat="1" ht="22.5" customHeight="1">
      <c r="B19" s="95" t="s">
        <v>318</v>
      </c>
      <c r="C19" s="85">
        <v>60488</v>
      </c>
      <c r="D19" s="86">
        <v>7207</v>
      </c>
      <c r="E19" s="117" t="s">
        <v>305</v>
      </c>
      <c r="F19" s="86">
        <v>26858</v>
      </c>
      <c r="G19" s="86">
        <v>12986</v>
      </c>
      <c r="H19" s="117" t="s">
        <v>305</v>
      </c>
      <c r="I19" s="87"/>
      <c r="J19" s="88">
        <v>4598</v>
      </c>
      <c r="K19" s="86" t="s">
        <v>305</v>
      </c>
      <c r="L19" s="89">
        <v>76</v>
      </c>
      <c r="M19" s="89">
        <v>103</v>
      </c>
      <c r="N19" s="89">
        <v>46</v>
      </c>
      <c r="O19" s="89" t="s">
        <v>305</v>
      </c>
      <c r="P19" s="89" t="s">
        <v>305</v>
      </c>
      <c r="Q19" s="92"/>
      <c r="R19" s="91">
        <v>280</v>
      </c>
      <c r="S19" s="87"/>
      <c r="T19" s="91">
        <v>245</v>
      </c>
      <c r="U19" s="89" t="s">
        <v>305</v>
      </c>
      <c r="V19" s="106" t="s">
        <v>319</v>
      </c>
      <c r="W19" s="107" t="s">
        <v>305</v>
      </c>
      <c r="X19" s="86">
        <v>8089</v>
      </c>
      <c r="Y19" s="93">
        <v>225</v>
      </c>
      <c r="Z19" s="89">
        <v>525</v>
      </c>
      <c r="AA19" s="94">
        <v>60</v>
      </c>
    </row>
    <row r="20" spans="2:27" s="69" customFormat="1" ht="22.5" customHeight="1">
      <c r="B20" s="96" t="s">
        <v>320</v>
      </c>
      <c r="C20" s="97">
        <v>60404</v>
      </c>
      <c r="D20" s="98">
        <v>7359</v>
      </c>
      <c r="E20" s="86" t="s">
        <v>305</v>
      </c>
      <c r="F20" s="98">
        <v>26741</v>
      </c>
      <c r="G20" s="98">
        <v>12849</v>
      </c>
      <c r="H20" s="86" t="s">
        <v>305</v>
      </c>
      <c r="I20" s="99"/>
      <c r="J20" s="100">
        <v>4602</v>
      </c>
      <c r="K20" s="98" t="s">
        <v>305</v>
      </c>
      <c r="L20" s="101">
        <v>76</v>
      </c>
      <c r="M20" s="101">
        <v>103</v>
      </c>
      <c r="N20" s="101">
        <v>64</v>
      </c>
      <c r="O20" s="101" t="s">
        <v>305</v>
      </c>
      <c r="P20" s="101" t="s">
        <v>305</v>
      </c>
      <c r="Q20" s="102"/>
      <c r="R20" s="103">
        <v>290</v>
      </c>
      <c r="S20" s="99"/>
      <c r="T20" s="103">
        <v>250</v>
      </c>
      <c r="U20" s="101" t="s">
        <v>305</v>
      </c>
      <c r="V20" s="108" t="s">
        <v>321</v>
      </c>
      <c r="W20" s="103">
        <v>9</v>
      </c>
      <c r="X20" s="98">
        <v>8061</v>
      </c>
      <c r="Y20" s="104">
        <v>243</v>
      </c>
      <c r="Z20" s="101">
        <v>549</v>
      </c>
      <c r="AA20" s="105">
        <v>61</v>
      </c>
    </row>
    <row r="21" spans="2:27" s="69" customFormat="1" ht="22.5" customHeight="1">
      <c r="B21" s="95" t="s">
        <v>322</v>
      </c>
      <c r="C21" s="85">
        <v>60233</v>
      </c>
      <c r="D21" s="86">
        <v>7520</v>
      </c>
      <c r="E21" s="86" t="s">
        <v>305</v>
      </c>
      <c r="F21" s="86">
        <v>26615</v>
      </c>
      <c r="G21" s="86">
        <v>12647</v>
      </c>
      <c r="H21" s="86" t="s">
        <v>305</v>
      </c>
      <c r="I21" s="87"/>
      <c r="J21" s="88">
        <v>4637</v>
      </c>
      <c r="K21" s="86" t="s">
        <v>305</v>
      </c>
      <c r="L21" s="89">
        <v>78</v>
      </c>
      <c r="M21" s="89">
        <v>105</v>
      </c>
      <c r="N21" s="89">
        <v>86</v>
      </c>
      <c r="O21" s="89" t="s">
        <v>305</v>
      </c>
      <c r="P21" s="89">
        <v>19</v>
      </c>
      <c r="Q21" s="92"/>
      <c r="R21" s="91">
        <v>305</v>
      </c>
      <c r="S21" s="87"/>
      <c r="T21" s="91">
        <v>260</v>
      </c>
      <c r="U21" s="89" t="s">
        <v>305</v>
      </c>
      <c r="V21" s="106" t="s">
        <v>323</v>
      </c>
      <c r="W21" s="91">
        <v>9</v>
      </c>
      <c r="X21" s="86">
        <v>7952</v>
      </c>
      <c r="Y21" s="93">
        <v>269</v>
      </c>
      <c r="Z21" s="89">
        <v>593</v>
      </c>
      <c r="AA21" s="94">
        <v>62</v>
      </c>
    </row>
    <row r="22" spans="2:27" s="69" customFormat="1" ht="22.5" customHeight="1">
      <c r="B22" s="95" t="s">
        <v>324</v>
      </c>
      <c r="C22" s="85">
        <v>60286</v>
      </c>
      <c r="D22" s="86">
        <v>7687</v>
      </c>
      <c r="E22" s="86" t="s">
        <v>305</v>
      </c>
      <c r="F22" s="86">
        <v>26423</v>
      </c>
      <c r="G22" s="86">
        <v>12502</v>
      </c>
      <c r="H22" s="86" t="s">
        <v>305</v>
      </c>
      <c r="I22" s="87">
        <v>3</v>
      </c>
      <c r="J22" s="88">
        <v>4811</v>
      </c>
      <c r="K22" s="86" t="s">
        <v>305</v>
      </c>
      <c r="L22" s="89">
        <v>77</v>
      </c>
      <c r="M22" s="89">
        <v>105</v>
      </c>
      <c r="N22" s="89">
        <v>107</v>
      </c>
      <c r="O22" s="89" t="s">
        <v>305</v>
      </c>
      <c r="P22" s="89">
        <v>34</v>
      </c>
      <c r="Q22" s="92"/>
      <c r="R22" s="91">
        <v>321</v>
      </c>
      <c r="S22" s="87"/>
      <c r="T22" s="91">
        <v>270</v>
      </c>
      <c r="U22" s="89" t="s">
        <v>305</v>
      </c>
      <c r="V22" s="106" t="s">
        <v>325</v>
      </c>
      <c r="W22" s="91">
        <v>9</v>
      </c>
      <c r="X22" s="86">
        <v>7940</v>
      </c>
      <c r="Y22" s="93">
        <v>289</v>
      </c>
      <c r="Z22" s="89">
        <v>634</v>
      </c>
      <c r="AA22" s="94">
        <v>63</v>
      </c>
    </row>
    <row r="23" spans="2:27" s="69" customFormat="1" ht="22.5" customHeight="1">
      <c r="B23" s="95" t="s">
        <v>326</v>
      </c>
      <c r="C23" s="85">
        <v>60314</v>
      </c>
      <c r="D23" s="86">
        <v>8022</v>
      </c>
      <c r="E23" s="86" t="s">
        <v>305</v>
      </c>
      <c r="F23" s="86">
        <v>26210</v>
      </c>
      <c r="G23" s="86">
        <v>12310</v>
      </c>
      <c r="H23" s="86" t="s">
        <v>305</v>
      </c>
      <c r="I23" s="87">
        <v>7</v>
      </c>
      <c r="J23" s="88">
        <v>4847</v>
      </c>
      <c r="K23" s="86" t="s">
        <v>305</v>
      </c>
      <c r="L23" s="89">
        <v>77</v>
      </c>
      <c r="M23" s="89">
        <v>106</v>
      </c>
      <c r="N23" s="89">
        <v>126</v>
      </c>
      <c r="O23" s="89" t="s">
        <v>305</v>
      </c>
      <c r="P23" s="89">
        <v>46</v>
      </c>
      <c r="Q23" s="92"/>
      <c r="R23" s="91">
        <v>339</v>
      </c>
      <c r="S23" s="87"/>
      <c r="T23" s="91">
        <v>291</v>
      </c>
      <c r="U23" s="89" t="s">
        <v>305</v>
      </c>
      <c r="V23" s="106" t="s">
        <v>327</v>
      </c>
      <c r="W23" s="91">
        <v>9</v>
      </c>
      <c r="X23" s="86">
        <v>7931</v>
      </c>
      <c r="Y23" s="93">
        <v>309</v>
      </c>
      <c r="Z23" s="89">
        <v>685</v>
      </c>
      <c r="AA23" s="94">
        <v>64</v>
      </c>
    </row>
    <row r="24" spans="2:27" s="69" customFormat="1" ht="22.5" customHeight="1">
      <c r="B24" s="95" t="s">
        <v>328</v>
      </c>
      <c r="C24" s="85">
        <v>60377</v>
      </c>
      <c r="D24" s="86">
        <v>8551</v>
      </c>
      <c r="E24" s="117" t="s">
        <v>305</v>
      </c>
      <c r="F24" s="86">
        <v>25977</v>
      </c>
      <c r="G24" s="86">
        <v>12079</v>
      </c>
      <c r="H24" s="117" t="s">
        <v>305</v>
      </c>
      <c r="I24" s="87">
        <v>7</v>
      </c>
      <c r="J24" s="88">
        <v>4849</v>
      </c>
      <c r="K24" s="86" t="s">
        <v>305</v>
      </c>
      <c r="L24" s="89">
        <v>77</v>
      </c>
      <c r="M24" s="89">
        <v>107</v>
      </c>
      <c r="N24" s="89">
        <v>151</v>
      </c>
      <c r="O24" s="89" t="s">
        <v>305</v>
      </c>
      <c r="P24" s="89">
        <v>54</v>
      </c>
      <c r="Q24" s="92"/>
      <c r="R24" s="91">
        <v>369</v>
      </c>
      <c r="S24" s="87"/>
      <c r="T24" s="91">
        <v>317</v>
      </c>
      <c r="U24" s="89" t="s">
        <v>305</v>
      </c>
      <c r="V24" s="106" t="s">
        <v>329</v>
      </c>
      <c r="W24" s="91">
        <v>9</v>
      </c>
      <c r="X24" s="86">
        <v>7837</v>
      </c>
      <c r="Y24" s="93">
        <v>335</v>
      </c>
      <c r="Z24" s="89">
        <v>749</v>
      </c>
      <c r="AA24" s="94">
        <v>65</v>
      </c>
    </row>
    <row r="25" spans="2:27" s="69" customFormat="1" ht="22.5" customHeight="1">
      <c r="B25" s="96" t="s">
        <v>330</v>
      </c>
      <c r="C25" s="97">
        <v>60543</v>
      </c>
      <c r="D25" s="98">
        <v>9083</v>
      </c>
      <c r="E25" s="86" t="s">
        <v>305</v>
      </c>
      <c r="F25" s="98">
        <v>25687</v>
      </c>
      <c r="G25" s="98">
        <v>11851</v>
      </c>
      <c r="H25" s="86" t="s">
        <v>305</v>
      </c>
      <c r="I25" s="99">
        <v>9</v>
      </c>
      <c r="J25" s="100">
        <v>4845</v>
      </c>
      <c r="K25" s="98" t="s">
        <v>305</v>
      </c>
      <c r="L25" s="101">
        <v>77</v>
      </c>
      <c r="M25" s="101">
        <v>108</v>
      </c>
      <c r="N25" s="101">
        <v>168</v>
      </c>
      <c r="O25" s="101" t="s">
        <v>305</v>
      </c>
      <c r="P25" s="101">
        <v>54</v>
      </c>
      <c r="Q25" s="102"/>
      <c r="R25" s="103">
        <v>413</v>
      </c>
      <c r="S25" s="99"/>
      <c r="T25" s="103">
        <v>346</v>
      </c>
      <c r="U25" s="101">
        <v>5</v>
      </c>
      <c r="V25" s="108" t="s">
        <v>331</v>
      </c>
      <c r="W25" s="103">
        <v>9</v>
      </c>
      <c r="X25" s="98">
        <v>7897</v>
      </c>
      <c r="Y25" s="104">
        <v>353</v>
      </c>
      <c r="Z25" s="101">
        <v>827</v>
      </c>
      <c r="AA25" s="105">
        <v>66</v>
      </c>
    </row>
    <row r="26" spans="2:27" s="69" customFormat="1" ht="22.5" customHeight="1">
      <c r="B26" s="95" t="s">
        <v>332</v>
      </c>
      <c r="C26" s="85">
        <v>60773</v>
      </c>
      <c r="D26" s="86">
        <v>9588</v>
      </c>
      <c r="E26" s="86" t="s">
        <v>305</v>
      </c>
      <c r="F26" s="86">
        <v>25487</v>
      </c>
      <c r="G26" s="86">
        <v>11684</v>
      </c>
      <c r="H26" s="86" t="s">
        <v>305</v>
      </c>
      <c r="I26" s="87">
        <v>10</v>
      </c>
      <c r="J26" s="88">
        <v>4827</v>
      </c>
      <c r="K26" s="86" t="s">
        <v>305</v>
      </c>
      <c r="L26" s="89">
        <v>75</v>
      </c>
      <c r="M26" s="89">
        <v>107</v>
      </c>
      <c r="N26" s="89">
        <v>192</v>
      </c>
      <c r="O26" s="89" t="s">
        <v>305</v>
      </c>
      <c r="P26" s="89">
        <v>54</v>
      </c>
      <c r="Q26" s="92"/>
      <c r="R26" s="91">
        <v>451</v>
      </c>
      <c r="S26" s="87"/>
      <c r="T26" s="91">
        <v>369</v>
      </c>
      <c r="U26" s="89">
        <v>5</v>
      </c>
      <c r="V26" s="106" t="s">
        <v>333</v>
      </c>
      <c r="W26" s="91">
        <v>9</v>
      </c>
      <c r="X26" s="86">
        <v>7925</v>
      </c>
      <c r="Y26" s="93">
        <v>374</v>
      </c>
      <c r="Z26" s="89">
        <v>888</v>
      </c>
      <c r="AA26" s="94">
        <v>67</v>
      </c>
    </row>
    <row r="27" spans="2:27" s="69" customFormat="1" ht="22.5" customHeight="1">
      <c r="B27" s="95" t="s">
        <v>334</v>
      </c>
      <c r="C27" s="85">
        <v>60864</v>
      </c>
      <c r="D27" s="86">
        <v>10021</v>
      </c>
      <c r="E27" s="86" t="s">
        <v>305</v>
      </c>
      <c r="F27" s="86">
        <v>25262</v>
      </c>
      <c r="G27" s="86">
        <v>11463</v>
      </c>
      <c r="H27" s="86" t="s">
        <v>305</v>
      </c>
      <c r="I27" s="87">
        <v>13</v>
      </c>
      <c r="J27" s="88">
        <v>4817</v>
      </c>
      <c r="K27" s="86" t="s">
        <v>305</v>
      </c>
      <c r="L27" s="89">
        <v>75</v>
      </c>
      <c r="M27" s="89">
        <v>107</v>
      </c>
      <c r="N27" s="89">
        <v>206</v>
      </c>
      <c r="O27" s="89" t="s">
        <v>305</v>
      </c>
      <c r="P27" s="89">
        <v>60</v>
      </c>
      <c r="Q27" s="92"/>
      <c r="R27" s="91">
        <v>468</v>
      </c>
      <c r="S27" s="87"/>
      <c r="T27" s="91">
        <v>377</v>
      </c>
      <c r="U27" s="89">
        <v>8</v>
      </c>
      <c r="V27" s="106" t="s">
        <v>335</v>
      </c>
      <c r="W27" s="91">
        <v>9</v>
      </c>
      <c r="X27" s="86">
        <v>7991</v>
      </c>
      <c r="Y27" s="93">
        <v>388</v>
      </c>
      <c r="Z27" s="89">
        <v>922</v>
      </c>
      <c r="AA27" s="94">
        <v>68</v>
      </c>
    </row>
    <row r="28" spans="2:27" s="69" customFormat="1" ht="22.5" customHeight="1">
      <c r="B28" s="95" t="s">
        <v>336</v>
      </c>
      <c r="C28" s="85">
        <v>60876</v>
      </c>
      <c r="D28" s="86">
        <v>10418</v>
      </c>
      <c r="E28" s="86" t="s">
        <v>305</v>
      </c>
      <c r="F28" s="86">
        <v>25013</v>
      </c>
      <c r="G28" s="86">
        <v>11278</v>
      </c>
      <c r="H28" s="86" t="s">
        <v>305</v>
      </c>
      <c r="I28" s="87">
        <v>14</v>
      </c>
      <c r="J28" s="88">
        <v>4817</v>
      </c>
      <c r="K28" s="86" t="s">
        <v>305</v>
      </c>
      <c r="L28" s="89">
        <v>75</v>
      </c>
      <c r="M28" s="89">
        <v>107</v>
      </c>
      <c r="N28" s="89">
        <v>224</v>
      </c>
      <c r="O28" s="89" t="s">
        <v>305</v>
      </c>
      <c r="P28" s="89">
        <v>60</v>
      </c>
      <c r="Q28" s="92"/>
      <c r="R28" s="91">
        <v>473</v>
      </c>
      <c r="S28" s="87"/>
      <c r="T28" s="91">
        <v>379</v>
      </c>
      <c r="U28" s="89">
        <v>8</v>
      </c>
      <c r="V28" s="92"/>
      <c r="W28" s="91" t="s">
        <v>305</v>
      </c>
      <c r="X28" s="86">
        <v>8024</v>
      </c>
      <c r="Y28" s="93">
        <v>406</v>
      </c>
      <c r="Z28" s="89">
        <v>920</v>
      </c>
      <c r="AA28" s="94">
        <v>69</v>
      </c>
    </row>
    <row r="29" spans="2:27" s="69" customFormat="1" ht="22.5" customHeight="1">
      <c r="B29" s="95" t="s">
        <v>337</v>
      </c>
      <c r="C29" s="85">
        <v>60782</v>
      </c>
      <c r="D29" s="86">
        <v>10796</v>
      </c>
      <c r="E29" s="117" t="s">
        <v>305</v>
      </c>
      <c r="F29" s="86">
        <v>24790</v>
      </c>
      <c r="G29" s="86">
        <v>11040</v>
      </c>
      <c r="H29" s="117" t="s">
        <v>305</v>
      </c>
      <c r="I29" s="87">
        <v>14</v>
      </c>
      <c r="J29" s="88">
        <v>4798</v>
      </c>
      <c r="K29" s="86" t="s">
        <v>305</v>
      </c>
      <c r="L29" s="89">
        <v>75</v>
      </c>
      <c r="M29" s="89">
        <v>108</v>
      </c>
      <c r="N29" s="89">
        <v>234</v>
      </c>
      <c r="O29" s="89" t="s">
        <v>305</v>
      </c>
      <c r="P29" s="89">
        <v>60</v>
      </c>
      <c r="Q29" s="92"/>
      <c r="R29" s="91">
        <v>479</v>
      </c>
      <c r="S29" s="87"/>
      <c r="T29" s="91">
        <v>382</v>
      </c>
      <c r="U29" s="89">
        <v>9</v>
      </c>
      <c r="V29" s="92"/>
      <c r="W29" s="91" t="s">
        <v>305</v>
      </c>
      <c r="X29" s="86">
        <v>8011</v>
      </c>
      <c r="Y29" s="93">
        <v>417</v>
      </c>
      <c r="Z29" s="89">
        <v>930</v>
      </c>
      <c r="AA29" s="94">
        <v>70</v>
      </c>
    </row>
    <row r="30" spans="2:27" s="69" customFormat="1" ht="22.5" customHeight="1">
      <c r="B30" s="96" t="s">
        <v>338</v>
      </c>
      <c r="C30" s="97">
        <v>60791</v>
      </c>
      <c r="D30" s="98">
        <v>11180</v>
      </c>
      <c r="E30" s="86" t="s">
        <v>305</v>
      </c>
      <c r="F30" s="98">
        <v>24540</v>
      </c>
      <c r="G30" s="98">
        <v>10839</v>
      </c>
      <c r="H30" s="86" t="s">
        <v>305</v>
      </c>
      <c r="I30" s="99">
        <v>15</v>
      </c>
      <c r="J30" s="100">
        <v>4791</v>
      </c>
      <c r="K30" s="98" t="s">
        <v>305</v>
      </c>
      <c r="L30" s="101">
        <v>75</v>
      </c>
      <c r="M30" s="101">
        <v>108</v>
      </c>
      <c r="N30" s="101">
        <v>255</v>
      </c>
      <c r="O30" s="101" t="s">
        <v>305</v>
      </c>
      <c r="P30" s="101">
        <v>63</v>
      </c>
      <c r="Q30" s="102"/>
      <c r="R30" s="103">
        <v>486</v>
      </c>
      <c r="S30" s="99"/>
      <c r="T30" s="103">
        <v>389</v>
      </c>
      <c r="U30" s="101">
        <v>9</v>
      </c>
      <c r="V30" s="102"/>
      <c r="W30" s="103" t="s">
        <v>305</v>
      </c>
      <c r="X30" s="98">
        <v>8056</v>
      </c>
      <c r="Y30" s="104">
        <v>438</v>
      </c>
      <c r="Z30" s="101">
        <v>947</v>
      </c>
      <c r="AA30" s="105">
        <v>71</v>
      </c>
    </row>
    <row r="31" spans="2:27" s="69" customFormat="1" ht="22.5" customHeight="1">
      <c r="B31" s="95" t="s">
        <v>339</v>
      </c>
      <c r="C31" s="85">
        <v>60850</v>
      </c>
      <c r="D31" s="86">
        <v>11564</v>
      </c>
      <c r="E31" s="86" t="s">
        <v>305</v>
      </c>
      <c r="F31" s="86">
        <v>24325</v>
      </c>
      <c r="G31" s="86">
        <v>10686</v>
      </c>
      <c r="H31" s="86" t="s">
        <v>305</v>
      </c>
      <c r="I31" s="87">
        <v>14</v>
      </c>
      <c r="J31" s="88">
        <v>4810</v>
      </c>
      <c r="K31" s="86" t="s">
        <v>305</v>
      </c>
      <c r="L31" s="89">
        <v>75</v>
      </c>
      <c r="M31" s="89">
        <v>108</v>
      </c>
      <c r="N31" s="89">
        <v>276</v>
      </c>
      <c r="O31" s="89" t="s">
        <v>305</v>
      </c>
      <c r="P31" s="89">
        <v>63</v>
      </c>
      <c r="Q31" s="92"/>
      <c r="R31" s="91">
        <v>491</v>
      </c>
      <c r="S31" s="87"/>
      <c r="T31" s="91">
        <v>398</v>
      </c>
      <c r="U31" s="89">
        <v>9</v>
      </c>
      <c r="V31" s="92"/>
      <c r="W31" s="91" t="s">
        <v>305</v>
      </c>
      <c r="X31" s="86">
        <v>8045</v>
      </c>
      <c r="Y31" s="93">
        <v>459</v>
      </c>
      <c r="Z31" s="89">
        <v>961</v>
      </c>
      <c r="AA31" s="94">
        <v>72</v>
      </c>
    </row>
    <row r="32" spans="2:27" s="69" customFormat="1" ht="22.5" customHeight="1">
      <c r="B32" s="95" t="s">
        <v>340</v>
      </c>
      <c r="C32" s="85">
        <v>61988</v>
      </c>
      <c r="D32" s="86">
        <v>12186</v>
      </c>
      <c r="E32" s="86" t="s">
        <v>305</v>
      </c>
      <c r="F32" s="86">
        <v>24592</v>
      </c>
      <c r="G32" s="86">
        <v>10836</v>
      </c>
      <c r="H32" s="86" t="s">
        <v>305</v>
      </c>
      <c r="I32" s="87">
        <v>14</v>
      </c>
      <c r="J32" s="88">
        <v>4862</v>
      </c>
      <c r="K32" s="86" t="s">
        <v>305</v>
      </c>
      <c r="L32" s="89">
        <v>76</v>
      </c>
      <c r="M32" s="89">
        <v>108</v>
      </c>
      <c r="N32" s="89">
        <v>316</v>
      </c>
      <c r="O32" s="89" t="s">
        <v>305</v>
      </c>
      <c r="P32" s="89">
        <v>63</v>
      </c>
      <c r="Q32" s="92"/>
      <c r="R32" s="91">
        <v>500</v>
      </c>
      <c r="S32" s="87"/>
      <c r="T32" s="91">
        <v>405</v>
      </c>
      <c r="U32" s="89">
        <v>9</v>
      </c>
      <c r="V32" s="92"/>
      <c r="W32" s="91" t="s">
        <v>305</v>
      </c>
      <c r="X32" s="86">
        <v>8035</v>
      </c>
      <c r="Y32" s="93">
        <v>500</v>
      </c>
      <c r="Z32" s="89">
        <v>977</v>
      </c>
      <c r="AA32" s="94">
        <v>73</v>
      </c>
    </row>
    <row r="33" spans="2:27" s="69" customFormat="1" ht="22.5" customHeight="1">
      <c r="B33" s="95" t="s">
        <v>341</v>
      </c>
      <c r="C33" s="85">
        <v>62548</v>
      </c>
      <c r="D33" s="86">
        <v>12686</v>
      </c>
      <c r="E33" s="86" t="s">
        <v>305</v>
      </c>
      <c r="F33" s="86">
        <v>24606</v>
      </c>
      <c r="G33" s="86">
        <v>10802</v>
      </c>
      <c r="H33" s="86" t="s">
        <v>305</v>
      </c>
      <c r="I33" s="87">
        <v>14</v>
      </c>
      <c r="J33" s="88">
        <v>4916</v>
      </c>
      <c r="K33" s="86" t="s">
        <v>305</v>
      </c>
      <c r="L33" s="89">
        <v>77</v>
      </c>
      <c r="M33" s="89">
        <v>107</v>
      </c>
      <c r="N33" s="89">
        <v>368</v>
      </c>
      <c r="O33" s="89" t="s">
        <v>305</v>
      </c>
      <c r="P33" s="89">
        <v>63</v>
      </c>
      <c r="Q33" s="92"/>
      <c r="R33" s="91">
        <v>505</v>
      </c>
      <c r="S33" s="87"/>
      <c r="T33" s="91">
        <v>410</v>
      </c>
      <c r="U33" s="89">
        <v>9</v>
      </c>
      <c r="V33" s="92"/>
      <c r="W33" s="91" t="s">
        <v>305</v>
      </c>
      <c r="X33" s="86">
        <v>7999</v>
      </c>
      <c r="Y33" s="93">
        <v>552</v>
      </c>
      <c r="Z33" s="89">
        <v>987</v>
      </c>
      <c r="AA33" s="94">
        <v>74</v>
      </c>
    </row>
    <row r="34" spans="2:27" s="69" customFormat="1" ht="22.5" customHeight="1">
      <c r="B34" s="95" t="s">
        <v>342</v>
      </c>
      <c r="C34" s="85">
        <v>62993</v>
      </c>
      <c r="D34" s="86">
        <v>13106</v>
      </c>
      <c r="E34" s="117" t="s">
        <v>305</v>
      </c>
      <c r="F34" s="86">
        <v>24650</v>
      </c>
      <c r="G34" s="86">
        <v>10751</v>
      </c>
      <c r="H34" s="117" t="s">
        <v>305</v>
      </c>
      <c r="I34" s="87">
        <v>14</v>
      </c>
      <c r="J34" s="88">
        <v>4946</v>
      </c>
      <c r="K34" s="86" t="s">
        <v>305</v>
      </c>
      <c r="L34" s="89">
        <v>77</v>
      </c>
      <c r="M34" s="89">
        <v>107</v>
      </c>
      <c r="N34" s="89">
        <v>393</v>
      </c>
      <c r="O34" s="89" t="s">
        <v>305</v>
      </c>
      <c r="P34" s="89">
        <v>65</v>
      </c>
      <c r="Q34" s="92"/>
      <c r="R34" s="91">
        <v>513</v>
      </c>
      <c r="S34" s="87"/>
      <c r="T34" s="91">
        <v>420</v>
      </c>
      <c r="U34" s="89">
        <v>9</v>
      </c>
      <c r="V34" s="92"/>
      <c r="W34" s="91" t="s">
        <v>305</v>
      </c>
      <c r="X34" s="86">
        <v>7956</v>
      </c>
      <c r="Y34" s="93">
        <v>577</v>
      </c>
      <c r="Z34" s="86">
        <v>1007</v>
      </c>
      <c r="AA34" s="94">
        <v>75</v>
      </c>
    </row>
    <row r="35" spans="2:27" s="69" customFormat="1" ht="22.5" customHeight="1">
      <c r="B35" s="96" t="s">
        <v>343</v>
      </c>
      <c r="C35" s="97">
        <v>63410</v>
      </c>
      <c r="D35" s="98">
        <v>13492</v>
      </c>
      <c r="E35" s="86" t="s">
        <v>305</v>
      </c>
      <c r="F35" s="98">
        <v>24717</v>
      </c>
      <c r="G35" s="98">
        <v>10719</v>
      </c>
      <c r="H35" s="86" t="s">
        <v>305</v>
      </c>
      <c r="I35" s="99">
        <v>14</v>
      </c>
      <c r="J35" s="100">
        <v>4978</v>
      </c>
      <c r="K35" s="98" t="s">
        <v>305</v>
      </c>
      <c r="L35" s="101">
        <v>77</v>
      </c>
      <c r="M35" s="101">
        <v>107</v>
      </c>
      <c r="N35" s="101">
        <v>419</v>
      </c>
      <c r="O35" s="101" t="s">
        <v>305</v>
      </c>
      <c r="P35" s="101">
        <v>65</v>
      </c>
      <c r="Q35" s="102"/>
      <c r="R35" s="103">
        <v>511</v>
      </c>
      <c r="S35" s="99"/>
      <c r="T35" s="103">
        <v>423</v>
      </c>
      <c r="U35" s="101">
        <v>9</v>
      </c>
      <c r="V35" s="102"/>
      <c r="W35" s="103">
        <v>893</v>
      </c>
      <c r="X35" s="98">
        <v>7000</v>
      </c>
      <c r="Y35" s="104">
        <v>603</v>
      </c>
      <c r="Z35" s="98">
        <v>1008</v>
      </c>
      <c r="AA35" s="105">
        <v>76</v>
      </c>
    </row>
    <row r="36" spans="2:27" s="69" customFormat="1" ht="22.5" customHeight="1">
      <c r="B36" s="95" t="s">
        <v>344</v>
      </c>
      <c r="C36" s="85">
        <v>64073</v>
      </c>
      <c r="D36" s="86">
        <v>13855</v>
      </c>
      <c r="E36" s="86" t="s">
        <v>305</v>
      </c>
      <c r="F36" s="86">
        <v>24777</v>
      </c>
      <c r="G36" s="86">
        <v>10723</v>
      </c>
      <c r="H36" s="86" t="s">
        <v>305</v>
      </c>
      <c r="I36" s="87">
        <v>15</v>
      </c>
      <c r="J36" s="88">
        <v>5028</v>
      </c>
      <c r="K36" s="86" t="s">
        <v>305</v>
      </c>
      <c r="L36" s="89">
        <v>76</v>
      </c>
      <c r="M36" s="89">
        <v>107</v>
      </c>
      <c r="N36" s="89">
        <v>452</v>
      </c>
      <c r="O36" s="89" t="s">
        <v>305</v>
      </c>
      <c r="P36" s="89">
        <v>65</v>
      </c>
      <c r="Q36" s="92"/>
      <c r="R36" s="91">
        <v>515</v>
      </c>
      <c r="S36" s="87"/>
      <c r="T36" s="91">
        <v>431</v>
      </c>
      <c r="U36" s="89">
        <v>9</v>
      </c>
      <c r="V36" s="111"/>
      <c r="W36" s="88">
        <v>1941</v>
      </c>
      <c r="X36" s="86">
        <v>6094</v>
      </c>
      <c r="Y36" s="93">
        <v>635</v>
      </c>
      <c r="Z36" s="86">
        <v>1020</v>
      </c>
      <c r="AA36" s="94">
        <v>77</v>
      </c>
    </row>
    <row r="37" spans="2:27" s="69" customFormat="1" ht="22.5" customHeight="1">
      <c r="B37" s="95" t="s">
        <v>345</v>
      </c>
      <c r="C37" s="85">
        <v>64631</v>
      </c>
      <c r="D37" s="86">
        <v>14229</v>
      </c>
      <c r="E37" s="86" t="s">
        <v>305</v>
      </c>
      <c r="F37" s="86">
        <v>24828</v>
      </c>
      <c r="G37" s="86">
        <v>10778</v>
      </c>
      <c r="H37" s="86" t="s">
        <v>305</v>
      </c>
      <c r="I37" s="87">
        <v>13</v>
      </c>
      <c r="J37" s="88">
        <v>5098</v>
      </c>
      <c r="K37" s="86" t="s">
        <v>305</v>
      </c>
      <c r="L37" s="89">
        <v>73</v>
      </c>
      <c r="M37" s="89">
        <v>110</v>
      </c>
      <c r="N37" s="89">
        <v>502</v>
      </c>
      <c r="O37" s="89" t="s">
        <v>305</v>
      </c>
      <c r="P37" s="89">
        <v>64</v>
      </c>
      <c r="Q37" s="92"/>
      <c r="R37" s="91">
        <v>519</v>
      </c>
      <c r="S37" s="87"/>
      <c r="T37" s="91">
        <v>433</v>
      </c>
      <c r="U37" s="89">
        <v>7</v>
      </c>
      <c r="V37" s="111"/>
      <c r="W37" s="88">
        <v>2253</v>
      </c>
      <c r="X37" s="86">
        <v>5737</v>
      </c>
      <c r="Y37" s="93">
        <v>685</v>
      </c>
      <c r="Z37" s="86">
        <v>1023</v>
      </c>
      <c r="AA37" s="94">
        <v>78</v>
      </c>
    </row>
    <row r="38" spans="2:27" s="69" customFormat="1" ht="22.5" customHeight="1">
      <c r="B38" s="95" t="s">
        <v>346</v>
      </c>
      <c r="C38" s="85">
        <v>65164</v>
      </c>
      <c r="D38" s="86">
        <v>14627</v>
      </c>
      <c r="E38" s="86" t="s">
        <v>305</v>
      </c>
      <c r="F38" s="86">
        <v>24899</v>
      </c>
      <c r="G38" s="86">
        <v>10746</v>
      </c>
      <c r="H38" s="86" t="s">
        <v>305</v>
      </c>
      <c r="I38" s="87">
        <v>14</v>
      </c>
      <c r="J38" s="88">
        <v>5135</v>
      </c>
      <c r="K38" s="86" t="s">
        <v>305</v>
      </c>
      <c r="L38" s="89">
        <v>73</v>
      </c>
      <c r="M38" s="89">
        <v>110</v>
      </c>
      <c r="N38" s="89">
        <v>654</v>
      </c>
      <c r="O38" s="89" t="s">
        <v>305</v>
      </c>
      <c r="P38" s="89">
        <v>62</v>
      </c>
      <c r="Q38" s="92"/>
      <c r="R38" s="91">
        <v>518</v>
      </c>
      <c r="S38" s="87"/>
      <c r="T38" s="91">
        <v>443</v>
      </c>
      <c r="U38" s="89">
        <v>2</v>
      </c>
      <c r="V38" s="111"/>
      <c r="W38" s="88">
        <v>2387</v>
      </c>
      <c r="X38" s="86">
        <v>5508</v>
      </c>
      <c r="Y38" s="93">
        <v>837</v>
      </c>
      <c r="Z38" s="86">
        <v>1025</v>
      </c>
      <c r="AA38" s="94">
        <v>79</v>
      </c>
    </row>
    <row r="39" spans="2:27" s="69" customFormat="1" ht="22.5" customHeight="1">
      <c r="B39" s="95" t="s">
        <v>347</v>
      </c>
      <c r="C39" s="85">
        <v>65533</v>
      </c>
      <c r="D39" s="86">
        <v>14893</v>
      </c>
      <c r="E39" s="117" t="s">
        <v>305</v>
      </c>
      <c r="F39" s="86">
        <v>24945</v>
      </c>
      <c r="G39" s="86">
        <v>10780</v>
      </c>
      <c r="H39" s="117" t="s">
        <v>305</v>
      </c>
      <c r="I39" s="87">
        <v>14</v>
      </c>
      <c r="J39" s="88">
        <v>5208</v>
      </c>
      <c r="K39" s="86" t="s">
        <v>305</v>
      </c>
      <c r="L39" s="89">
        <v>73</v>
      </c>
      <c r="M39" s="89">
        <v>110</v>
      </c>
      <c r="N39" s="89">
        <v>677</v>
      </c>
      <c r="O39" s="89" t="s">
        <v>305</v>
      </c>
      <c r="P39" s="89">
        <v>62</v>
      </c>
      <c r="Q39" s="92"/>
      <c r="R39" s="91">
        <v>517</v>
      </c>
      <c r="S39" s="87"/>
      <c r="T39" s="91">
        <v>446</v>
      </c>
      <c r="U39" s="89" t="s">
        <v>305</v>
      </c>
      <c r="V39" s="111"/>
      <c r="W39" s="88">
        <v>2520</v>
      </c>
      <c r="X39" s="86">
        <v>5302</v>
      </c>
      <c r="Y39" s="93">
        <v>860</v>
      </c>
      <c r="Z39" s="86">
        <v>1025</v>
      </c>
      <c r="AA39" s="94">
        <v>80</v>
      </c>
    </row>
    <row r="40" spans="2:27" s="69" customFormat="1" ht="22.5" customHeight="1">
      <c r="B40" s="96" t="s">
        <v>348</v>
      </c>
      <c r="C40" s="97">
        <v>65778</v>
      </c>
      <c r="D40" s="98">
        <v>15059</v>
      </c>
      <c r="E40" s="86" t="s">
        <v>305</v>
      </c>
      <c r="F40" s="98">
        <v>25005</v>
      </c>
      <c r="G40" s="98">
        <v>10810</v>
      </c>
      <c r="H40" s="86" t="s">
        <v>305</v>
      </c>
      <c r="I40" s="99">
        <v>13</v>
      </c>
      <c r="J40" s="100">
        <v>5219</v>
      </c>
      <c r="K40" s="98" t="s">
        <v>305</v>
      </c>
      <c r="L40" s="101">
        <v>72</v>
      </c>
      <c r="M40" s="101">
        <v>110</v>
      </c>
      <c r="N40" s="101">
        <v>695</v>
      </c>
      <c r="O40" s="101" t="s">
        <v>305</v>
      </c>
      <c r="P40" s="101">
        <v>62</v>
      </c>
      <c r="Q40" s="102"/>
      <c r="R40" s="103">
        <v>523</v>
      </c>
      <c r="S40" s="99"/>
      <c r="T40" s="103">
        <v>451</v>
      </c>
      <c r="U40" s="101" t="s">
        <v>305</v>
      </c>
      <c r="V40" s="112"/>
      <c r="W40" s="100">
        <v>2745</v>
      </c>
      <c r="X40" s="98">
        <v>5027</v>
      </c>
      <c r="Y40" s="104">
        <v>877</v>
      </c>
      <c r="Z40" s="98">
        <v>1036</v>
      </c>
      <c r="AA40" s="105">
        <v>81</v>
      </c>
    </row>
    <row r="41" spans="2:27" s="69" customFormat="1" ht="22.5" customHeight="1">
      <c r="B41" s="95" t="s">
        <v>349</v>
      </c>
      <c r="C41" s="85">
        <v>65883</v>
      </c>
      <c r="D41" s="86">
        <v>15152</v>
      </c>
      <c r="E41" s="86" t="s">
        <v>305</v>
      </c>
      <c r="F41" s="86">
        <v>25043</v>
      </c>
      <c r="G41" s="86">
        <v>10879</v>
      </c>
      <c r="H41" s="86" t="s">
        <v>305</v>
      </c>
      <c r="I41" s="87">
        <v>12</v>
      </c>
      <c r="J41" s="88">
        <v>5213</v>
      </c>
      <c r="K41" s="86" t="s">
        <v>305</v>
      </c>
      <c r="L41" s="89">
        <v>72</v>
      </c>
      <c r="M41" s="89">
        <v>110</v>
      </c>
      <c r="N41" s="89">
        <v>700</v>
      </c>
      <c r="O41" s="89" t="s">
        <v>305</v>
      </c>
      <c r="P41" s="89">
        <v>62</v>
      </c>
      <c r="Q41" s="92"/>
      <c r="R41" s="91">
        <v>526</v>
      </c>
      <c r="S41" s="87"/>
      <c r="T41" s="91">
        <v>455</v>
      </c>
      <c r="U41" s="89" t="s">
        <v>305</v>
      </c>
      <c r="V41" s="111"/>
      <c r="W41" s="88">
        <v>2804</v>
      </c>
      <c r="X41" s="86">
        <v>4867</v>
      </c>
      <c r="Y41" s="93">
        <v>882</v>
      </c>
      <c r="Z41" s="86">
        <v>1043</v>
      </c>
      <c r="AA41" s="94">
        <v>82</v>
      </c>
    </row>
    <row r="42" spans="2:27" s="69" customFormat="1" ht="22.5" customHeight="1">
      <c r="B42" s="95" t="s">
        <v>350</v>
      </c>
      <c r="C42" s="85">
        <v>66033</v>
      </c>
      <c r="D42" s="86">
        <v>15189</v>
      </c>
      <c r="E42" s="86" t="s">
        <v>305</v>
      </c>
      <c r="F42" s="86">
        <v>25045</v>
      </c>
      <c r="G42" s="86">
        <v>10950</v>
      </c>
      <c r="H42" s="86" t="s">
        <v>305</v>
      </c>
      <c r="I42" s="87">
        <v>12</v>
      </c>
      <c r="J42" s="88">
        <v>5369</v>
      </c>
      <c r="K42" s="86" t="s">
        <v>305</v>
      </c>
      <c r="L42" s="89">
        <v>72</v>
      </c>
      <c r="M42" s="89">
        <v>110</v>
      </c>
      <c r="N42" s="89">
        <v>713</v>
      </c>
      <c r="O42" s="89" t="s">
        <v>305</v>
      </c>
      <c r="P42" s="89">
        <v>62</v>
      </c>
      <c r="Q42" s="92"/>
      <c r="R42" s="91">
        <v>532</v>
      </c>
      <c r="S42" s="87">
        <v>1</v>
      </c>
      <c r="T42" s="91">
        <v>457</v>
      </c>
      <c r="U42" s="89" t="s">
        <v>305</v>
      </c>
      <c r="V42" s="111"/>
      <c r="W42" s="88">
        <v>2860</v>
      </c>
      <c r="X42" s="86">
        <v>4674</v>
      </c>
      <c r="Y42" s="93">
        <v>895</v>
      </c>
      <c r="Z42" s="86">
        <v>1051</v>
      </c>
      <c r="AA42" s="94">
        <v>83</v>
      </c>
    </row>
    <row r="43" spans="2:27" s="69" customFormat="1" ht="22.5" customHeight="1">
      <c r="B43" s="95" t="s">
        <v>351</v>
      </c>
      <c r="C43" s="85">
        <v>66119</v>
      </c>
      <c r="D43" s="86">
        <v>15211</v>
      </c>
      <c r="E43" s="86" t="s">
        <v>305</v>
      </c>
      <c r="F43" s="86">
        <v>25064</v>
      </c>
      <c r="G43" s="86">
        <v>11047</v>
      </c>
      <c r="H43" s="86" t="s">
        <v>305</v>
      </c>
      <c r="I43" s="87">
        <v>13</v>
      </c>
      <c r="J43" s="88">
        <v>5427</v>
      </c>
      <c r="K43" s="86" t="s">
        <v>305</v>
      </c>
      <c r="L43" s="89">
        <v>72</v>
      </c>
      <c r="M43" s="89">
        <v>110</v>
      </c>
      <c r="N43" s="89">
        <v>720</v>
      </c>
      <c r="O43" s="89" t="s">
        <v>305</v>
      </c>
      <c r="P43" s="89">
        <v>62</v>
      </c>
      <c r="Q43" s="92"/>
      <c r="R43" s="91">
        <v>536</v>
      </c>
      <c r="S43" s="87">
        <v>1</v>
      </c>
      <c r="T43" s="91">
        <v>460</v>
      </c>
      <c r="U43" s="89" t="s">
        <v>305</v>
      </c>
      <c r="V43" s="111"/>
      <c r="W43" s="88">
        <v>2936</v>
      </c>
      <c r="X43" s="86">
        <v>4474</v>
      </c>
      <c r="Y43" s="93">
        <v>902</v>
      </c>
      <c r="Z43" s="86">
        <v>1058</v>
      </c>
      <c r="AA43" s="94">
        <v>84</v>
      </c>
    </row>
    <row r="44" spans="2:27" s="69" customFormat="1" ht="22.5" customHeight="1">
      <c r="B44" s="95" t="s">
        <v>352</v>
      </c>
      <c r="C44" s="85">
        <v>66136</v>
      </c>
      <c r="D44" s="86">
        <v>15220</v>
      </c>
      <c r="E44" s="117" t="s">
        <v>305</v>
      </c>
      <c r="F44" s="86">
        <v>25040</v>
      </c>
      <c r="G44" s="86">
        <v>11131</v>
      </c>
      <c r="H44" s="117" t="s">
        <v>305</v>
      </c>
      <c r="I44" s="87">
        <v>13</v>
      </c>
      <c r="J44" s="88">
        <v>5453</v>
      </c>
      <c r="K44" s="86" t="s">
        <v>305</v>
      </c>
      <c r="L44" s="89">
        <v>72</v>
      </c>
      <c r="M44" s="89">
        <v>107</v>
      </c>
      <c r="N44" s="89">
        <v>733</v>
      </c>
      <c r="O44" s="89" t="s">
        <v>305</v>
      </c>
      <c r="P44" s="89">
        <v>62</v>
      </c>
      <c r="Q44" s="92"/>
      <c r="R44" s="91">
        <v>543</v>
      </c>
      <c r="S44" s="87">
        <v>1</v>
      </c>
      <c r="T44" s="91">
        <v>460</v>
      </c>
      <c r="U44" s="89" t="s">
        <v>305</v>
      </c>
      <c r="V44" s="111"/>
      <c r="W44" s="88">
        <v>3015</v>
      </c>
      <c r="X44" s="86">
        <v>4300</v>
      </c>
      <c r="Y44" s="93">
        <v>912</v>
      </c>
      <c r="Z44" s="86">
        <v>1065</v>
      </c>
      <c r="AA44" s="94">
        <v>85</v>
      </c>
    </row>
    <row r="45" spans="2:27" s="69" customFormat="1" ht="22.5" customHeight="1">
      <c r="B45" s="96" t="s">
        <v>353</v>
      </c>
      <c r="C45" s="97">
        <v>66057</v>
      </c>
      <c r="D45" s="98">
        <v>15189</v>
      </c>
      <c r="E45" s="86" t="s">
        <v>305</v>
      </c>
      <c r="F45" s="98">
        <v>24982</v>
      </c>
      <c r="G45" s="98">
        <v>11190</v>
      </c>
      <c r="H45" s="86" t="s">
        <v>305</v>
      </c>
      <c r="I45" s="99">
        <v>13</v>
      </c>
      <c r="J45" s="100">
        <v>5491</v>
      </c>
      <c r="K45" s="98" t="s">
        <v>305</v>
      </c>
      <c r="L45" s="101">
        <v>70</v>
      </c>
      <c r="M45" s="101">
        <v>107</v>
      </c>
      <c r="N45" s="101">
        <v>741</v>
      </c>
      <c r="O45" s="101" t="s">
        <v>305</v>
      </c>
      <c r="P45" s="101">
        <v>62</v>
      </c>
      <c r="Q45" s="102"/>
      <c r="R45" s="103">
        <v>548</v>
      </c>
      <c r="S45" s="99">
        <v>1</v>
      </c>
      <c r="T45" s="103">
        <v>465</v>
      </c>
      <c r="U45" s="101" t="s">
        <v>305</v>
      </c>
      <c r="V45" s="112"/>
      <c r="W45" s="100">
        <v>3088</v>
      </c>
      <c r="X45" s="98">
        <v>4124</v>
      </c>
      <c r="Y45" s="104">
        <v>918</v>
      </c>
      <c r="Z45" s="98">
        <v>1075</v>
      </c>
      <c r="AA45" s="105">
        <v>86</v>
      </c>
    </row>
    <row r="46" spans="2:27" s="69" customFormat="1" ht="22.5" customHeight="1">
      <c r="B46" s="95" t="s">
        <v>354</v>
      </c>
      <c r="C46" s="85">
        <v>65917</v>
      </c>
      <c r="D46" s="86">
        <v>15156</v>
      </c>
      <c r="E46" s="86" t="s">
        <v>305</v>
      </c>
      <c r="F46" s="86">
        <v>24933</v>
      </c>
      <c r="G46" s="86">
        <v>11230</v>
      </c>
      <c r="H46" s="86" t="s">
        <v>305</v>
      </c>
      <c r="I46" s="87">
        <v>13</v>
      </c>
      <c r="J46" s="88">
        <v>5508</v>
      </c>
      <c r="K46" s="86" t="s">
        <v>305</v>
      </c>
      <c r="L46" s="89">
        <v>70</v>
      </c>
      <c r="M46" s="89">
        <v>107</v>
      </c>
      <c r="N46" s="89">
        <v>747</v>
      </c>
      <c r="O46" s="89" t="s">
        <v>305</v>
      </c>
      <c r="P46" s="89">
        <v>62</v>
      </c>
      <c r="Q46" s="92"/>
      <c r="R46" s="91">
        <v>561</v>
      </c>
      <c r="S46" s="87">
        <v>1</v>
      </c>
      <c r="T46" s="91">
        <v>474</v>
      </c>
      <c r="U46" s="89" t="s">
        <v>305</v>
      </c>
      <c r="V46" s="111"/>
      <c r="W46" s="88">
        <v>3151</v>
      </c>
      <c r="X46" s="86">
        <v>3918</v>
      </c>
      <c r="Y46" s="93">
        <v>924</v>
      </c>
      <c r="Z46" s="86">
        <v>1097</v>
      </c>
      <c r="AA46" s="94">
        <v>87</v>
      </c>
    </row>
    <row r="47" spans="2:27" s="69" customFormat="1" ht="22.5" customHeight="1" thickBot="1">
      <c r="B47" s="1042" t="s">
        <v>355</v>
      </c>
      <c r="C47" s="1043">
        <v>65724</v>
      </c>
      <c r="D47" s="1044">
        <v>15115</v>
      </c>
      <c r="E47" s="1044" t="s">
        <v>305</v>
      </c>
      <c r="F47" s="1044">
        <v>24901</v>
      </c>
      <c r="G47" s="1044">
        <v>11266</v>
      </c>
      <c r="H47" s="1044" t="s">
        <v>305</v>
      </c>
      <c r="I47" s="1045">
        <v>13</v>
      </c>
      <c r="J47" s="1046">
        <v>5512</v>
      </c>
      <c r="K47" s="1044" t="s">
        <v>305</v>
      </c>
      <c r="L47" s="1047">
        <v>70</v>
      </c>
      <c r="M47" s="1047">
        <v>107</v>
      </c>
      <c r="N47" s="1047">
        <v>754</v>
      </c>
      <c r="O47" s="1047" t="s">
        <v>305</v>
      </c>
      <c r="P47" s="1047">
        <v>62</v>
      </c>
      <c r="Q47" s="1048"/>
      <c r="R47" s="1049">
        <v>571</v>
      </c>
      <c r="S47" s="1045">
        <v>1</v>
      </c>
      <c r="T47" s="1049">
        <v>490</v>
      </c>
      <c r="U47" s="1047" t="s">
        <v>305</v>
      </c>
      <c r="V47" s="1050"/>
      <c r="W47" s="1046">
        <v>3191</v>
      </c>
      <c r="X47" s="1044">
        <v>3685</v>
      </c>
      <c r="Y47" s="1051">
        <v>931</v>
      </c>
      <c r="Z47" s="1044">
        <v>1123</v>
      </c>
      <c r="AA47" s="1052">
        <v>88</v>
      </c>
    </row>
    <row r="48" spans="2:27" s="62" customFormat="1" ht="14.25" customHeight="1">
      <c r="B48" s="63" t="s">
        <v>356</v>
      </c>
      <c r="Y48" s="64"/>
      <c r="AA48" s="65" t="s">
        <v>357</v>
      </c>
    </row>
    <row r="49" spans="1:27" s="62" customFormat="1" ht="14.25" customHeight="1">
      <c r="B49" s="66" t="s">
        <v>358</v>
      </c>
      <c r="C49" s="67"/>
      <c r="D49" s="67"/>
      <c r="E49" s="67"/>
      <c r="F49" s="67"/>
      <c r="G49" s="67"/>
      <c r="H49" s="67"/>
      <c r="I49" s="67"/>
      <c r="J49" s="67"/>
      <c r="K49" s="67"/>
      <c r="L49" s="67"/>
      <c r="M49" s="67"/>
      <c r="N49" s="67"/>
      <c r="O49" s="67"/>
      <c r="P49" s="67"/>
      <c r="Q49" s="67"/>
      <c r="R49" s="67"/>
      <c r="S49" s="67"/>
      <c r="T49" s="67"/>
      <c r="U49" s="67"/>
      <c r="V49" s="67"/>
      <c r="W49" s="67"/>
      <c r="X49" s="67"/>
      <c r="Y49" s="68"/>
      <c r="Z49" s="67"/>
      <c r="AA49" s="67"/>
    </row>
    <row r="50" spans="1:27" s="62" customFormat="1" ht="14.25" customHeight="1">
      <c r="B50" s="66"/>
      <c r="C50" s="67"/>
      <c r="D50" s="67"/>
      <c r="E50" s="67"/>
      <c r="F50" s="67"/>
      <c r="G50" s="67"/>
      <c r="H50" s="67"/>
      <c r="I50" s="67"/>
      <c r="J50" s="67"/>
      <c r="K50" s="69" t="s">
        <v>282</v>
      </c>
      <c r="M50" s="67"/>
      <c r="N50" s="69" t="s">
        <v>1241</v>
      </c>
      <c r="O50" s="69"/>
      <c r="P50" s="67"/>
      <c r="Q50" s="67"/>
      <c r="R50" s="67"/>
      <c r="S50" s="67"/>
      <c r="T50" s="67"/>
      <c r="U50" s="67"/>
      <c r="V50" s="67"/>
      <c r="W50" s="67"/>
      <c r="X50" s="67"/>
      <c r="Y50" s="68"/>
      <c r="Z50" s="67"/>
      <c r="AA50" s="67"/>
    </row>
    <row r="51" spans="1:27" s="62" customFormat="1" ht="3" customHeight="1" thickBot="1">
      <c r="B51" s="67"/>
      <c r="C51" s="70"/>
      <c r="D51" s="70"/>
      <c r="E51" s="70"/>
      <c r="F51" s="70"/>
      <c r="G51" s="70"/>
      <c r="H51" s="70"/>
      <c r="I51" s="70"/>
      <c r="J51" s="70"/>
      <c r="K51" s="70"/>
      <c r="L51" s="70"/>
      <c r="M51" s="70"/>
      <c r="N51" s="70"/>
      <c r="O51" s="70"/>
      <c r="P51" s="70"/>
      <c r="Q51" s="70"/>
      <c r="R51" s="70"/>
      <c r="S51" s="70"/>
      <c r="T51" s="70"/>
      <c r="U51" s="70"/>
      <c r="V51" s="70"/>
      <c r="W51" s="70"/>
      <c r="X51" s="70"/>
      <c r="Y51" s="71"/>
      <c r="Z51" s="70"/>
      <c r="AA51" s="70"/>
    </row>
    <row r="52" spans="1:27" s="62" customFormat="1" ht="42" customHeight="1">
      <c r="B52" s="2167" t="s">
        <v>133</v>
      </c>
      <c r="C52" s="72" t="s">
        <v>15</v>
      </c>
      <c r="D52" s="73" t="s">
        <v>37</v>
      </c>
      <c r="E52" s="1036" t="s">
        <v>134</v>
      </c>
      <c r="F52" s="73" t="s">
        <v>41</v>
      </c>
      <c r="G52" s="73" t="s">
        <v>43</v>
      </c>
      <c r="H52" s="73" t="s">
        <v>283</v>
      </c>
      <c r="I52" s="2169" t="s">
        <v>284</v>
      </c>
      <c r="J52" s="2170"/>
      <c r="K52" s="73" t="s">
        <v>136</v>
      </c>
      <c r="L52" s="73" t="s">
        <v>285</v>
      </c>
      <c r="M52" s="73" t="s">
        <v>286</v>
      </c>
      <c r="N52" s="73" t="s">
        <v>287</v>
      </c>
      <c r="O52" s="73" t="s">
        <v>137</v>
      </c>
      <c r="P52" s="73" t="s">
        <v>167</v>
      </c>
      <c r="Q52" s="2169" t="s">
        <v>288</v>
      </c>
      <c r="R52" s="2171"/>
      <c r="S52" s="2172" t="s">
        <v>271</v>
      </c>
      <c r="T52" s="2173"/>
      <c r="U52" s="74" t="s">
        <v>359</v>
      </c>
      <c r="V52" s="2174" t="s">
        <v>62</v>
      </c>
      <c r="W52" s="2175"/>
      <c r="X52" s="73" t="s">
        <v>290</v>
      </c>
      <c r="Y52" s="75" t="s">
        <v>291</v>
      </c>
      <c r="Z52" s="74" t="s">
        <v>292</v>
      </c>
      <c r="AA52" s="2163" t="s">
        <v>133</v>
      </c>
    </row>
    <row r="53" spans="1:27" s="83" customFormat="1" ht="75" customHeight="1">
      <c r="A53" s="76"/>
      <c r="B53" s="2168"/>
      <c r="C53" s="77" t="s">
        <v>31</v>
      </c>
      <c r="D53" s="78" t="s">
        <v>38</v>
      </c>
      <c r="E53" s="78" t="s">
        <v>293</v>
      </c>
      <c r="F53" s="78" t="s">
        <v>42</v>
      </c>
      <c r="G53" s="78" t="s">
        <v>294</v>
      </c>
      <c r="H53" s="1037" t="s">
        <v>295</v>
      </c>
      <c r="I53" s="2165" t="s">
        <v>48</v>
      </c>
      <c r="J53" s="2166"/>
      <c r="K53" s="78" t="s">
        <v>50</v>
      </c>
      <c r="L53" s="78" t="s">
        <v>296</v>
      </c>
      <c r="M53" s="78" t="s">
        <v>297</v>
      </c>
      <c r="N53" s="78" t="s">
        <v>298</v>
      </c>
      <c r="O53" s="78" t="s">
        <v>299</v>
      </c>
      <c r="P53" s="78" t="s">
        <v>54</v>
      </c>
      <c r="Q53" s="2165" t="s">
        <v>56</v>
      </c>
      <c r="R53" s="2166"/>
      <c r="S53" s="2165" t="s">
        <v>300</v>
      </c>
      <c r="T53" s="2166"/>
      <c r="U53" s="79" t="s">
        <v>301</v>
      </c>
      <c r="V53" s="2165" t="s">
        <v>63</v>
      </c>
      <c r="W53" s="2166"/>
      <c r="X53" s="80" t="s">
        <v>65</v>
      </c>
      <c r="Y53" s="81" t="s">
        <v>302</v>
      </c>
      <c r="Z53" s="82" t="s">
        <v>303</v>
      </c>
      <c r="AA53" s="2164"/>
    </row>
    <row r="54" spans="1:27" s="69" customFormat="1" ht="22.5" customHeight="1">
      <c r="B54" s="84" t="s">
        <v>360</v>
      </c>
      <c r="C54" s="85">
        <v>65613</v>
      </c>
      <c r="D54" s="86">
        <v>15080</v>
      </c>
      <c r="E54" s="86" t="s">
        <v>305</v>
      </c>
      <c r="F54" s="86">
        <v>24851</v>
      </c>
      <c r="G54" s="86">
        <v>11264</v>
      </c>
      <c r="H54" s="1038" t="s">
        <v>305</v>
      </c>
      <c r="I54" s="87">
        <v>12</v>
      </c>
      <c r="J54" s="88">
        <v>5511</v>
      </c>
      <c r="K54" s="86" t="s">
        <v>305</v>
      </c>
      <c r="L54" s="89">
        <v>70</v>
      </c>
      <c r="M54" s="89">
        <v>108</v>
      </c>
      <c r="N54" s="89">
        <v>760</v>
      </c>
      <c r="O54" s="89" t="s">
        <v>305</v>
      </c>
      <c r="P54" s="89">
        <v>62</v>
      </c>
      <c r="Q54" s="92"/>
      <c r="R54" s="91">
        <v>584</v>
      </c>
      <c r="S54" s="87">
        <v>1</v>
      </c>
      <c r="T54" s="91">
        <v>499</v>
      </c>
      <c r="U54" s="89" t="s">
        <v>305</v>
      </c>
      <c r="V54" s="111"/>
      <c r="W54" s="88">
        <v>3254</v>
      </c>
      <c r="X54" s="86">
        <v>3570</v>
      </c>
      <c r="Y54" s="93">
        <v>938</v>
      </c>
      <c r="Z54" s="86">
        <v>1145</v>
      </c>
      <c r="AA54" s="94">
        <v>89</v>
      </c>
    </row>
    <row r="55" spans="1:27" s="69" customFormat="1" ht="22.5" customHeight="1">
      <c r="B55" s="95" t="s">
        <v>361</v>
      </c>
      <c r="C55" s="85">
        <v>65529</v>
      </c>
      <c r="D55" s="86">
        <v>15076</v>
      </c>
      <c r="E55" s="117" t="s">
        <v>305</v>
      </c>
      <c r="F55" s="86">
        <v>24827</v>
      </c>
      <c r="G55" s="86">
        <v>11275</v>
      </c>
      <c r="H55" s="117" t="s">
        <v>305</v>
      </c>
      <c r="I55" s="87">
        <v>12</v>
      </c>
      <c r="J55" s="88">
        <v>5506</v>
      </c>
      <c r="K55" s="86" t="s">
        <v>305</v>
      </c>
      <c r="L55" s="89">
        <v>70</v>
      </c>
      <c r="M55" s="89">
        <v>108</v>
      </c>
      <c r="N55" s="89">
        <v>769</v>
      </c>
      <c r="O55" s="89" t="s">
        <v>305</v>
      </c>
      <c r="P55" s="89">
        <v>62</v>
      </c>
      <c r="Q55" s="92"/>
      <c r="R55" s="91">
        <v>593</v>
      </c>
      <c r="S55" s="87">
        <v>1</v>
      </c>
      <c r="T55" s="91">
        <v>507</v>
      </c>
      <c r="U55" s="89" t="s">
        <v>305</v>
      </c>
      <c r="V55" s="111"/>
      <c r="W55" s="88">
        <v>3300</v>
      </c>
      <c r="X55" s="86">
        <v>3436</v>
      </c>
      <c r="Y55" s="93">
        <v>947</v>
      </c>
      <c r="Z55" s="86">
        <v>1162</v>
      </c>
      <c r="AA55" s="94">
        <v>90</v>
      </c>
    </row>
    <row r="56" spans="1:27" s="69" customFormat="1" ht="22.5" customHeight="1">
      <c r="B56" s="96" t="s">
        <v>362</v>
      </c>
      <c r="C56" s="97">
        <v>65440</v>
      </c>
      <c r="D56" s="98">
        <v>15041</v>
      </c>
      <c r="E56" s="86" t="s">
        <v>305</v>
      </c>
      <c r="F56" s="98">
        <v>24798</v>
      </c>
      <c r="G56" s="98">
        <v>11290</v>
      </c>
      <c r="H56" s="86" t="s">
        <v>305</v>
      </c>
      <c r="I56" s="99">
        <v>14</v>
      </c>
      <c r="J56" s="100">
        <v>5503</v>
      </c>
      <c r="K56" s="98" t="s">
        <v>305</v>
      </c>
      <c r="L56" s="101">
        <v>70</v>
      </c>
      <c r="M56" s="101">
        <v>107</v>
      </c>
      <c r="N56" s="101">
        <v>783</v>
      </c>
      <c r="O56" s="101" t="s">
        <v>305</v>
      </c>
      <c r="P56" s="101">
        <v>63</v>
      </c>
      <c r="Q56" s="102"/>
      <c r="R56" s="103">
        <v>592</v>
      </c>
      <c r="S56" s="99">
        <v>1</v>
      </c>
      <c r="T56" s="103">
        <v>514</v>
      </c>
      <c r="U56" s="101" t="s">
        <v>305</v>
      </c>
      <c r="V56" s="112"/>
      <c r="W56" s="100">
        <v>3370</v>
      </c>
      <c r="X56" s="98">
        <v>3309</v>
      </c>
      <c r="Y56" s="104">
        <v>960</v>
      </c>
      <c r="Z56" s="98">
        <v>1169</v>
      </c>
      <c r="AA56" s="105">
        <v>91</v>
      </c>
    </row>
    <row r="57" spans="1:27" s="69" customFormat="1" ht="22.5" customHeight="1">
      <c r="B57" s="95" t="s">
        <v>363</v>
      </c>
      <c r="C57" s="85">
        <v>65287</v>
      </c>
      <c r="D57" s="86">
        <v>15006</v>
      </c>
      <c r="E57" s="86" t="s">
        <v>305</v>
      </c>
      <c r="F57" s="86">
        <v>24730</v>
      </c>
      <c r="G57" s="86">
        <v>11300</v>
      </c>
      <c r="H57" s="86" t="s">
        <v>305</v>
      </c>
      <c r="I57" s="87">
        <v>16</v>
      </c>
      <c r="J57" s="88">
        <v>5501</v>
      </c>
      <c r="K57" s="86" t="s">
        <v>305</v>
      </c>
      <c r="L57" s="89">
        <v>70</v>
      </c>
      <c r="M57" s="89">
        <v>107</v>
      </c>
      <c r="N57" s="89">
        <v>786</v>
      </c>
      <c r="O57" s="89" t="s">
        <v>305</v>
      </c>
      <c r="P57" s="89">
        <v>62</v>
      </c>
      <c r="Q57" s="92"/>
      <c r="R57" s="91">
        <v>591</v>
      </c>
      <c r="S57" s="87">
        <v>1</v>
      </c>
      <c r="T57" s="91">
        <v>523</v>
      </c>
      <c r="U57" s="89" t="s">
        <v>305</v>
      </c>
      <c r="V57" s="111"/>
      <c r="W57" s="88">
        <v>3409</v>
      </c>
      <c r="X57" s="86">
        <v>3202</v>
      </c>
      <c r="Y57" s="93">
        <v>963</v>
      </c>
      <c r="Z57" s="86">
        <v>1176</v>
      </c>
      <c r="AA57" s="94">
        <v>92</v>
      </c>
    </row>
    <row r="58" spans="1:27" s="69" customFormat="1" ht="22.5" customHeight="1">
      <c r="B58" s="95" t="s">
        <v>364</v>
      </c>
      <c r="C58" s="85">
        <v>65068</v>
      </c>
      <c r="D58" s="86">
        <v>14958</v>
      </c>
      <c r="E58" s="86" t="s">
        <v>305</v>
      </c>
      <c r="F58" s="86">
        <v>24676</v>
      </c>
      <c r="G58" s="86">
        <v>11292</v>
      </c>
      <c r="H58" s="86" t="s">
        <v>305</v>
      </c>
      <c r="I58" s="87">
        <v>17</v>
      </c>
      <c r="J58" s="88">
        <v>5501</v>
      </c>
      <c r="K58" s="86" t="s">
        <v>305</v>
      </c>
      <c r="L58" s="89">
        <v>70</v>
      </c>
      <c r="M58" s="89">
        <v>107</v>
      </c>
      <c r="N58" s="89">
        <v>787</v>
      </c>
      <c r="O58" s="89" t="s">
        <v>305</v>
      </c>
      <c r="P58" s="89">
        <v>62</v>
      </c>
      <c r="Q58" s="92"/>
      <c r="R58" s="91">
        <v>595</v>
      </c>
      <c r="S58" s="87">
        <v>1</v>
      </c>
      <c r="T58" s="91">
        <v>534</v>
      </c>
      <c r="U58" s="89" t="s">
        <v>305</v>
      </c>
      <c r="V58" s="111"/>
      <c r="W58" s="88">
        <v>3431</v>
      </c>
      <c r="X58" s="86">
        <v>3055</v>
      </c>
      <c r="Y58" s="93">
        <v>964</v>
      </c>
      <c r="Z58" s="86">
        <v>1191</v>
      </c>
      <c r="AA58" s="94">
        <v>93</v>
      </c>
    </row>
    <row r="59" spans="1:27" s="69" customFormat="1" ht="22.5" customHeight="1">
      <c r="B59" s="95" t="s">
        <v>365</v>
      </c>
      <c r="C59" s="85">
        <v>64868</v>
      </c>
      <c r="D59" s="86">
        <v>14901</v>
      </c>
      <c r="E59" s="86" t="s">
        <v>305</v>
      </c>
      <c r="F59" s="86">
        <v>24635</v>
      </c>
      <c r="G59" s="86">
        <v>11289</v>
      </c>
      <c r="H59" s="86" t="s">
        <v>305</v>
      </c>
      <c r="I59" s="87">
        <v>17</v>
      </c>
      <c r="J59" s="88">
        <v>5497</v>
      </c>
      <c r="K59" s="86" t="s">
        <v>305</v>
      </c>
      <c r="L59" s="89">
        <v>70</v>
      </c>
      <c r="M59" s="89">
        <v>107</v>
      </c>
      <c r="N59" s="89">
        <v>791</v>
      </c>
      <c r="O59" s="89" t="s">
        <v>305</v>
      </c>
      <c r="P59" s="89">
        <v>62</v>
      </c>
      <c r="Q59" s="92"/>
      <c r="R59" s="91">
        <v>593</v>
      </c>
      <c r="S59" s="87">
        <v>1</v>
      </c>
      <c r="T59" s="91">
        <v>552</v>
      </c>
      <c r="U59" s="89" t="s">
        <v>305</v>
      </c>
      <c r="V59" s="111"/>
      <c r="W59" s="88">
        <v>3437</v>
      </c>
      <c r="X59" s="86">
        <v>2934</v>
      </c>
      <c r="Y59" s="93">
        <v>968</v>
      </c>
      <c r="Z59" s="86">
        <v>1207</v>
      </c>
      <c r="AA59" s="94">
        <v>94</v>
      </c>
    </row>
    <row r="60" spans="1:27" s="69" customFormat="1" ht="22.5" customHeight="1">
      <c r="B60" s="95" t="s">
        <v>366</v>
      </c>
      <c r="C60" s="85">
        <v>64666</v>
      </c>
      <c r="D60" s="86">
        <v>14856</v>
      </c>
      <c r="E60" s="117" t="s">
        <v>305</v>
      </c>
      <c r="F60" s="86">
        <v>24548</v>
      </c>
      <c r="G60" s="86">
        <v>11274</v>
      </c>
      <c r="H60" s="117" t="s">
        <v>305</v>
      </c>
      <c r="I60" s="87">
        <v>16</v>
      </c>
      <c r="J60" s="88">
        <v>5501</v>
      </c>
      <c r="K60" s="86" t="s">
        <v>305</v>
      </c>
      <c r="L60" s="89">
        <v>70</v>
      </c>
      <c r="M60" s="89">
        <v>107</v>
      </c>
      <c r="N60" s="89">
        <v>790</v>
      </c>
      <c r="O60" s="89" t="s">
        <v>305</v>
      </c>
      <c r="P60" s="89">
        <v>62</v>
      </c>
      <c r="Q60" s="92"/>
      <c r="R60" s="91">
        <v>596</v>
      </c>
      <c r="S60" s="87">
        <v>1</v>
      </c>
      <c r="T60" s="91">
        <v>565</v>
      </c>
      <c r="U60" s="89" t="s">
        <v>305</v>
      </c>
      <c r="V60" s="111"/>
      <c r="W60" s="88">
        <v>3476</v>
      </c>
      <c r="X60" s="86">
        <v>2821</v>
      </c>
      <c r="Y60" s="93">
        <v>967</v>
      </c>
      <c r="Z60" s="86">
        <v>1223</v>
      </c>
      <c r="AA60" s="94">
        <v>95</v>
      </c>
    </row>
    <row r="61" spans="1:27" s="69" customFormat="1" ht="22.5" customHeight="1">
      <c r="B61" s="96" t="s">
        <v>367</v>
      </c>
      <c r="C61" s="97">
        <v>64474</v>
      </c>
      <c r="D61" s="98">
        <v>14790</v>
      </c>
      <c r="E61" s="86" t="s">
        <v>305</v>
      </c>
      <c r="F61" s="98">
        <v>24482</v>
      </c>
      <c r="G61" s="98">
        <v>11269</v>
      </c>
      <c r="H61" s="86" t="s">
        <v>305</v>
      </c>
      <c r="I61" s="99">
        <v>18</v>
      </c>
      <c r="J61" s="100">
        <v>5496</v>
      </c>
      <c r="K61" s="98" t="s">
        <v>305</v>
      </c>
      <c r="L61" s="101">
        <v>71</v>
      </c>
      <c r="M61" s="101">
        <v>107</v>
      </c>
      <c r="N61" s="101">
        <v>797</v>
      </c>
      <c r="O61" s="101" t="s">
        <v>305</v>
      </c>
      <c r="P61" s="101">
        <v>62</v>
      </c>
      <c r="Q61" s="102"/>
      <c r="R61" s="103">
        <v>598</v>
      </c>
      <c r="S61" s="99">
        <v>1</v>
      </c>
      <c r="T61" s="103">
        <v>576</v>
      </c>
      <c r="U61" s="101" t="s">
        <v>305</v>
      </c>
      <c r="V61" s="112"/>
      <c r="W61" s="100">
        <v>3512</v>
      </c>
      <c r="X61" s="98">
        <v>2714</v>
      </c>
      <c r="Y61" s="104">
        <v>975</v>
      </c>
      <c r="Z61" s="98">
        <v>1236</v>
      </c>
      <c r="AA61" s="105">
        <v>96</v>
      </c>
    </row>
    <row r="62" spans="1:27" s="69" customFormat="1" ht="22.5" customHeight="1">
      <c r="B62" s="95" t="s">
        <v>368</v>
      </c>
      <c r="C62" s="85">
        <v>64187</v>
      </c>
      <c r="D62" s="86">
        <v>14690</v>
      </c>
      <c r="E62" s="86" t="s">
        <v>305</v>
      </c>
      <c r="F62" s="86">
        <v>24376</v>
      </c>
      <c r="G62" s="86">
        <v>11257</v>
      </c>
      <c r="H62" s="86" t="s">
        <v>305</v>
      </c>
      <c r="I62" s="87">
        <v>19</v>
      </c>
      <c r="J62" s="88">
        <v>5496</v>
      </c>
      <c r="K62" s="86" t="s">
        <v>305</v>
      </c>
      <c r="L62" s="89">
        <v>71</v>
      </c>
      <c r="M62" s="89">
        <v>107</v>
      </c>
      <c r="N62" s="89">
        <v>800</v>
      </c>
      <c r="O62" s="89" t="s">
        <v>305</v>
      </c>
      <c r="P62" s="89">
        <v>62</v>
      </c>
      <c r="Q62" s="92"/>
      <c r="R62" s="91">
        <v>595</v>
      </c>
      <c r="S62" s="87">
        <v>1</v>
      </c>
      <c r="T62" s="91">
        <v>586</v>
      </c>
      <c r="U62" s="89" t="s">
        <v>305</v>
      </c>
      <c r="V62" s="111"/>
      <c r="W62" s="88">
        <v>3546</v>
      </c>
      <c r="X62" s="86">
        <v>2601</v>
      </c>
      <c r="Y62" s="93">
        <v>978</v>
      </c>
      <c r="Z62" s="86">
        <v>1243</v>
      </c>
      <c r="AA62" s="94">
        <v>97</v>
      </c>
    </row>
    <row r="63" spans="1:27" s="69" customFormat="1" ht="22.5" customHeight="1">
      <c r="B63" s="95" t="s">
        <v>369</v>
      </c>
      <c r="C63" s="85">
        <v>63919</v>
      </c>
      <c r="D63" s="86">
        <v>14603</v>
      </c>
      <c r="E63" s="86" t="s">
        <v>305</v>
      </c>
      <c r="F63" s="86">
        <v>24295</v>
      </c>
      <c r="G63" s="86">
        <v>11236</v>
      </c>
      <c r="H63" s="86" t="s">
        <v>305</v>
      </c>
      <c r="I63" s="87">
        <v>19</v>
      </c>
      <c r="J63" s="88">
        <v>5493</v>
      </c>
      <c r="K63" s="86" t="s">
        <v>305</v>
      </c>
      <c r="L63" s="89">
        <v>71</v>
      </c>
      <c r="M63" s="89">
        <v>107</v>
      </c>
      <c r="N63" s="89">
        <v>805</v>
      </c>
      <c r="O63" s="89" t="s">
        <v>305</v>
      </c>
      <c r="P63" s="89">
        <v>62</v>
      </c>
      <c r="Q63" s="92"/>
      <c r="R63" s="91">
        <v>588</v>
      </c>
      <c r="S63" s="87">
        <v>1</v>
      </c>
      <c r="T63" s="91">
        <v>604</v>
      </c>
      <c r="U63" s="89" t="s">
        <v>305</v>
      </c>
      <c r="V63" s="111"/>
      <c r="W63" s="88">
        <v>3573</v>
      </c>
      <c r="X63" s="113">
        <v>2482</v>
      </c>
      <c r="Y63" s="93">
        <v>983</v>
      </c>
      <c r="Z63" s="86">
        <v>1254</v>
      </c>
      <c r="AA63" s="94">
        <v>98</v>
      </c>
    </row>
    <row r="64" spans="1:27" s="69" customFormat="1" ht="22.5" customHeight="1">
      <c r="B64" s="95" t="s">
        <v>370</v>
      </c>
      <c r="C64" s="85">
        <v>63600</v>
      </c>
      <c r="D64" s="86">
        <v>14527</v>
      </c>
      <c r="E64" s="86" t="s">
        <v>305</v>
      </c>
      <c r="F64" s="86">
        <v>24188</v>
      </c>
      <c r="G64" s="86">
        <v>11220</v>
      </c>
      <c r="H64" s="86" t="s">
        <v>305</v>
      </c>
      <c r="I64" s="87">
        <v>21</v>
      </c>
      <c r="J64" s="88">
        <v>5481</v>
      </c>
      <c r="K64" s="86">
        <v>1</v>
      </c>
      <c r="L64" s="89">
        <v>71</v>
      </c>
      <c r="M64" s="89">
        <v>107</v>
      </c>
      <c r="N64" s="89">
        <v>810</v>
      </c>
      <c r="O64" s="89" t="s">
        <v>305</v>
      </c>
      <c r="P64" s="89">
        <v>62</v>
      </c>
      <c r="Q64" s="92"/>
      <c r="R64" s="91">
        <v>585</v>
      </c>
      <c r="S64" s="87">
        <v>1</v>
      </c>
      <c r="T64" s="91">
        <v>622</v>
      </c>
      <c r="U64" s="89" t="s">
        <v>305</v>
      </c>
      <c r="V64" s="111"/>
      <c r="W64" s="88">
        <v>3565</v>
      </c>
      <c r="X64" s="113">
        <v>2361</v>
      </c>
      <c r="Y64" s="93">
        <v>988</v>
      </c>
      <c r="Z64" s="1053">
        <v>1269</v>
      </c>
      <c r="AA64" s="94">
        <v>99</v>
      </c>
    </row>
    <row r="65" spans="2:27" s="69" customFormat="1" ht="22.5" customHeight="1">
      <c r="B65" s="95" t="s">
        <v>371</v>
      </c>
      <c r="C65" s="116">
        <v>63352</v>
      </c>
      <c r="D65" s="117">
        <v>14451</v>
      </c>
      <c r="E65" s="117" t="s">
        <v>305</v>
      </c>
      <c r="F65" s="117">
        <v>24106</v>
      </c>
      <c r="G65" s="117">
        <v>11209</v>
      </c>
      <c r="H65" s="117" t="s">
        <v>305</v>
      </c>
      <c r="I65" s="123">
        <v>25</v>
      </c>
      <c r="J65" s="119">
        <v>5478</v>
      </c>
      <c r="K65" s="117">
        <v>4</v>
      </c>
      <c r="L65" s="120">
        <v>71</v>
      </c>
      <c r="M65" s="120">
        <v>107</v>
      </c>
      <c r="N65" s="120">
        <v>814</v>
      </c>
      <c r="O65" s="120" t="s">
        <v>305</v>
      </c>
      <c r="P65" s="120">
        <v>62</v>
      </c>
      <c r="Q65" s="121"/>
      <c r="R65" s="122">
        <v>572</v>
      </c>
      <c r="S65" s="123">
        <v>2</v>
      </c>
      <c r="T65" s="122">
        <v>649</v>
      </c>
      <c r="U65" s="120" t="s">
        <v>305</v>
      </c>
      <c r="V65" s="124"/>
      <c r="W65" s="119">
        <v>3551</v>
      </c>
      <c r="X65" s="125">
        <v>2278</v>
      </c>
      <c r="Y65" s="1054">
        <v>992</v>
      </c>
      <c r="Z65" s="1055">
        <v>1283</v>
      </c>
      <c r="AA65" s="128">
        <v>2000</v>
      </c>
    </row>
    <row r="66" spans="2:27" s="69" customFormat="1" ht="22.5" customHeight="1">
      <c r="B66" s="96" t="s">
        <v>372</v>
      </c>
      <c r="C66" s="85">
        <v>62961</v>
      </c>
      <c r="D66" s="86">
        <v>14375</v>
      </c>
      <c r="E66" s="86" t="s">
        <v>305</v>
      </c>
      <c r="F66" s="86">
        <v>23964</v>
      </c>
      <c r="G66" s="86">
        <v>11191</v>
      </c>
      <c r="H66" s="86" t="s">
        <v>305</v>
      </c>
      <c r="I66" s="87">
        <v>26</v>
      </c>
      <c r="J66" s="88">
        <v>5479</v>
      </c>
      <c r="K66" s="86">
        <v>7</v>
      </c>
      <c r="L66" s="89">
        <v>71</v>
      </c>
      <c r="M66" s="89">
        <v>107</v>
      </c>
      <c r="N66" s="89">
        <v>818</v>
      </c>
      <c r="O66" s="89" t="s">
        <v>305</v>
      </c>
      <c r="P66" s="89">
        <v>62</v>
      </c>
      <c r="Q66" s="92"/>
      <c r="R66" s="91">
        <v>559</v>
      </c>
      <c r="S66" s="87">
        <v>2</v>
      </c>
      <c r="T66" s="129">
        <v>669</v>
      </c>
      <c r="U66" s="89" t="s">
        <v>305</v>
      </c>
      <c r="V66" s="130"/>
      <c r="W66" s="130">
        <v>3495</v>
      </c>
      <c r="X66" s="113">
        <v>2164</v>
      </c>
      <c r="Y66" s="93">
        <v>996</v>
      </c>
      <c r="Z66" s="1053">
        <v>1290</v>
      </c>
      <c r="AA66" s="131" t="s">
        <v>373</v>
      </c>
    </row>
    <row r="67" spans="2:27" s="69" customFormat="1" ht="22.5" customHeight="1">
      <c r="B67" s="95" t="s">
        <v>374</v>
      </c>
      <c r="C67" s="85">
        <v>62545</v>
      </c>
      <c r="D67" s="86">
        <v>14279</v>
      </c>
      <c r="E67" s="86" t="s">
        <v>305</v>
      </c>
      <c r="F67" s="86">
        <v>23808</v>
      </c>
      <c r="G67" s="86">
        <v>11159</v>
      </c>
      <c r="H67" s="86" t="s">
        <v>305</v>
      </c>
      <c r="I67" s="87">
        <v>35</v>
      </c>
      <c r="J67" s="88">
        <v>5472</v>
      </c>
      <c r="K67" s="86">
        <v>9</v>
      </c>
      <c r="L67" s="89">
        <v>71</v>
      </c>
      <c r="M67" s="89">
        <v>106</v>
      </c>
      <c r="N67" s="89">
        <v>816</v>
      </c>
      <c r="O67" s="89" t="s">
        <v>305</v>
      </c>
      <c r="P67" s="89">
        <v>62</v>
      </c>
      <c r="Q67" s="92"/>
      <c r="R67" s="91">
        <v>541</v>
      </c>
      <c r="S67" s="132">
        <v>2</v>
      </c>
      <c r="T67" s="129">
        <v>686</v>
      </c>
      <c r="U67" s="89" t="s">
        <v>375</v>
      </c>
      <c r="V67" s="130"/>
      <c r="W67" s="130">
        <v>3467</v>
      </c>
      <c r="X67" s="113">
        <v>2069</v>
      </c>
      <c r="Y67" s="130">
        <v>993</v>
      </c>
      <c r="Z67" s="111">
        <v>1289</v>
      </c>
      <c r="AA67" s="131" t="s">
        <v>376</v>
      </c>
    </row>
    <row r="68" spans="2:27" s="69" customFormat="1" ht="22.5" customHeight="1">
      <c r="B68" s="95" t="s">
        <v>377</v>
      </c>
      <c r="C68" s="85">
        <v>62085</v>
      </c>
      <c r="D68" s="86">
        <v>14174</v>
      </c>
      <c r="E68" s="86" t="s">
        <v>305</v>
      </c>
      <c r="F68" s="86">
        <v>23633</v>
      </c>
      <c r="G68" s="86">
        <v>11134</v>
      </c>
      <c r="H68" s="86" t="s">
        <v>305</v>
      </c>
      <c r="I68" s="87">
        <v>38</v>
      </c>
      <c r="J68" s="88">
        <v>5450</v>
      </c>
      <c r="K68" s="86">
        <v>16</v>
      </c>
      <c r="L68" s="89">
        <v>71</v>
      </c>
      <c r="M68" s="89">
        <v>106</v>
      </c>
      <c r="N68" s="89">
        <v>818</v>
      </c>
      <c r="O68" s="89" t="s">
        <v>305</v>
      </c>
      <c r="P68" s="89">
        <v>63</v>
      </c>
      <c r="Q68" s="92"/>
      <c r="R68" s="91">
        <v>525</v>
      </c>
      <c r="S68" s="132">
        <v>2</v>
      </c>
      <c r="T68" s="129">
        <v>702</v>
      </c>
      <c r="U68" s="89" t="s">
        <v>375</v>
      </c>
      <c r="V68" s="130"/>
      <c r="W68" s="130">
        <v>3439</v>
      </c>
      <c r="X68" s="113">
        <v>1955</v>
      </c>
      <c r="Y68" s="130">
        <v>995</v>
      </c>
      <c r="Z68" s="111">
        <v>1290</v>
      </c>
      <c r="AA68" s="131" t="s">
        <v>378</v>
      </c>
    </row>
    <row r="69" spans="2:27" s="69" customFormat="1" ht="22.5" customHeight="1">
      <c r="B69" s="95" t="s">
        <v>379</v>
      </c>
      <c r="C69" s="85">
        <v>61631</v>
      </c>
      <c r="D69" s="86">
        <v>14061</v>
      </c>
      <c r="E69" s="86" t="s">
        <v>305</v>
      </c>
      <c r="F69" s="86">
        <v>23420</v>
      </c>
      <c r="G69" s="86">
        <v>11102</v>
      </c>
      <c r="H69" s="86" t="s">
        <v>305</v>
      </c>
      <c r="I69" s="87">
        <v>47</v>
      </c>
      <c r="J69" s="88">
        <v>5429</v>
      </c>
      <c r="K69" s="86">
        <v>18</v>
      </c>
      <c r="L69" s="89">
        <v>71</v>
      </c>
      <c r="M69" s="89">
        <v>106</v>
      </c>
      <c r="N69" s="89">
        <v>822</v>
      </c>
      <c r="O69" s="89" t="s">
        <v>305</v>
      </c>
      <c r="P69" s="89">
        <v>63</v>
      </c>
      <c r="Q69" s="92"/>
      <c r="R69" s="91">
        <v>508</v>
      </c>
      <c r="S69" s="132">
        <v>4</v>
      </c>
      <c r="T69" s="129">
        <v>709</v>
      </c>
      <c r="U69" s="89" t="s">
        <v>305</v>
      </c>
      <c r="V69" s="130"/>
      <c r="W69" s="130">
        <v>3444</v>
      </c>
      <c r="X69" s="113">
        <v>1878</v>
      </c>
      <c r="Y69" s="130">
        <v>999</v>
      </c>
      <c r="Z69" s="111">
        <v>1280</v>
      </c>
      <c r="AA69" s="131" t="s">
        <v>380</v>
      </c>
    </row>
    <row r="70" spans="2:27" s="69" customFormat="1" ht="22.5" customHeight="1">
      <c r="B70" s="135" t="s">
        <v>381</v>
      </c>
      <c r="C70" s="116">
        <v>61092</v>
      </c>
      <c r="D70" s="117">
        <v>13949</v>
      </c>
      <c r="E70" s="117" t="s">
        <v>305</v>
      </c>
      <c r="F70" s="117">
        <v>23123</v>
      </c>
      <c r="G70" s="117">
        <v>11035</v>
      </c>
      <c r="H70" s="117" t="s">
        <v>305</v>
      </c>
      <c r="I70" s="123">
        <v>59</v>
      </c>
      <c r="J70" s="119">
        <v>5418</v>
      </c>
      <c r="K70" s="117">
        <v>19</v>
      </c>
      <c r="L70" s="120">
        <v>71</v>
      </c>
      <c r="M70" s="120">
        <v>106</v>
      </c>
      <c r="N70" s="120">
        <v>825</v>
      </c>
      <c r="O70" s="120" t="s">
        <v>305</v>
      </c>
      <c r="P70" s="120">
        <v>63</v>
      </c>
      <c r="Q70" s="121"/>
      <c r="R70" s="122">
        <v>488</v>
      </c>
      <c r="S70" s="136">
        <v>4</v>
      </c>
      <c r="T70" s="137">
        <v>726</v>
      </c>
      <c r="U70" s="138" t="s">
        <v>305</v>
      </c>
      <c r="V70" s="139"/>
      <c r="W70" s="140">
        <v>3439</v>
      </c>
      <c r="X70" s="125">
        <v>1830</v>
      </c>
      <c r="Y70" s="151">
        <v>1002</v>
      </c>
      <c r="Z70" s="124">
        <v>1277</v>
      </c>
      <c r="AA70" s="143" t="s">
        <v>382</v>
      </c>
    </row>
    <row r="71" spans="2:27" s="69" customFormat="1" ht="22.5" customHeight="1">
      <c r="B71" s="95" t="s">
        <v>383</v>
      </c>
      <c r="C71" s="85">
        <v>60569</v>
      </c>
      <c r="D71" s="86">
        <v>13835</v>
      </c>
      <c r="E71" s="86" t="s">
        <v>305</v>
      </c>
      <c r="F71" s="86">
        <v>22878</v>
      </c>
      <c r="G71" s="86">
        <v>10992</v>
      </c>
      <c r="H71" s="86" t="s">
        <v>305</v>
      </c>
      <c r="I71" s="87">
        <v>67</v>
      </c>
      <c r="J71" s="88">
        <v>5385</v>
      </c>
      <c r="K71" s="86">
        <v>27</v>
      </c>
      <c r="L71" s="89">
        <v>71</v>
      </c>
      <c r="M71" s="89">
        <v>104</v>
      </c>
      <c r="N71" s="89">
        <v>831</v>
      </c>
      <c r="O71" s="89" t="s">
        <v>305</v>
      </c>
      <c r="P71" s="89">
        <v>64</v>
      </c>
      <c r="Q71" s="132">
        <v>1</v>
      </c>
      <c r="R71" s="91">
        <v>468</v>
      </c>
      <c r="S71" s="132">
        <v>4</v>
      </c>
      <c r="T71" s="129">
        <v>744</v>
      </c>
      <c r="U71" s="89" t="s">
        <v>305</v>
      </c>
      <c r="V71" s="130"/>
      <c r="W71" s="144">
        <v>3441</v>
      </c>
      <c r="X71" s="113">
        <v>1729</v>
      </c>
      <c r="Y71" s="130">
        <v>1006</v>
      </c>
      <c r="Z71" s="111">
        <v>1276</v>
      </c>
      <c r="AA71" s="131" t="s">
        <v>384</v>
      </c>
    </row>
    <row r="72" spans="2:27" s="69" customFormat="1" ht="22.5" customHeight="1">
      <c r="B72" s="95" t="s">
        <v>385</v>
      </c>
      <c r="C72" s="85">
        <v>60072</v>
      </c>
      <c r="D72" s="86">
        <v>13723</v>
      </c>
      <c r="E72" s="86" t="s">
        <v>305</v>
      </c>
      <c r="F72" s="86">
        <v>22693</v>
      </c>
      <c r="G72" s="86">
        <v>10955</v>
      </c>
      <c r="H72" s="86" t="s">
        <v>305</v>
      </c>
      <c r="I72" s="87">
        <v>70</v>
      </c>
      <c r="J72" s="88">
        <v>5313</v>
      </c>
      <c r="K72" s="86">
        <v>32</v>
      </c>
      <c r="L72" s="89" t="s">
        <v>305</v>
      </c>
      <c r="M72" s="89" t="s">
        <v>305</v>
      </c>
      <c r="N72" s="89" t="s">
        <v>305</v>
      </c>
      <c r="O72" s="88">
        <v>1013</v>
      </c>
      <c r="P72" s="89">
        <v>64</v>
      </c>
      <c r="Q72" s="132">
        <v>1</v>
      </c>
      <c r="R72" s="91">
        <v>434</v>
      </c>
      <c r="S72" s="132">
        <v>5</v>
      </c>
      <c r="T72" s="129">
        <v>756</v>
      </c>
      <c r="U72" s="89" t="s">
        <v>305</v>
      </c>
      <c r="V72" s="111"/>
      <c r="W72" s="88">
        <v>3435</v>
      </c>
      <c r="X72" s="113">
        <v>1654</v>
      </c>
      <c r="Y72" s="130" t="s">
        <v>375</v>
      </c>
      <c r="Z72" s="111">
        <v>1254</v>
      </c>
      <c r="AA72" s="131" t="s">
        <v>386</v>
      </c>
    </row>
    <row r="73" spans="2:27" s="69" customFormat="1" ht="22.5" customHeight="1">
      <c r="B73" s="95" t="s">
        <v>387</v>
      </c>
      <c r="C73" s="85">
        <v>59555</v>
      </c>
      <c r="D73" s="86">
        <v>13626</v>
      </c>
      <c r="E73" s="86" t="s">
        <v>305</v>
      </c>
      <c r="F73" s="86">
        <v>22476</v>
      </c>
      <c r="G73" s="86">
        <v>10915</v>
      </c>
      <c r="H73" s="86" t="s">
        <v>305</v>
      </c>
      <c r="I73" s="87">
        <v>80</v>
      </c>
      <c r="J73" s="88">
        <v>5243</v>
      </c>
      <c r="K73" s="86">
        <v>37</v>
      </c>
      <c r="L73" s="89" t="s">
        <v>305</v>
      </c>
      <c r="M73" s="89" t="s">
        <v>305</v>
      </c>
      <c r="N73" s="89" t="s">
        <v>305</v>
      </c>
      <c r="O73" s="88">
        <v>1026</v>
      </c>
      <c r="P73" s="89">
        <v>64</v>
      </c>
      <c r="Q73" s="132">
        <v>1</v>
      </c>
      <c r="R73" s="91">
        <v>417</v>
      </c>
      <c r="S73" s="132">
        <v>6</v>
      </c>
      <c r="T73" s="129">
        <v>765</v>
      </c>
      <c r="U73" s="89" t="s">
        <v>305</v>
      </c>
      <c r="V73" s="111"/>
      <c r="W73" s="88">
        <v>3401</v>
      </c>
      <c r="X73" s="113">
        <v>1585</v>
      </c>
      <c r="Y73" s="130" t="s">
        <v>375</v>
      </c>
      <c r="Z73" s="111">
        <v>1246</v>
      </c>
      <c r="AA73" s="131" t="s">
        <v>388</v>
      </c>
    </row>
    <row r="74" spans="2:27" s="69" customFormat="1" ht="22.5" customHeight="1">
      <c r="B74" s="95" t="s">
        <v>389</v>
      </c>
      <c r="C74" s="85">
        <v>59017</v>
      </c>
      <c r="D74" s="1580">
        <v>13516</v>
      </c>
      <c r="E74" s="86" t="s">
        <v>305</v>
      </c>
      <c r="F74" s="1580">
        <v>22258</v>
      </c>
      <c r="G74" s="1580">
        <v>10864</v>
      </c>
      <c r="H74" s="86" t="s">
        <v>305</v>
      </c>
      <c r="I74" s="132">
        <v>87</v>
      </c>
      <c r="J74" s="1581">
        <v>5183</v>
      </c>
      <c r="K74" s="1580">
        <v>42</v>
      </c>
      <c r="L74" s="89" t="s">
        <v>305</v>
      </c>
      <c r="M74" s="89" t="s">
        <v>305</v>
      </c>
      <c r="N74" s="89" t="s">
        <v>305</v>
      </c>
      <c r="O74" s="1581">
        <v>1030</v>
      </c>
      <c r="P74" s="111">
        <v>64</v>
      </c>
      <c r="Q74" s="87">
        <v>1</v>
      </c>
      <c r="R74" s="130">
        <v>406</v>
      </c>
      <c r="S74" s="87">
        <v>6</v>
      </c>
      <c r="T74" s="130">
        <v>773</v>
      </c>
      <c r="U74" s="89" t="s">
        <v>305</v>
      </c>
      <c r="V74" s="111"/>
      <c r="W74" s="1582">
        <v>3348</v>
      </c>
      <c r="X74" s="1583">
        <v>1533</v>
      </c>
      <c r="Y74" s="130" t="s">
        <v>375</v>
      </c>
      <c r="Z74" s="111">
        <v>1243</v>
      </c>
      <c r="AA74" s="131" t="s">
        <v>390</v>
      </c>
    </row>
    <row r="75" spans="2:27" s="154" customFormat="1" ht="22.5" customHeight="1">
      <c r="B75" s="135" t="s">
        <v>391</v>
      </c>
      <c r="C75" s="116">
        <v>58418</v>
      </c>
      <c r="D75" s="1584">
        <v>13392</v>
      </c>
      <c r="E75" s="117" t="s">
        <v>305</v>
      </c>
      <c r="F75" s="1584">
        <v>22000</v>
      </c>
      <c r="G75" s="1584">
        <v>10815</v>
      </c>
      <c r="H75" s="117" t="s">
        <v>305</v>
      </c>
      <c r="I75" s="136">
        <v>88</v>
      </c>
      <c r="J75" s="1585">
        <v>5116</v>
      </c>
      <c r="K75" s="1584">
        <v>48</v>
      </c>
      <c r="L75" s="120" t="s">
        <v>305</v>
      </c>
      <c r="M75" s="120" t="s">
        <v>305</v>
      </c>
      <c r="N75" s="120" t="s">
        <v>305</v>
      </c>
      <c r="O75" s="1585">
        <v>1039</v>
      </c>
      <c r="P75" s="124">
        <v>58</v>
      </c>
      <c r="Q75" s="123">
        <v>1</v>
      </c>
      <c r="R75" s="151">
        <v>395</v>
      </c>
      <c r="S75" s="123">
        <v>6</v>
      </c>
      <c r="T75" s="151">
        <v>778</v>
      </c>
      <c r="U75" s="120" t="s">
        <v>305</v>
      </c>
      <c r="V75" s="124"/>
      <c r="W75" s="1586">
        <v>3311</v>
      </c>
      <c r="X75" s="1587">
        <v>1466</v>
      </c>
      <c r="Y75" s="151" t="s">
        <v>375</v>
      </c>
      <c r="Z75" s="124">
        <v>1231</v>
      </c>
      <c r="AA75" s="143" t="s">
        <v>392</v>
      </c>
    </row>
    <row r="76" spans="2:27" s="154" customFormat="1" ht="22.5" customHeight="1">
      <c r="B76" s="95" t="s">
        <v>393</v>
      </c>
      <c r="C76" s="85">
        <v>57845</v>
      </c>
      <c r="D76" s="1580">
        <v>13299</v>
      </c>
      <c r="E76" s="86" t="s">
        <v>305</v>
      </c>
      <c r="F76" s="1580">
        <v>21721</v>
      </c>
      <c r="G76" s="1580">
        <v>10751</v>
      </c>
      <c r="H76" s="86" t="s">
        <v>305</v>
      </c>
      <c r="I76" s="132">
        <v>89</v>
      </c>
      <c r="J76" s="1581">
        <v>5060</v>
      </c>
      <c r="K76" s="1580">
        <v>49</v>
      </c>
      <c r="L76" s="89" t="s">
        <v>375</v>
      </c>
      <c r="M76" s="89" t="s">
        <v>375</v>
      </c>
      <c r="N76" s="89" t="s">
        <v>375</v>
      </c>
      <c r="O76" s="1581">
        <v>1049</v>
      </c>
      <c r="P76" s="98">
        <v>57</v>
      </c>
      <c r="Q76" s="87">
        <v>1</v>
      </c>
      <c r="R76" s="100">
        <v>387</v>
      </c>
      <c r="S76" s="132">
        <v>6</v>
      </c>
      <c r="T76" s="130">
        <v>780</v>
      </c>
      <c r="U76" s="89" t="s">
        <v>375</v>
      </c>
      <c r="V76" s="130"/>
      <c r="W76" s="1581">
        <v>3266</v>
      </c>
      <c r="X76" s="1583">
        <v>1426</v>
      </c>
      <c r="Y76" s="130" t="s">
        <v>375</v>
      </c>
      <c r="Z76" s="111">
        <v>1224</v>
      </c>
      <c r="AA76" s="874">
        <v>11</v>
      </c>
    </row>
    <row r="77" spans="2:27" s="69" customFormat="1" ht="22.5" customHeight="1">
      <c r="B77" s="95" t="s">
        <v>394</v>
      </c>
      <c r="C77" s="85">
        <v>57312</v>
      </c>
      <c r="D77" s="86">
        <v>13170</v>
      </c>
      <c r="E77" s="86" t="s">
        <v>305</v>
      </c>
      <c r="F77" s="86">
        <v>21460</v>
      </c>
      <c r="G77" s="86">
        <v>10699</v>
      </c>
      <c r="H77" s="86" t="s">
        <v>305</v>
      </c>
      <c r="I77" s="132">
        <v>91</v>
      </c>
      <c r="J77" s="88">
        <v>5022</v>
      </c>
      <c r="K77" s="86">
        <v>49</v>
      </c>
      <c r="L77" s="89" t="s">
        <v>305</v>
      </c>
      <c r="M77" s="89" t="s">
        <v>305</v>
      </c>
      <c r="N77" s="89" t="s">
        <v>305</v>
      </c>
      <c r="O77" s="1581">
        <v>1059</v>
      </c>
      <c r="P77" s="89">
        <v>57</v>
      </c>
      <c r="Q77" s="87">
        <v>1</v>
      </c>
      <c r="R77" s="91">
        <v>372</v>
      </c>
      <c r="S77" s="132">
        <v>7</v>
      </c>
      <c r="T77" s="129">
        <v>783</v>
      </c>
      <c r="U77" s="89" t="s">
        <v>305</v>
      </c>
      <c r="V77" s="130"/>
      <c r="W77" s="130">
        <v>3249</v>
      </c>
      <c r="X77" s="113">
        <v>1392</v>
      </c>
      <c r="Y77" s="130" t="s">
        <v>375</v>
      </c>
      <c r="Z77" s="111">
        <v>1212</v>
      </c>
      <c r="AA77" s="131">
        <v>12</v>
      </c>
    </row>
    <row r="78" spans="2:27" s="69" customFormat="1" ht="22.5" customHeight="1">
      <c r="B78" s="939" t="s">
        <v>395</v>
      </c>
      <c r="C78" s="940">
        <v>56657</v>
      </c>
      <c r="D78" s="86">
        <v>13043</v>
      </c>
      <c r="E78" s="86" t="s">
        <v>305</v>
      </c>
      <c r="F78" s="86">
        <v>21131</v>
      </c>
      <c r="G78" s="86">
        <v>10628</v>
      </c>
      <c r="H78" s="86" t="s">
        <v>305</v>
      </c>
      <c r="I78" s="87">
        <v>93</v>
      </c>
      <c r="J78" s="88">
        <v>4981</v>
      </c>
      <c r="K78" s="86">
        <v>50</v>
      </c>
      <c r="L78" s="89" t="s">
        <v>305</v>
      </c>
      <c r="M78" s="89" t="s">
        <v>305</v>
      </c>
      <c r="N78" s="89" t="s">
        <v>305</v>
      </c>
      <c r="O78" s="1581">
        <v>1080</v>
      </c>
      <c r="P78" s="89">
        <v>57</v>
      </c>
      <c r="Q78" s="87">
        <v>1</v>
      </c>
      <c r="R78" s="129">
        <v>359</v>
      </c>
      <c r="S78" s="87">
        <v>7</v>
      </c>
      <c r="T78" s="129">
        <v>782</v>
      </c>
      <c r="U78" s="89" t="s">
        <v>305</v>
      </c>
      <c r="V78" s="130"/>
      <c r="W78" s="130">
        <v>3216</v>
      </c>
      <c r="X78" s="113">
        <v>1330</v>
      </c>
      <c r="Y78" s="93" t="s">
        <v>375</v>
      </c>
      <c r="Z78" s="941">
        <v>1198</v>
      </c>
      <c r="AA78" s="131">
        <v>13</v>
      </c>
    </row>
    <row r="79" spans="2:27" s="69" customFormat="1" ht="22.5" customHeight="1">
      <c r="B79" s="939" t="s">
        <v>396</v>
      </c>
      <c r="C79" s="940">
        <v>56096</v>
      </c>
      <c r="D79" s="86">
        <v>12905</v>
      </c>
      <c r="E79" s="86" t="s">
        <v>305</v>
      </c>
      <c r="F79" s="86">
        <v>20852</v>
      </c>
      <c r="G79" s="86">
        <v>10557</v>
      </c>
      <c r="H79" s="86" t="s">
        <v>305</v>
      </c>
      <c r="I79" s="87">
        <v>98</v>
      </c>
      <c r="J79" s="88">
        <v>4963</v>
      </c>
      <c r="K79" s="86">
        <v>51</v>
      </c>
      <c r="L79" s="89" t="s">
        <v>305</v>
      </c>
      <c r="M79" s="89" t="s">
        <v>305</v>
      </c>
      <c r="N79" s="89" t="s">
        <v>305</v>
      </c>
      <c r="O79" s="1580">
        <v>1096</v>
      </c>
      <c r="P79" s="89">
        <v>57</v>
      </c>
      <c r="Q79" s="132">
        <v>1</v>
      </c>
      <c r="R79" s="129">
        <v>352</v>
      </c>
      <c r="S79" s="87">
        <v>7</v>
      </c>
      <c r="T79" s="91">
        <v>781</v>
      </c>
      <c r="U79" s="89" t="s">
        <v>305</v>
      </c>
      <c r="V79" s="111"/>
      <c r="W79" s="88">
        <v>3206</v>
      </c>
      <c r="X79" s="1056">
        <v>1276</v>
      </c>
      <c r="Y79" s="93" t="s">
        <v>375</v>
      </c>
      <c r="Z79" s="941">
        <v>1190</v>
      </c>
      <c r="AA79" s="131">
        <v>14</v>
      </c>
    </row>
    <row r="80" spans="2:27" s="69" customFormat="1" ht="22.5" customHeight="1">
      <c r="B80" s="939" t="s">
        <v>397</v>
      </c>
      <c r="C80" s="940">
        <v>56419</v>
      </c>
      <c r="D80" s="86">
        <v>11674</v>
      </c>
      <c r="E80" s="86">
        <v>1943</v>
      </c>
      <c r="F80" s="86">
        <v>20601</v>
      </c>
      <c r="G80" s="86">
        <v>10484</v>
      </c>
      <c r="H80" s="86" t="s">
        <v>305</v>
      </c>
      <c r="I80" s="87">
        <v>100</v>
      </c>
      <c r="J80" s="88">
        <v>4939</v>
      </c>
      <c r="K80" s="86">
        <v>52</v>
      </c>
      <c r="L80" s="89" t="s">
        <v>305</v>
      </c>
      <c r="M80" s="89" t="s">
        <v>305</v>
      </c>
      <c r="N80" s="89" t="s">
        <v>305</v>
      </c>
      <c r="O80" s="1580">
        <v>1114</v>
      </c>
      <c r="P80" s="89">
        <v>57</v>
      </c>
      <c r="Q80" s="132">
        <v>2</v>
      </c>
      <c r="R80" s="129">
        <v>346</v>
      </c>
      <c r="S80" s="87">
        <v>7</v>
      </c>
      <c r="T80" s="91">
        <v>779</v>
      </c>
      <c r="U80" s="89" t="s">
        <v>305</v>
      </c>
      <c r="V80" s="111"/>
      <c r="W80" s="88">
        <v>3201</v>
      </c>
      <c r="X80" s="130">
        <v>1229</v>
      </c>
      <c r="Y80" s="93" t="s">
        <v>375</v>
      </c>
      <c r="Z80" s="130">
        <v>1182</v>
      </c>
      <c r="AA80" s="131">
        <v>15</v>
      </c>
    </row>
    <row r="81" spans="2:27" s="69" customFormat="1" ht="22.5" customHeight="1">
      <c r="B81" s="1057" t="s">
        <v>398</v>
      </c>
      <c r="C81" s="1058">
        <v>56473</v>
      </c>
      <c r="D81" s="98">
        <v>11252</v>
      </c>
      <c r="E81" s="98">
        <v>2822</v>
      </c>
      <c r="F81" s="98">
        <v>20313</v>
      </c>
      <c r="G81" s="98">
        <v>10404</v>
      </c>
      <c r="H81" s="98">
        <v>22</v>
      </c>
      <c r="I81" s="99">
        <v>104</v>
      </c>
      <c r="J81" s="100">
        <v>4925</v>
      </c>
      <c r="K81" s="98">
        <v>52</v>
      </c>
      <c r="L81" s="101" t="s">
        <v>305</v>
      </c>
      <c r="M81" s="101" t="s">
        <v>305</v>
      </c>
      <c r="N81" s="101" t="s">
        <v>305</v>
      </c>
      <c r="O81" s="1588">
        <v>1125</v>
      </c>
      <c r="P81" s="101">
        <v>57</v>
      </c>
      <c r="Q81" s="1059">
        <v>2</v>
      </c>
      <c r="R81" s="1060">
        <v>341</v>
      </c>
      <c r="S81" s="99">
        <v>7</v>
      </c>
      <c r="T81" s="103">
        <v>777</v>
      </c>
      <c r="U81" s="101" t="s">
        <v>305</v>
      </c>
      <c r="V81" s="112"/>
      <c r="W81" s="100">
        <v>3183</v>
      </c>
      <c r="X81" s="1061">
        <v>1200</v>
      </c>
      <c r="Y81" s="104" t="s">
        <v>375</v>
      </c>
      <c r="Z81" s="1061">
        <v>1175</v>
      </c>
      <c r="AA81" s="1062">
        <v>16</v>
      </c>
    </row>
    <row r="82" spans="2:27" s="69" customFormat="1" ht="22.5" customHeight="1">
      <c r="B82" s="939" t="s">
        <v>399</v>
      </c>
      <c r="C82" s="940">
        <v>56643</v>
      </c>
      <c r="D82" s="86">
        <v>10878</v>
      </c>
      <c r="E82" s="86">
        <v>3673</v>
      </c>
      <c r="F82" s="86">
        <v>20095</v>
      </c>
      <c r="G82" s="86">
        <v>10325</v>
      </c>
      <c r="H82" s="86">
        <v>48</v>
      </c>
      <c r="I82" s="87">
        <v>107</v>
      </c>
      <c r="J82" s="88">
        <v>4907</v>
      </c>
      <c r="K82" s="86">
        <v>53</v>
      </c>
      <c r="L82" s="89" t="s">
        <v>305</v>
      </c>
      <c r="M82" s="89" t="s">
        <v>305</v>
      </c>
      <c r="N82" s="89" t="s">
        <v>305</v>
      </c>
      <c r="O82" s="1580">
        <v>1135</v>
      </c>
      <c r="P82" s="89">
        <v>57</v>
      </c>
      <c r="Q82" s="132">
        <v>2</v>
      </c>
      <c r="R82" s="129">
        <v>337</v>
      </c>
      <c r="S82" s="87">
        <v>6</v>
      </c>
      <c r="T82" s="91">
        <v>780</v>
      </c>
      <c r="U82" s="89" t="s">
        <v>305</v>
      </c>
      <c r="V82" s="111"/>
      <c r="W82" s="88">
        <v>3172</v>
      </c>
      <c r="X82" s="130">
        <v>1183</v>
      </c>
      <c r="Y82" s="93" t="s">
        <v>305</v>
      </c>
      <c r="Z82" s="130">
        <v>1174</v>
      </c>
      <c r="AA82" s="131">
        <v>17</v>
      </c>
    </row>
    <row r="83" spans="2:27" s="69" customFormat="1" ht="22.5" customHeight="1">
      <c r="B83" s="939" t="s">
        <v>400</v>
      </c>
      <c r="C83" s="940">
        <v>56824</v>
      </c>
      <c r="D83" s="86">
        <v>10474</v>
      </c>
      <c r="E83" s="86">
        <v>4521</v>
      </c>
      <c r="F83" s="86">
        <v>19892</v>
      </c>
      <c r="G83" s="86">
        <v>10270</v>
      </c>
      <c r="H83" s="86">
        <v>82</v>
      </c>
      <c r="I83" s="87">
        <v>110</v>
      </c>
      <c r="J83" s="88">
        <v>4897</v>
      </c>
      <c r="K83" s="86">
        <v>53</v>
      </c>
      <c r="L83" s="89" t="s">
        <v>305</v>
      </c>
      <c r="M83" s="89" t="s">
        <v>305</v>
      </c>
      <c r="N83" s="89" t="s">
        <v>305</v>
      </c>
      <c r="O83" s="1580">
        <v>1141</v>
      </c>
      <c r="P83" s="89">
        <v>57</v>
      </c>
      <c r="Q83" s="132">
        <v>2</v>
      </c>
      <c r="R83" s="129">
        <v>331</v>
      </c>
      <c r="S83" s="87">
        <v>6</v>
      </c>
      <c r="T83" s="91">
        <v>782</v>
      </c>
      <c r="U83" s="89" t="s">
        <v>305</v>
      </c>
      <c r="V83" s="111"/>
      <c r="W83" s="88">
        <v>3160</v>
      </c>
      <c r="X83" s="130">
        <v>1164</v>
      </c>
      <c r="Y83" s="93" t="s">
        <v>305</v>
      </c>
      <c r="Z83" s="130">
        <v>1170</v>
      </c>
      <c r="AA83" s="131">
        <v>18</v>
      </c>
    </row>
    <row r="84" spans="2:27" s="154" customFormat="1" ht="22.5" customHeight="1">
      <c r="B84" s="84" t="s">
        <v>401</v>
      </c>
      <c r="C84" s="940">
        <v>56912</v>
      </c>
      <c r="D84" s="86">
        <v>10070</v>
      </c>
      <c r="E84" s="86">
        <v>5276</v>
      </c>
      <c r="F84" s="86">
        <v>19738</v>
      </c>
      <c r="G84" s="86">
        <v>10222</v>
      </c>
      <c r="H84" s="86">
        <v>94</v>
      </c>
      <c r="I84" s="87">
        <v>113</v>
      </c>
      <c r="J84" s="88">
        <v>4887</v>
      </c>
      <c r="K84" s="86">
        <v>54</v>
      </c>
      <c r="L84" s="89" t="s">
        <v>402</v>
      </c>
      <c r="M84" s="89" t="s">
        <v>305</v>
      </c>
      <c r="N84" s="89" t="s">
        <v>305</v>
      </c>
      <c r="O84" s="1580">
        <v>1146</v>
      </c>
      <c r="P84" s="89">
        <v>57</v>
      </c>
      <c r="Q84" s="132">
        <v>2</v>
      </c>
      <c r="R84" s="129">
        <v>326</v>
      </c>
      <c r="S84" s="87">
        <v>6</v>
      </c>
      <c r="T84" s="91">
        <v>786</v>
      </c>
      <c r="U84" s="89" t="s">
        <v>305</v>
      </c>
      <c r="V84" s="111"/>
      <c r="W84" s="88">
        <v>3137</v>
      </c>
      <c r="X84" s="130">
        <v>1119</v>
      </c>
      <c r="Y84" s="93" t="s">
        <v>402</v>
      </c>
      <c r="Z84" s="130">
        <v>1169</v>
      </c>
      <c r="AA84" s="131">
        <v>19</v>
      </c>
    </row>
    <row r="85" spans="2:27" s="69" customFormat="1" ht="22.5" customHeight="1">
      <c r="B85" s="95" t="s">
        <v>361</v>
      </c>
      <c r="C85" s="1222">
        <v>56809</v>
      </c>
      <c r="D85" s="86">
        <v>9698</v>
      </c>
      <c r="E85" s="86">
        <v>5847</v>
      </c>
      <c r="F85" s="86">
        <v>19525</v>
      </c>
      <c r="G85" s="86">
        <v>10142</v>
      </c>
      <c r="H85" s="86">
        <v>126</v>
      </c>
      <c r="I85" s="87">
        <v>117</v>
      </c>
      <c r="J85" s="88">
        <v>4874</v>
      </c>
      <c r="K85" s="86">
        <v>56</v>
      </c>
      <c r="L85" s="89" t="s">
        <v>402</v>
      </c>
      <c r="M85" s="89" t="s">
        <v>402</v>
      </c>
      <c r="N85" s="89" t="s">
        <v>402</v>
      </c>
      <c r="O85" s="1580">
        <v>1149</v>
      </c>
      <c r="P85" s="89">
        <v>57</v>
      </c>
      <c r="Q85" s="87">
        <v>2</v>
      </c>
      <c r="R85" s="91">
        <v>323</v>
      </c>
      <c r="S85" s="87">
        <v>6</v>
      </c>
      <c r="T85" s="91">
        <v>795</v>
      </c>
      <c r="U85" s="89" t="s">
        <v>402</v>
      </c>
      <c r="V85" s="111"/>
      <c r="W85" s="88">
        <v>3115</v>
      </c>
      <c r="X85" s="113">
        <v>1102</v>
      </c>
      <c r="Y85" s="1223" t="s">
        <v>402</v>
      </c>
      <c r="Z85" s="111">
        <v>1175</v>
      </c>
      <c r="AA85" s="1224">
        <v>20</v>
      </c>
    </row>
    <row r="86" spans="2:27" s="69" customFormat="1" ht="22.5" customHeight="1">
      <c r="B86" s="95" t="s">
        <v>362</v>
      </c>
      <c r="C86" s="1222">
        <v>56649</v>
      </c>
      <c r="D86" s="86">
        <v>9418</v>
      </c>
      <c r="E86" s="86">
        <v>6269</v>
      </c>
      <c r="F86" s="86">
        <v>19336</v>
      </c>
      <c r="G86" s="86">
        <v>10076</v>
      </c>
      <c r="H86" s="86">
        <v>151</v>
      </c>
      <c r="I86" s="87">
        <v>119</v>
      </c>
      <c r="J86" s="88">
        <v>4856</v>
      </c>
      <c r="K86" s="86">
        <v>56</v>
      </c>
      <c r="L86" s="89" t="s">
        <v>305</v>
      </c>
      <c r="M86" s="89" t="s">
        <v>305</v>
      </c>
      <c r="N86" s="89" t="s">
        <v>305</v>
      </c>
      <c r="O86" s="1580">
        <v>1160</v>
      </c>
      <c r="P86" s="89">
        <v>57</v>
      </c>
      <c r="Q86" s="87">
        <v>2</v>
      </c>
      <c r="R86" s="91">
        <v>315</v>
      </c>
      <c r="S86" s="87">
        <v>6</v>
      </c>
      <c r="T86" s="91">
        <v>803</v>
      </c>
      <c r="U86" s="89" t="s">
        <v>305</v>
      </c>
      <c r="V86" s="111"/>
      <c r="W86" s="88">
        <v>3083</v>
      </c>
      <c r="X86" s="113">
        <v>1069</v>
      </c>
      <c r="Y86" s="1223" t="s">
        <v>305</v>
      </c>
      <c r="Z86" s="111">
        <v>1175</v>
      </c>
      <c r="AA86" s="1224">
        <v>21</v>
      </c>
    </row>
    <row r="87" spans="2:27" s="69" customFormat="1" ht="22.5" customHeight="1">
      <c r="B87" s="95" t="s">
        <v>1218</v>
      </c>
      <c r="C87" s="1222">
        <v>56441</v>
      </c>
      <c r="D87" s="86">
        <v>9111</v>
      </c>
      <c r="E87" s="86">
        <v>6657</v>
      </c>
      <c r="F87" s="86">
        <v>19161</v>
      </c>
      <c r="G87" s="86">
        <v>10012</v>
      </c>
      <c r="H87" s="86">
        <v>178</v>
      </c>
      <c r="I87" s="87">
        <v>126</v>
      </c>
      <c r="J87" s="88">
        <v>4824</v>
      </c>
      <c r="K87" s="86">
        <v>57</v>
      </c>
      <c r="L87" s="89" t="s">
        <v>305</v>
      </c>
      <c r="M87" s="89" t="s">
        <v>305</v>
      </c>
      <c r="N87" s="89" t="s">
        <v>305</v>
      </c>
      <c r="O87" s="1580">
        <v>1171</v>
      </c>
      <c r="P87" s="89">
        <v>57</v>
      </c>
      <c r="Q87" s="87">
        <v>2</v>
      </c>
      <c r="R87" s="91">
        <v>309</v>
      </c>
      <c r="S87" s="87">
        <v>6</v>
      </c>
      <c r="T87" s="91">
        <v>807</v>
      </c>
      <c r="U87" s="89" t="s">
        <v>305</v>
      </c>
      <c r="V87" s="111"/>
      <c r="W87" s="88">
        <v>3051</v>
      </c>
      <c r="X87" s="113">
        <v>1046</v>
      </c>
      <c r="Y87" s="1223" t="s">
        <v>305</v>
      </c>
      <c r="Z87" s="111">
        <v>1173</v>
      </c>
      <c r="AA87" s="1224">
        <v>22</v>
      </c>
    </row>
    <row r="88" spans="2:27" s="154" customFormat="1" ht="22.5" customHeight="1" thickBot="1">
      <c r="B88" s="902" t="s">
        <v>1219</v>
      </c>
      <c r="C88" s="1314">
        <v>56182</v>
      </c>
      <c r="D88" s="900">
        <v>8837</v>
      </c>
      <c r="E88" s="900">
        <v>6982</v>
      </c>
      <c r="F88" s="900">
        <v>18980</v>
      </c>
      <c r="G88" s="900">
        <v>9944</v>
      </c>
      <c r="H88" s="900">
        <v>207</v>
      </c>
      <c r="I88" s="903">
        <v>131</v>
      </c>
      <c r="J88" s="904">
        <v>4791</v>
      </c>
      <c r="K88" s="900">
        <v>57</v>
      </c>
      <c r="L88" s="1047" t="s">
        <v>305</v>
      </c>
      <c r="M88" s="1047" t="s">
        <v>305</v>
      </c>
      <c r="N88" s="1047" t="s">
        <v>305</v>
      </c>
      <c r="O88" s="1589">
        <v>1178</v>
      </c>
      <c r="P88" s="901">
        <v>58</v>
      </c>
      <c r="Q88" s="903">
        <v>2</v>
      </c>
      <c r="R88" s="937">
        <v>303</v>
      </c>
      <c r="S88" s="903">
        <v>6</v>
      </c>
      <c r="T88" s="937">
        <v>810</v>
      </c>
      <c r="U88" s="901" t="s">
        <v>305</v>
      </c>
      <c r="V88" s="938"/>
      <c r="W88" s="904">
        <v>3020</v>
      </c>
      <c r="X88" s="1315">
        <v>1015</v>
      </c>
      <c r="Y88" s="1316" t="s">
        <v>305</v>
      </c>
      <c r="Z88" s="938">
        <v>1171</v>
      </c>
      <c r="AA88" s="1317">
        <v>23</v>
      </c>
    </row>
    <row r="89" spans="2:27" s="157" customFormat="1" ht="12.75" customHeight="1">
      <c r="B89" s="156" t="s">
        <v>403</v>
      </c>
      <c r="N89" s="158" t="s">
        <v>404</v>
      </c>
      <c r="O89" s="158"/>
      <c r="Y89" s="159"/>
    </row>
    <row r="90" spans="2:27" s="157" customFormat="1" ht="12.75" customHeight="1">
      <c r="B90" s="156" t="s">
        <v>405</v>
      </c>
      <c r="N90" s="158" t="s">
        <v>406</v>
      </c>
      <c r="O90" s="158"/>
      <c r="Y90" s="159"/>
    </row>
    <row r="91" spans="2:27" s="157" customFormat="1" ht="12.75" customHeight="1">
      <c r="B91" s="156" t="s">
        <v>407</v>
      </c>
      <c r="N91" s="158" t="s">
        <v>408</v>
      </c>
      <c r="O91" s="160"/>
      <c r="Y91" s="159"/>
    </row>
    <row r="92" spans="2:27" s="157" customFormat="1" ht="12.75" customHeight="1">
      <c r="B92" s="156" t="s">
        <v>409</v>
      </c>
      <c r="N92" s="160" t="s">
        <v>410</v>
      </c>
      <c r="Y92" s="159"/>
    </row>
    <row r="93" spans="2:27" s="157" customFormat="1" ht="12.75" customHeight="1">
      <c r="B93" s="156" t="s">
        <v>411</v>
      </c>
      <c r="Y93" s="159"/>
    </row>
    <row r="94" spans="2:27">
      <c r="B94" s="157" t="s">
        <v>412</v>
      </c>
      <c r="N94" s="157"/>
    </row>
  </sheetData>
  <mergeCells count="20">
    <mergeCell ref="B52:B53"/>
    <mergeCell ref="I52:J52"/>
    <mergeCell ref="Q52:R52"/>
    <mergeCell ref="S52:T52"/>
    <mergeCell ref="V52:W52"/>
    <mergeCell ref="AA52:AA53"/>
    <mergeCell ref="I53:J53"/>
    <mergeCell ref="Q53:R53"/>
    <mergeCell ref="S53:T53"/>
    <mergeCell ref="V53:W53"/>
    <mergeCell ref="B5:B6"/>
    <mergeCell ref="I5:J5"/>
    <mergeCell ref="Q5:R5"/>
    <mergeCell ref="S5:T5"/>
    <mergeCell ref="V5:W5"/>
    <mergeCell ref="AA5:AA6"/>
    <mergeCell ref="I6:J6"/>
    <mergeCell ref="Q6:R6"/>
    <mergeCell ref="S6:T6"/>
    <mergeCell ref="V6:W6"/>
  </mergeCells>
  <phoneticPr fontId="15"/>
  <printOptions horizontalCentered="1"/>
  <pageMargins left="0" right="0" top="0" bottom="0" header="0" footer="0"/>
  <pageSetup paperSize="9" scale="76" pageOrder="overThenDown" orientation="portrait" blackAndWhite="1" r:id="rId1"/>
  <headerFooter alignWithMargins="0"/>
  <rowBreaks count="1" manualBreakCount="1">
    <brk id="47" min="1" max="24" man="1"/>
  </rowBreaks>
  <colBreaks count="1" manualBreakCount="1">
    <brk id="13"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29</vt:i4>
      </vt:variant>
      <vt:variant>
        <vt:lpstr>名前付き一覧</vt:lpstr>
      </vt:variant>
      <vt:variant>
        <vt:i4>41</vt:i4>
      </vt:variant>
    </vt:vector>
  </HeadingPairs>
  <TitlesOfParts>
    <vt:vector size="70" baseType="lpstr">
      <vt:lpstr>2-3 学校数・在学者数・教職員数（計）</vt:lpstr>
      <vt:lpstr>4-5 学校数・在学者数・教職員数（国立）</vt:lpstr>
      <vt:lpstr>6-7学校数・在学者数・教職員数（公立）</vt:lpstr>
      <vt:lpstr>8-9学校数・在学者数・教職員数（私立）</vt:lpstr>
      <vt:lpstr>10-13学校数（都道府県別） </vt:lpstr>
      <vt:lpstr>14-17在学者数（都道府県別）</vt:lpstr>
      <vt:lpstr>作業場</vt:lpstr>
      <vt:lpstr>18-21教員数（都道府県別）</vt:lpstr>
      <vt:lpstr>22-25学校数（年次別）</vt:lpstr>
      <vt:lpstr>26-33在学者数（年次別）</vt:lpstr>
      <vt:lpstr>34-37教員数（年次別）</vt:lpstr>
      <vt:lpstr>38-41入学者数（年次別）</vt:lpstr>
      <vt:lpstr>42-45卒業者数（年次別）</vt:lpstr>
      <vt:lpstr>46-53就学率・進学率</vt:lpstr>
      <vt:lpstr>54-57卒業者に占める就職者の割合</vt:lpstr>
      <vt:lpstr>58-59学校土地面積 </vt:lpstr>
      <vt:lpstr>58-59学校建物面積</vt:lpstr>
      <vt:lpstr>60長期欠席児童生徒数</vt:lpstr>
      <vt:lpstr>→ここから先はページ数を変更する前の古いもの22,23</vt:lpstr>
      <vt:lpstr>24-27</vt:lpstr>
      <vt:lpstr>28,29</vt:lpstr>
      <vt:lpstr>30,31</vt:lpstr>
      <vt:lpstr>32,33</vt:lpstr>
      <vt:lpstr>34,35</vt:lpstr>
      <vt:lpstr>36,37</vt:lpstr>
      <vt:lpstr>38,39</vt:lpstr>
      <vt:lpstr>40,41上</vt:lpstr>
      <vt:lpstr>40,41下</vt:lpstr>
      <vt:lpstr>42</vt:lpstr>
      <vt:lpstr>'→ここから先はページ数を変更する前の古いもの22,23'!Print_Area</vt:lpstr>
      <vt:lpstr>'10-13学校数（都道府県別） '!Print_Area</vt:lpstr>
      <vt:lpstr>'14-17在学者数（都道府県別）'!Print_Area</vt:lpstr>
      <vt:lpstr>'18-21教員数（都道府県別）'!Print_Area</vt:lpstr>
      <vt:lpstr>'22-25学校数（年次別）'!Print_Area</vt:lpstr>
      <vt:lpstr>'2-3 学校数・在学者数・教職員数（計）'!Print_Area</vt:lpstr>
      <vt:lpstr>'24-27'!Print_Area</vt:lpstr>
      <vt:lpstr>'26-33在学者数（年次別）'!Print_Area</vt:lpstr>
      <vt:lpstr>'28,29'!Print_Area</vt:lpstr>
      <vt:lpstr>'30,31'!Print_Area</vt:lpstr>
      <vt:lpstr>'32,33'!Print_Area</vt:lpstr>
      <vt:lpstr>'34,35'!Print_Area</vt:lpstr>
      <vt:lpstr>'34-37教員数（年次別）'!Print_Area</vt:lpstr>
      <vt:lpstr>'36,37'!Print_Area</vt:lpstr>
      <vt:lpstr>'38,39'!Print_Area</vt:lpstr>
      <vt:lpstr>'38-41入学者数（年次別）'!Print_Area</vt:lpstr>
      <vt:lpstr>'40,41下'!Print_Area</vt:lpstr>
      <vt:lpstr>'40,41上'!Print_Area</vt:lpstr>
      <vt:lpstr>'42'!Print_Area</vt:lpstr>
      <vt:lpstr>'42-45卒業者数（年次別）'!Print_Area</vt:lpstr>
      <vt:lpstr>'4-5 学校数・在学者数・教職員数（国立）'!Print_Area</vt:lpstr>
      <vt:lpstr>'46-53就学率・進学率'!Print_Area</vt:lpstr>
      <vt:lpstr>'54-57卒業者に占める就職者の割合'!Print_Area</vt:lpstr>
      <vt:lpstr>'58-59学校建物面積'!Print_Area</vt:lpstr>
      <vt:lpstr>'58-59学校土地面積 '!Print_Area</vt:lpstr>
      <vt:lpstr>'60長期欠席児童生徒数'!Print_Area</vt:lpstr>
      <vt:lpstr>'6-7学校数・在学者数・教職員数（公立）'!Print_Area</vt:lpstr>
      <vt:lpstr>'8-9学校数・在学者数・教職員数（私立）'!Print_Area</vt:lpstr>
      <vt:lpstr>'→ここから先はページ数を変更する前の古いもの22,23'!PRINT_AREA1</vt:lpstr>
      <vt:lpstr>'22-25学校数（年次別）'!PRINT_AREA1</vt:lpstr>
      <vt:lpstr>'2-3 学校数・在学者数・教職員数（計）'!PRINT_AREA1</vt:lpstr>
      <vt:lpstr>'24-27'!PRINT_AREA1</vt:lpstr>
      <vt:lpstr>'26-33在学者数（年次別）'!PRINT_AREA1</vt:lpstr>
      <vt:lpstr>'28,29'!PRINT_AREA1</vt:lpstr>
      <vt:lpstr>'34-37教員数（年次別）'!PRINT_AREA1</vt:lpstr>
      <vt:lpstr>'42'!PRINT_AREA1</vt:lpstr>
      <vt:lpstr>'4-5 学校数・在学者数・教職員数（国立）'!PRINT_AREA1</vt:lpstr>
      <vt:lpstr>'60長期欠席児童生徒数'!PRINT_AREA1</vt:lpstr>
      <vt:lpstr>'6-7学校数・在学者数・教職員数（公立）'!PRINT_AREA1</vt:lpstr>
      <vt:lpstr>'8-9学校数・在学者数・教職員数（私立）'!PRINT_AREA1</vt:lpstr>
      <vt:lpstr>'24-27'!Print_Titles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2022-02-03T08:23:19Z</dcterms:created>
  <dcterms:modified xsi:type="dcterms:W3CDTF">2024-12-10T00:41:07Z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2023-02-06T08:33:55Z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9f5700f6-9c1b-4924-82e2-6f5c3c1e5d4b</vt:lpwstr>
  </property>
  <property fmtid="{D5CDD505-2E9C-101B-9397-08002B2CF9AE}" pid="8" name="MSIP_Label_d899a617-f30e-4fb8-b81c-fb6d0b94ac5b_ContentBits">
    <vt:lpwstr>0</vt:lpwstr>
  </property>
</Properties>
</file>