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ku-ohashi\Downloads\公募20240325 セット予定版-selected\"/>
    </mc:Choice>
  </mc:AlternateContent>
  <xr:revisionPtr revIDLastSave="0" documentId="13_ncr:1_{7268FCD8-DF5C-4CCF-968B-2CA9D0416611}" xr6:coauthVersionLast="47" xr6:coauthVersionMax="47" xr10:uidLastSave="{00000000-0000-0000-0000-000000000000}"/>
  <bookViews>
    <workbookView xWindow="1050" yWindow="-120" windowWidth="27870" windowHeight="16440" xr2:uid="{00000000-000D-0000-FFFF-FFFF00000000}"/>
  </bookViews>
  <sheets>
    <sheet name="資金計画（総表）" sheetId="4" r:id="rId1"/>
    <sheet name="物品費内訳" sheetId="9" r:id="rId2"/>
    <sheet name="旅費内訳" sheetId="7" r:id="rId3"/>
    <sheet name="その他内訳" sheetId="8" r:id="rId4"/>
    <sheet name="APC内訳" sheetId="11" r:id="rId5"/>
  </sheets>
  <definedNames>
    <definedName name="_Hlk160722368" localSheetId="3">その他内訳!#REF!</definedName>
    <definedName name="_Hlk160722368" localSheetId="0">'資金計画（総表）'!#REF!</definedName>
    <definedName name="_Hlk160722368" localSheetId="1">物品費内訳!#REF!</definedName>
    <definedName name="_Hlk160722368" localSheetId="2">旅費内訳!#REF!</definedName>
    <definedName name="_Hlk160724313" localSheetId="3">その他内訳!#REF!</definedName>
    <definedName name="_Hlk160724313" localSheetId="0">'資金計画（総表）'!#REF!</definedName>
    <definedName name="_Hlk160724313" localSheetId="1">物品費内訳!#REF!</definedName>
    <definedName name="_Hlk160724313" localSheetId="2">旅費内訳!#REF!</definedName>
    <definedName name="_Hlk160724332" localSheetId="3">その他内訳!#REF!</definedName>
    <definedName name="_Hlk160724332" localSheetId="0">'資金計画（総表）'!#REF!</definedName>
    <definedName name="_Hlk160724332" localSheetId="1">物品費内訳!#REF!</definedName>
    <definedName name="_Hlk160724332" localSheetId="2">旅費内訳!#REF!</definedName>
    <definedName name="_Hlk160802329" localSheetId="3">その他内訳!#REF!</definedName>
    <definedName name="_Hlk160802329" localSheetId="0">'資金計画（総表）'!#REF!</definedName>
    <definedName name="_Hlk160802329" localSheetId="1">物品費内訳!#REF!</definedName>
    <definedName name="_Hlk160802329" localSheetId="2">旅費内訳!#REF!</definedName>
    <definedName name="_Hlk160802357" localSheetId="3">その他内訳!#REF!</definedName>
    <definedName name="_Hlk160802357" localSheetId="0">'資金計画（総表）'!#REF!</definedName>
    <definedName name="_Hlk160802357" localSheetId="1">物品費内訳!#REF!</definedName>
    <definedName name="_Hlk160802357" localSheetId="2">旅費内訳!#REF!</definedName>
    <definedName name="_xlnm.Print_Area" localSheetId="4">APC内訳!$A$1:$I$23</definedName>
    <definedName name="_xlnm.Print_Titles" localSheetId="3">その他内訳!$2:$3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" i="8" l="1"/>
  <c r="C10" i="8"/>
  <c r="C5" i="8"/>
  <c r="E10" i="11"/>
  <c r="E7" i="11"/>
  <c r="E4" i="11"/>
  <c r="E9" i="11"/>
  <c r="E11" i="11" s="1"/>
  <c r="E6" i="11"/>
  <c r="E8" i="11" s="1"/>
  <c r="E3" i="11"/>
  <c r="E5" i="11" l="1"/>
  <c r="E12" i="11" s="1"/>
  <c r="C22" i="4" s="1"/>
  <c r="C10" i="4" l="1"/>
  <c r="C14" i="9"/>
  <c r="C13" i="9"/>
  <c r="C12" i="9"/>
  <c r="C11" i="9"/>
  <c r="C10" i="9"/>
  <c r="C8" i="9"/>
  <c r="C7" i="9"/>
  <c r="C6" i="9"/>
  <c r="C5" i="9"/>
  <c r="C4" i="9"/>
  <c r="C33" i="8"/>
  <c r="C32" i="8"/>
  <c r="C31" i="8"/>
  <c r="C29" i="8"/>
  <c r="C28" i="8"/>
  <c r="C27" i="8"/>
  <c r="C25" i="8"/>
  <c r="C24" i="8"/>
  <c r="C22" i="8"/>
  <c r="C21" i="8"/>
  <c r="C19" i="8"/>
  <c r="C18" i="8"/>
  <c r="C17" i="8"/>
  <c r="C15" i="8"/>
  <c r="C14" i="8"/>
  <c r="C13" i="8"/>
  <c r="C11" i="8"/>
  <c r="C9" i="8"/>
  <c r="C8" i="8"/>
  <c r="C7" i="8"/>
  <c r="C6" i="8"/>
  <c r="C4" i="8"/>
  <c r="C16" i="7"/>
  <c r="C15" i="7"/>
  <c r="C14" i="7"/>
  <c r="C12" i="7"/>
  <c r="C11" i="7"/>
  <c r="C10" i="7"/>
  <c r="C9" i="7"/>
  <c r="C7" i="7"/>
  <c r="C6" i="7"/>
  <c r="C5" i="7"/>
  <c r="C4" i="7"/>
  <c r="C34" i="8" l="1"/>
  <c r="C18" i="4" s="1"/>
  <c r="C20" i="8"/>
  <c r="C14" i="4" s="1"/>
  <c r="C16" i="8"/>
  <c r="C13" i="4" s="1"/>
  <c r="C30" i="8"/>
  <c r="C17" i="4" s="1"/>
  <c r="C26" i="8"/>
  <c r="C16" i="4" s="1"/>
  <c r="C23" i="8"/>
  <c r="C15" i="4" s="1"/>
  <c r="C8" i="7"/>
  <c r="C8" i="4" s="1"/>
  <c r="C13" i="7"/>
  <c r="C9" i="4" s="1"/>
  <c r="C17" i="7"/>
  <c r="C9" i="9"/>
  <c r="C5" i="4" s="1"/>
  <c r="C15" i="9"/>
  <c r="C6" i="4" s="1"/>
  <c r="C7" i="4" s="1"/>
  <c r="C11" i="4" l="1"/>
  <c r="C16" i="9"/>
  <c r="C35" i="8"/>
  <c r="C12" i="4"/>
  <c r="C19" i="4" s="1"/>
  <c r="C20" i="4" s="1"/>
  <c r="E13" i="11" s="1"/>
  <c r="E14" i="11" s="1"/>
  <c r="C23" i="4" s="1"/>
  <c r="C18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福市遼平</author>
  </authors>
  <commentList>
    <comment ref="A1" authorId="0" shapeId="0" xr:uid="{350E6E07-E44B-4870-8E94-9B9995E08139}">
      <text>
        <r>
          <rPr>
            <b/>
            <sz val="9"/>
            <color indexed="81"/>
            <rFont val="MS P ゴシック"/>
            <family val="3"/>
            <charset val="128"/>
          </rPr>
          <t>初めに本Excelの別シート
・物品費内訳・旅費内訳・その他内訳・APC内訳
に記載いただいた上で、本シート（総表）を作成ください。</t>
        </r>
      </text>
    </comment>
    <comment ref="C3" authorId="0" shapeId="0" xr:uid="{F0D161F8-D2E4-4638-9BFB-1340E09513D5}">
      <text>
        <r>
          <rPr>
            <b/>
            <sz val="9"/>
            <color indexed="81"/>
            <rFont val="MS P ゴシック"/>
            <family val="3"/>
            <charset val="128"/>
          </rPr>
          <t>別シートと数式連動</t>
        </r>
      </text>
    </comment>
  </commentList>
</comments>
</file>

<file path=xl/sharedStrings.xml><?xml version="1.0" encoding="utf-8"?>
<sst xmlns="http://schemas.openxmlformats.org/spreadsheetml/2006/main" count="271" uniqueCount="108">
  <si>
    <t>申請機関</t>
    <rPh sb="0" eb="4">
      <t>シンセイキカン</t>
    </rPh>
    <phoneticPr fontId="1"/>
  </si>
  <si>
    <t>〇〇大学</t>
    <rPh sb="2" eb="4">
      <t>ダイガク</t>
    </rPh>
    <phoneticPr fontId="1"/>
  </si>
  <si>
    <t>合計</t>
    <rPh sb="0" eb="2">
      <t>ゴウケイ</t>
    </rPh>
    <phoneticPr fontId="1"/>
  </si>
  <si>
    <t>-</t>
    <phoneticPr fontId="1"/>
  </si>
  <si>
    <t>内訳</t>
  </si>
  <si>
    <t>金額（円）</t>
  </si>
  <si>
    <t>備考</t>
  </si>
  <si>
    <t>設備備品費</t>
  </si>
  <si>
    <t>補助対象
経費</t>
    <phoneticPr fontId="1"/>
  </si>
  <si>
    <t>消耗品費</t>
    <phoneticPr fontId="1"/>
  </si>
  <si>
    <t>国内旅費</t>
    <phoneticPr fontId="1"/>
  </si>
  <si>
    <t>外国旅費</t>
    <phoneticPr fontId="1"/>
  </si>
  <si>
    <t>外国人招聘旅費</t>
    <phoneticPr fontId="1"/>
  </si>
  <si>
    <t>物品費</t>
    <rPh sb="0" eb="3">
      <t>ブッピンヒ</t>
    </rPh>
    <phoneticPr fontId="1"/>
  </si>
  <si>
    <t>旅費</t>
    <rPh sb="0" eb="2">
      <t>リョヒ</t>
    </rPh>
    <phoneticPr fontId="1"/>
  </si>
  <si>
    <t>雑役務費</t>
    <phoneticPr fontId="1"/>
  </si>
  <si>
    <t>会議開催費</t>
    <rPh sb="2" eb="5">
      <t>カイサイヒ</t>
    </rPh>
    <phoneticPr fontId="1"/>
  </si>
  <si>
    <t>通信運搬費</t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</si>
  <si>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</si>
  <si>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その他（上記及び研究開発委託費以外））</t>
    <phoneticPr fontId="1"/>
  </si>
  <si>
    <t>研究開発委託費</t>
    <phoneticPr fontId="1"/>
  </si>
  <si>
    <t>その他</t>
    <rPh sb="2" eb="3">
      <t>タ</t>
    </rPh>
    <phoneticPr fontId="1"/>
  </si>
  <si>
    <t>会議開催謝金</t>
    <rPh sb="2" eb="4">
      <t>カイサイ</t>
    </rPh>
    <rPh sb="4" eb="6">
      <t>シャキン</t>
    </rPh>
    <phoneticPr fontId="1"/>
  </si>
  <si>
    <t>小計</t>
    <rPh sb="0" eb="2">
      <t>ショウケイ</t>
    </rPh>
    <phoneticPr fontId="1"/>
  </si>
  <si>
    <t>備考
※主な内容を記載してください</t>
    <rPh sb="4" eb="5">
      <t>オモ</t>
    </rPh>
    <rPh sb="6" eb="8">
      <t>ナイヨウ</t>
    </rPh>
    <rPh sb="9" eb="11">
      <t>キサイ</t>
    </rPh>
    <phoneticPr fontId="1"/>
  </si>
  <si>
    <t>令和６年度経費（総表）</t>
    <rPh sb="0" eb="2">
      <t>レイワ</t>
    </rPh>
    <rPh sb="3" eb="5">
      <t>ネンド</t>
    </rPh>
    <rPh sb="5" eb="7">
      <t>ケイヒ</t>
    </rPh>
    <rPh sb="8" eb="9">
      <t>ソウ</t>
    </rPh>
    <rPh sb="9" eb="10">
      <t>ヒョウ</t>
    </rPh>
    <phoneticPr fontId="1"/>
  </si>
  <si>
    <t>式</t>
    <rPh sb="0" eb="1">
      <t>シキ</t>
    </rPh>
    <phoneticPr fontId="1"/>
  </si>
  <si>
    <t>消耗品</t>
    <rPh sb="0" eb="3">
      <t>ショウモウヒン</t>
    </rPh>
    <phoneticPr fontId="1"/>
  </si>
  <si>
    <t>委員会委員、情報収集等</t>
    <phoneticPr fontId="1"/>
  </si>
  <si>
    <t>人</t>
    <rPh sb="0" eb="1">
      <t>ヒト</t>
    </rPh>
    <phoneticPr fontId="1"/>
  </si>
  <si>
    <t>〇〇国
〇日間程度</t>
    <rPh sb="2" eb="3">
      <t>コク</t>
    </rPh>
    <rPh sb="5" eb="6">
      <t>ニチ</t>
    </rPh>
    <rPh sb="6" eb="7">
      <t>アイダ</t>
    </rPh>
    <rPh sb="7" eb="9">
      <t>テイド</t>
    </rPh>
    <phoneticPr fontId="1"/>
  </si>
  <si>
    <t>〇〇機能開発</t>
    <rPh sb="2" eb="4">
      <t>キノウ</t>
    </rPh>
    <rPh sb="4" eb="6">
      <t>カイハツ</t>
    </rPh>
    <phoneticPr fontId="1"/>
  </si>
  <si>
    <t>人・回</t>
    <rPh sb="0" eb="1">
      <t>ニン</t>
    </rPh>
    <rPh sb="2" eb="3">
      <t>カイ</t>
    </rPh>
    <phoneticPr fontId="1"/>
  </si>
  <si>
    <t>8人×6回を予定</t>
    <rPh sb="1" eb="2">
      <t>ニン</t>
    </rPh>
    <rPh sb="4" eb="5">
      <t>カイ</t>
    </rPh>
    <rPh sb="6" eb="8">
      <t>ヨテイ</t>
    </rPh>
    <phoneticPr fontId="1"/>
  </si>
  <si>
    <t>〇〇委員会委員</t>
    <rPh sb="2" eb="5">
      <t>イインカイ</t>
    </rPh>
    <rPh sb="5" eb="7">
      <t>イイン</t>
    </rPh>
    <phoneticPr fontId="1"/>
  </si>
  <si>
    <t>インターネット利用料</t>
    <phoneticPr fontId="1"/>
  </si>
  <si>
    <t>月</t>
    <rPh sb="0" eb="1">
      <t>ツキ</t>
    </rPh>
    <phoneticPr fontId="1"/>
  </si>
  <si>
    <t>OA体制整備にかかる〇〇のため</t>
    <rPh sb="2" eb="4">
      <t>タイセイ</t>
    </rPh>
    <rPh sb="4" eb="6">
      <t>セイビ</t>
    </rPh>
    <phoneticPr fontId="1"/>
  </si>
  <si>
    <t>物品費合計</t>
    <rPh sb="0" eb="3">
      <t>ブッピンヒ</t>
    </rPh>
    <rPh sb="3" eb="5">
      <t>ゴウケイ</t>
    </rPh>
    <phoneticPr fontId="1"/>
  </si>
  <si>
    <t>項目</t>
    <phoneticPr fontId="1"/>
  </si>
  <si>
    <t>数量（B）</t>
    <phoneticPr fontId="1"/>
  </si>
  <si>
    <t>金額（円）
(A)×(B)</t>
    <rPh sb="0" eb="1">
      <t>キン</t>
    </rPh>
    <rPh sb="3" eb="4">
      <t>エン</t>
    </rPh>
    <rPh sb="9" eb="10">
      <t>レツ</t>
    </rPh>
    <phoneticPr fontId="1"/>
  </si>
  <si>
    <t>単位
（個・回・式等）</t>
    <rPh sb="0" eb="2">
      <t>タンイ</t>
    </rPh>
    <rPh sb="4" eb="5">
      <t>コ</t>
    </rPh>
    <rPh sb="6" eb="7">
      <t>カイ</t>
    </rPh>
    <rPh sb="8" eb="9">
      <t>シキ</t>
    </rPh>
    <rPh sb="9" eb="10">
      <t>トウ</t>
    </rPh>
    <phoneticPr fontId="1"/>
  </si>
  <si>
    <r>
      <rPr>
        <sz val="10"/>
        <color theme="1"/>
        <rFont val="ＭＳ ゴシック"/>
        <family val="3"/>
        <charset val="128"/>
      </rPr>
      <t>申請様式との対応（リスト選択）</t>
    </r>
    <r>
      <rPr>
        <sz val="9"/>
        <color theme="1"/>
        <rFont val="ＭＳ ゴシック"/>
        <family val="3"/>
        <charset val="128"/>
      </rPr>
      <t xml:space="preserve">
１．オープンアクセス方針等
２．機関リポジトリの運営体制整備等
３．事業実施機関終了後の計画
４．その他</t>
    </r>
    <rPh sb="0" eb="2">
      <t>シンセイ</t>
    </rPh>
    <rPh sb="2" eb="4">
      <t>ヨウシキ</t>
    </rPh>
    <rPh sb="6" eb="8">
      <t>タイオウ</t>
    </rPh>
    <rPh sb="12" eb="14">
      <t>センタク</t>
    </rPh>
    <rPh sb="26" eb="29">
      <t>ホウシントウ</t>
    </rPh>
    <rPh sb="32" eb="34">
      <t>キカン</t>
    </rPh>
    <rPh sb="40" eb="42">
      <t>ウンエイ</t>
    </rPh>
    <rPh sb="42" eb="44">
      <t>タイセイ</t>
    </rPh>
    <rPh sb="44" eb="46">
      <t>セイビ</t>
    </rPh>
    <rPh sb="46" eb="47">
      <t>トウ</t>
    </rPh>
    <rPh sb="50" eb="54">
      <t>ジギョウジッシ</t>
    </rPh>
    <rPh sb="54" eb="56">
      <t>キカン</t>
    </rPh>
    <rPh sb="56" eb="59">
      <t>シュウリョウゴ</t>
    </rPh>
    <rPh sb="60" eb="62">
      <t>ケイカク</t>
    </rPh>
    <rPh sb="67" eb="68">
      <t>タ</t>
    </rPh>
    <phoneticPr fontId="1"/>
  </si>
  <si>
    <t>〇物品費内訳</t>
    <rPh sb="1" eb="4">
      <t>ブッピンヒ</t>
    </rPh>
    <rPh sb="4" eb="6">
      <t>ウチワケ</t>
    </rPh>
    <phoneticPr fontId="1"/>
  </si>
  <si>
    <t>〇旅費内訳</t>
    <rPh sb="1" eb="3">
      <t>リョヒ</t>
    </rPh>
    <rPh sb="3" eb="5">
      <t>ウチワケ</t>
    </rPh>
    <phoneticPr fontId="1"/>
  </si>
  <si>
    <t>旅費合計</t>
    <rPh sb="0" eb="2">
      <t>リョヒ</t>
    </rPh>
    <rPh sb="2" eb="4">
      <t>ゴウケイ</t>
    </rPh>
    <phoneticPr fontId="1"/>
  </si>
  <si>
    <t>〇その他内訳</t>
    <rPh sb="3" eb="4">
      <t>タ</t>
    </rPh>
    <rPh sb="4" eb="6">
      <t>ウチワケ</t>
    </rPh>
    <phoneticPr fontId="1"/>
  </si>
  <si>
    <t>その他合計</t>
    <rPh sb="2" eb="3">
      <t>タ</t>
    </rPh>
    <rPh sb="3" eb="5">
      <t>ゴウケイ</t>
    </rPh>
    <phoneticPr fontId="1"/>
  </si>
  <si>
    <t>論文掲載公開料（APC)</t>
    <rPh sb="0" eb="2">
      <t>ロンブン</t>
    </rPh>
    <rPh sb="2" eb="4">
      <t>ケイサイ</t>
    </rPh>
    <rPh sb="4" eb="7">
      <t>コウカイリョウ</t>
    </rPh>
    <phoneticPr fontId="1"/>
  </si>
  <si>
    <t>〇論文掲載公開料（APC）内訳</t>
    <rPh sb="1" eb="3">
      <t>ロンブン</t>
    </rPh>
    <rPh sb="3" eb="5">
      <t>ケイサイ</t>
    </rPh>
    <rPh sb="5" eb="8">
      <t>コウカイリョウ</t>
    </rPh>
    <rPh sb="13" eb="15">
      <t>ウチワケ</t>
    </rPh>
    <phoneticPr fontId="1"/>
  </si>
  <si>
    <t>研究開発委託費</t>
    <rPh sb="0" eb="4">
      <t>ケンキュウカイハツ</t>
    </rPh>
    <rPh sb="4" eb="7">
      <t>イタクヒ</t>
    </rPh>
    <phoneticPr fontId="1"/>
  </si>
  <si>
    <t>区分</t>
    <rPh sb="0" eb="2">
      <t>クブン</t>
    </rPh>
    <phoneticPr fontId="1"/>
  </si>
  <si>
    <t>大学等名</t>
    <rPh sb="0" eb="3">
      <t>ダイガクトウ</t>
    </rPh>
    <rPh sb="3" eb="4">
      <t>メイ</t>
    </rPh>
    <phoneticPr fontId="1"/>
  </si>
  <si>
    <t>論文掲載公開料（APC)
転換契約分</t>
    <rPh sb="0" eb="2">
      <t>ロンブン</t>
    </rPh>
    <rPh sb="2" eb="4">
      <t>ケイサイ</t>
    </rPh>
    <rPh sb="4" eb="7">
      <t>コウカイリョウ</t>
    </rPh>
    <rPh sb="13" eb="15">
      <t>テンカン</t>
    </rPh>
    <rPh sb="15" eb="17">
      <t>ケイヤク</t>
    </rPh>
    <rPh sb="17" eb="18">
      <t>ブン</t>
    </rPh>
    <phoneticPr fontId="1"/>
  </si>
  <si>
    <t>項目</t>
    <rPh sb="0" eb="2">
      <t>コウモク</t>
    </rPh>
    <phoneticPr fontId="1"/>
  </si>
  <si>
    <t>内訳</t>
    <rPh sb="0" eb="2">
      <t>ウチワケ</t>
    </rPh>
    <phoneticPr fontId="1"/>
  </si>
  <si>
    <t>雑役務費</t>
    <rPh sb="0" eb="4">
      <t>ザツエキムヒ</t>
    </rPh>
    <phoneticPr fontId="1"/>
  </si>
  <si>
    <t>連携機関</t>
    <rPh sb="0" eb="2">
      <t>レンケイ</t>
    </rPh>
    <rPh sb="2" eb="4">
      <t>キカン</t>
    </rPh>
    <phoneticPr fontId="1"/>
  </si>
  <si>
    <t>APC本数
（B)</t>
    <rPh sb="3" eb="4">
      <t>ホン</t>
    </rPh>
    <rPh sb="4" eb="5">
      <t>スウ</t>
    </rPh>
    <phoneticPr fontId="1"/>
  </si>
  <si>
    <t>備考</t>
    <rPh sb="0" eb="2">
      <t>ビコウ</t>
    </rPh>
    <phoneticPr fontId="1"/>
  </si>
  <si>
    <t>【参考】</t>
    <rPh sb="1" eb="3">
      <t>サンコウ</t>
    </rPh>
    <phoneticPr fontId="1"/>
  </si>
  <si>
    <t>APC合計（C)</t>
    <rPh sb="3" eb="5">
      <t>ゴウケイ</t>
    </rPh>
    <phoneticPr fontId="1"/>
  </si>
  <si>
    <t>令和６年度経費総額（D)</t>
    <rPh sb="0" eb="2">
      <t>レイワ</t>
    </rPh>
    <rPh sb="3" eb="5">
      <t>ネンド</t>
    </rPh>
    <rPh sb="5" eb="7">
      <t>ケイヒ</t>
    </rPh>
    <rPh sb="7" eb="9">
      <t>ソウガク</t>
    </rPh>
    <phoneticPr fontId="1"/>
  </si>
  <si>
    <t>APC割合（C）/（D)</t>
    <rPh sb="3" eb="5">
      <t>ワリアイ</t>
    </rPh>
    <phoneticPr fontId="1"/>
  </si>
  <si>
    <t>・転換契約の場合は、契約書等に記載のある本数・単価についてR6年度分の推計値を記載してください</t>
    <rPh sb="1" eb="3">
      <t>テンカン</t>
    </rPh>
    <rPh sb="3" eb="5">
      <t>ケイヤク</t>
    </rPh>
    <rPh sb="6" eb="8">
      <t>バアイ</t>
    </rPh>
    <rPh sb="10" eb="14">
      <t>ケイヤクショトウ</t>
    </rPh>
    <rPh sb="15" eb="17">
      <t>キサイ</t>
    </rPh>
    <rPh sb="20" eb="22">
      <t>ホンスウ</t>
    </rPh>
    <rPh sb="23" eb="25">
      <t>タンカ</t>
    </rPh>
    <rPh sb="31" eb="33">
      <t>ネンド</t>
    </rPh>
    <rPh sb="33" eb="34">
      <t>ブン</t>
    </rPh>
    <rPh sb="35" eb="38">
      <t>スイケイチ</t>
    </rPh>
    <rPh sb="39" eb="41">
      <t>キサイ</t>
    </rPh>
    <phoneticPr fontId="1"/>
  </si>
  <si>
    <t>APC本数・単価設定の考え方</t>
    <rPh sb="3" eb="5">
      <t>ホンスウ</t>
    </rPh>
    <rPh sb="6" eb="8">
      <t>タンカ</t>
    </rPh>
    <rPh sb="8" eb="10">
      <t>セッテイ</t>
    </rPh>
    <rPh sb="11" eb="12">
      <t>カンガ</t>
    </rPh>
    <rPh sb="13" eb="14">
      <t>カタ</t>
    </rPh>
    <phoneticPr fontId="1"/>
  </si>
  <si>
    <t>【留意点】</t>
    <rPh sb="1" eb="4">
      <t>リュウイテン</t>
    </rPh>
    <phoneticPr fontId="1"/>
  </si>
  <si>
    <t>・APCの単価当の実績額を把握できていない場合は、参考単価（OA論文１本３２万円）を活用して算出してください</t>
    <rPh sb="5" eb="7">
      <t>タンカ</t>
    </rPh>
    <rPh sb="7" eb="8">
      <t>トウ</t>
    </rPh>
    <rPh sb="9" eb="12">
      <t>ジッセキガク</t>
    </rPh>
    <rPh sb="13" eb="15">
      <t>ハアク</t>
    </rPh>
    <rPh sb="21" eb="23">
      <t>バアイ</t>
    </rPh>
    <rPh sb="25" eb="27">
      <t>サンコウ</t>
    </rPh>
    <rPh sb="27" eb="29">
      <t>タンカ</t>
    </rPh>
    <rPh sb="32" eb="34">
      <t>ロンブン</t>
    </rPh>
    <rPh sb="35" eb="36">
      <t>ホン</t>
    </rPh>
    <rPh sb="38" eb="40">
      <t>マンエン</t>
    </rPh>
    <rPh sb="42" eb="44">
      <t>カツヨウ</t>
    </rPh>
    <rPh sb="46" eb="48">
      <t>サンシュツ</t>
    </rPh>
    <phoneticPr fontId="1"/>
  </si>
  <si>
    <t>　（参考単価） 「論文公表実態調査報告2023年度（大学図書館コンソーシアム連合（JUSTICE）2023年12月27日）」により、1本当たりの論文価格：2000ユーロ：1ユーロあたり160円（令和6年3月11日時点）で算定</t>
    <rPh sb="2" eb="4">
      <t>サンコウ</t>
    </rPh>
    <rPh sb="4" eb="6">
      <t>タンカ</t>
    </rPh>
    <rPh sb="9" eb="11">
      <t>ロンブン</t>
    </rPh>
    <rPh sb="11" eb="13">
      <t>コウヒョウ</t>
    </rPh>
    <rPh sb="13" eb="15">
      <t>ジッタイ</t>
    </rPh>
    <rPh sb="15" eb="17">
      <t>チョウサ</t>
    </rPh>
    <rPh sb="17" eb="19">
      <t>ホウコク</t>
    </rPh>
    <rPh sb="97" eb="99">
      <t>レイワ</t>
    </rPh>
    <rPh sb="100" eb="101">
      <t>ネン</t>
    </rPh>
    <rPh sb="102" eb="103">
      <t>ガツ</t>
    </rPh>
    <rPh sb="105" eb="106">
      <t>ニチ</t>
    </rPh>
    <rPh sb="106" eb="108">
      <t>ジテン</t>
    </rPh>
    <rPh sb="110" eb="112">
      <t>サンテイ</t>
    </rPh>
    <phoneticPr fontId="1"/>
  </si>
  <si>
    <t>上記のうち論文掲載公開料（APC）</t>
    <rPh sb="0" eb="2">
      <t>ジョウキ</t>
    </rPh>
    <phoneticPr fontId="1"/>
  </si>
  <si>
    <t>経費総額に占めるAPCの割合</t>
    <rPh sb="0" eb="2">
      <t>ケイヒ</t>
    </rPh>
    <rPh sb="2" eb="4">
      <t>ソウガク</t>
    </rPh>
    <rPh sb="5" eb="6">
      <t>シ</t>
    </rPh>
    <rPh sb="12" eb="14">
      <t>ワリアイ</t>
    </rPh>
    <phoneticPr fontId="1"/>
  </si>
  <si>
    <t>会議出席謝金</t>
    <rPh sb="2" eb="4">
      <t>シュッセキ</t>
    </rPh>
    <rPh sb="4" eb="6">
      <t>シャキン</t>
    </rPh>
    <phoneticPr fontId="1"/>
  </si>
  <si>
    <t>※本シートは集計表になりますので、数値は各内訳のシートに入力してください。</t>
    <rPh sb="1" eb="2">
      <t>ホン</t>
    </rPh>
    <rPh sb="6" eb="9">
      <t>シュウケイヒョウ</t>
    </rPh>
    <rPh sb="17" eb="19">
      <t>スウチ</t>
    </rPh>
    <rPh sb="20" eb="21">
      <t>カク</t>
    </rPh>
    <rPh sb="21" eb="23">
      <t>ウチワケ</t>
    </rPh>
    <rPh sb="28" eb="30">
      <t>ニュウリョク</t>
    </rPh>
    <phoneticPr fontId="1"/>
  </si>
  <si>
    <t>数量・回数等</t>
    <phoneticPr fontId="1"/>
  </si>
  <si>
    <t>単価（@円）
（A）</t>
    <phoneticPr fontId="1"/>
  </si>
  <si>
    <t>単価（円）
（A）</t>
    <phoneticPr fontId="1"/>
  </si>
  <si>
    <t>APC単価（円）
（A）</t>
    <phoneticPr fontId="1"/>
  </si>
  <si>
    <t>連携機関　○○大学
連携機関　▲▲大学</t>
    <phoneticPr fontId="1"/>
  </si>
  <si>
    <t>連携機関　○○大学</t>
    <rPh sb="0" eb="4">
      <t>レンケイキカン</t>
    </rPh>
    <rPh sb="7" eb="9">
      <t>ダイガク</t>
    </rPh>
    <phoneticPr fontId="1"/>
  </si>
  <si>
    <t>連携機関　▲▲大学</t>
    <rPh sb="0" eb="4">
      <t>レンケイキカン</t>
    </rPh>
    <rPh sb="7" eb="9">
      <t>ダイガク</t>
    </rPh>
    <phoneticPr fontId="1"/>
  </si>
  <si>
    <t>××ストレージ一式</t>
    <phoneticPr fontId="1"/>
  </si>
  <si>
    <t>××ストレージ一式</t>
    <rPh sb="7" eb="9">
      <t>イッシキ</t>
    </rPh>
    <phoneticPr fontId="1"/>
  </si>
  <si>
    <t>○○でのOA体制整備情報収集等</t>
    <rPh sb="6" eb="8">
      <t>タイセイ</t>
    </rPh>
    <rPh sb="8" eb="10">
      <t>セイビ</t>
    </rPh>
    <phoneticPr fontId="1"/>
  </si>
  <si>
    <t>○○でのOA体制整備情報収集等</t>
    <phoneticPr fontId="1"/>
  </si>
  <si>
    <t>〇〇委員会飲料等</t>
    <rPh sb="2" eb="5">
      <t>イインカイ</t>
    </rPh>
    <rPh sb="5" eb="7">
      <t>インリョウ</t>
    </rPh>
    <rPh sb="7" eb="8">
      <t>トウ</t>
    </rPh>
    <phoneticPr fontId="1"/>
  </si>
  <si>
    <t>○○データ連携システム</t>
    <phoneticPr fontId="1"/>
  </si>
  <si>
    <t>※青字は記載例 提出時は黒字にすること
※必ず検算してから提出すること</t>
    <rPh sb="1" eb="3">
      <t>アオジ</t>
    </rPh>
    <rPh sb="4" eb="7">
      <t>キサイレイ</t>
    </rPh>
    <rPh sb="8" eb="11">
      <t>テイシュツジ</t>
    </rPh>
    <rPh sb="12" eb="14">
      <t>クロジ</t>
    </rPh>
    <rPh sb="21" eb="22">
      <t>カナラ</t>
    </rPh>
    <rPh sb="23" eb="25">
      <t>ケンザン</t>
    </rPh>
    <rPh sb="29" eb="31">
      <t>テイシュツ</t>
    </rPh>
    <phoneticPr fontId="1"/>
  </si>
  <si>
    <t>××機能開発　一式
○○データ連携システム　一式
論文掲載公開料（APC)</t>
  </si>
  <si>
    <t>○○委員会</t>
  </si>
  <si>
    <t>人回</t>
    <rPh sb="0" eb="1">
      <t>ニン</t>
    </rPh>
    <rPh sb="1" eb="2">
      <t>カイ</t>
    </rPh>
    <phoneticPr fontId="1"/>
  </si>
  <si>
    <t>○○県
○回程度</t>
    <rPh sb="2" eb="3">
      <t>ケン</t>
    </rPh>
    <rPh sb="5" eb="6">
      <t>カイ</t>
    </rPh>
    <rPh sb="6" eb="8">
      <t>テイド</t>
    </rPh>
    <phoneticPr fontId="1"/>
  </si>
  <si>
    <t>○○地方、▲▲地方
○回程度</t>
    <rPh sb="2" eb="4">
      <t>チホウ</t>
    </rPh>
    <rPh sb="7" eb="9">
      <t>チホウ</t>
    </rPh>
    <rPh sb="11" eb="12">
      <t>カイ</t>
    </rPh>
    <rPh sb="12" eb="14">
      <t>テイド</t>
    </rPh>
    <phoneticPr fontId="1"/>
  </si>
  <si>
    <t>OA体制整備情報収集等</t>
    <rPh sb="2" eb="4">
      <t>タイセイ</t>
    </rPh>
    <rPh sb="4" eb="6">
      <t>セイビ</t>
    </rPh>
    <phoneticPr fontId="1"/>
  </si>
  <si>
    <t>〇〇機能開発</t>
  </si>
  <si>
    <t>○○データ連携システム</t>
  </si>
  <si>
    <t>○○支援システム</t>
  </si>
  <si>
    <t>論文掲載公開料（APC)</t>
  </si>
  <si>
    <t>論文掲載公開料（APC)転換契約分</t>
  </si>
  <si>
    <t>ＨＰ構築・維持管理一式</t>
  </si>
  <si>
    <t>式</t>
  </si>
  <si>
    <t>本</t>
  </si>
  <si>
    <t>実績よりAPC本数・平均単価を算出</t>
  </si>
  <si>
    <t>転換契約よりAPC本数・平均単価を確認</t>
  </si>
  <si>
    <t>学内のOA体制整備に係る広報</t>
  </si>
  <si>
    <t>〇名の予定
OA体制検討に向けた事務作業等</t>
  </si>
  <si>
    <t>〇名の予定
額の確定のため、支出を証する書類作成</t>
  </si>
  <si>
    <t>・APCの本数・単価設定の考え方を記載してください（実績額、平均単価、等）</t>
    <rPh sb="5" eb="7">
      <t>ホンスウ</t>
    </rPh>
    <rPh sb="8" eb="10">
      <t>タンカ</t>
    </rPh>
    <rPh sb="10" eb="12">
      <t>セッテイ</t>
    </rPh>
    <rPh sb="13" eb="14">
      <t>カンガ</t>
    </rPh>
    <rPh sb="15" eb="16">
      <t>カタ</t>
    </rPh>
    <rPh sb="17" eb="19">
      <t>キサイ</t>
    </rPh>
    <rPh sb="26" eb="28">
      <t>ジッセキ</t>
    </rPh>
    <rPh sb="28" eb="29">
      <t>ガク</t>
    </rPh>
    <rPh sb="30" eb="32">
      <t>ヘイキン</t>
    </rPh>
    <rPh sb="32" eb="34">
      <t>タンカ</t>
    </rPh>
    <rPh sb="35" eb="36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</si>
</sst>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#,##0_ "/>
    <numFmt numFmtId="178" formatCode="0.0%"/>
  </numFmts>
  <fonts count="2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8"/>
      <name val="ＭＳ ゴシック"/>
      <family val="3"/>
      <charset val="128"/>
    </font>
    <font>
      <sz val="12"/>
      <color theme="8"/>
      <name val="ＭＳ ゴシック"/>
      <family val="3"/>
      <charset val="128"/>
    </font>
    <font>
      <sz val="9"/>
      <color theme="8"/>
      <name val="ＭＳ ゴシック"/>
      <family val="3"/>
      <charset val="128"/>
    </font>
    <font>
      <sz val="11"/>
      <color theme="8"/>
      <name val="ＭＳ Ｐゴシック"/>
      <family val="2"/>
      <charset val="128"/>
      <scheme val="minor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2"/>
      <charset val="128"/>
      <scheme val="minor"/>
    </font>
    <font>
      <sz val="10"/>
      <color theme="8"/>
      <name val="ＭＳ Ｐゴシック"/>
      <family val="3"/>
      <charset val="128"/>
      <scheme val="minor"/>
    </font>
    <font>
      <sz val="12"/>
      <color theme="8"/>
      <name val="ＭＳ Ｐゴシック"/>
      <family val="3"/>
      <charset val="128"/>
      <scheme val="minor"/>
    </font>
    <font>
      <sz val="8"/>
      <color theme="1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8" fillId="0" borderId="0" xfId="0" applyFont="1">
      <alignment vertical="center"/>
    </xf>
    <xf numFmtId="38" fontId="4" fillId="0" borderId="1" xfId="1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177" fontId="3" fillId="0" borderId="3" xfId="0" applyNumberFormat="1" applyFont="1" applyBorder="1" applyAlignment="1">
      <alignment horizontal="center" vertical="center" wrapText="1"/>
    </xf>
    <xf numFmtId="177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177" fontId="4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177" fontId="4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38" fontId="4" fillId="0" borderId="8" xfId="1" applyFont="1" applyBorder="1" applyAlignment="1">
      <alignment vertical="center" wrapText="1"/>
    </xf>
    <xf numFmtId="38" fontId="4" fillId="0" borderId="9" xfId="1" applyFont="1" applyBorder="1" applyAlignment="1">
      <alignment vertical="center" wrapText="1"/>
    </xf>
    <xf numFmtId="38" fontId="4" fillId="0" borderId="10" xfId="1" applyFont="1" applyBorder="1" applyAlignment="1">
      <alignment vertical="center" wrapText="1"/>
    </xf>
    <xf numFmtId="176" fontId="10" fillId="0" borderId="1" xfId="0" applyNumberFormat="1" applyFont="1" applyBorder="1" applyAlignment="1">
      <alignment vertical="center" wrapText="1"/>
    </xf>
    <xf numFmtId="38" fontId="10" fillId="0" borderId="1" xfId="1" applyFont="1" applyBorder="1">
      <alignment vertical="center"/>
    </xf>
    <xf numFmtId="38" fontId="10" fillId="0" borderId="1" xfId="1" applyFont="1" applyBorder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38" fontId="10" fillId="0" borderId="1" xfId="1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right" vertical="center"/>
    </xf>
    <xf numFmtId="38" fontId="10" fillId="0" borderId="0" xfId="0" applyNumberFormat="1" applyFont="1">
      <alignment vertical="center"/>
    </xf>
    <xf numFmtId="178" fontId="10" fillId="0" borderId="0" xfId="0" applyNumberFormat="1" applyFont="1">
      <alignment vertical="center"/>
    </xf>
    <xf numFmtId="0" fontId="12" fillId="0" borderId="0" xfId="0" applyFont="1">
      <alignment vertical="center"/>
    </xf>
    <xf numFmtId="0" fontId="11" fillId="0" borderId="0" xfId="0" applyFont="1">
      <alignment vertic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0" xfId="0" applyAlignment="1">
      <alignment horizontal="right" vertical="center"/>
    </xf>
    <xf numFmtId="38" fontId="8" fillId="0" borderId="0" xfId="0" applyNumberFormat="1" applyFont="1">
      <alignment vertical="center"/>
    </xf>
    <xf numFmtId="178" fontId="8" fillId="0" borderId="0" xfId="0" applyNumberFormat="1" applyFont="1">
      <alignment vertical="center"/>
    </xf>
    <xf numFmtId="0" fontId="13" fillId="0" borderId="1" xfId="0" applyFont="1" applyBorder="1" applyAlignment="1">
      <alignment horizontal="left" vertical="center" wrapText="1"/>
    </xf>
    <xf numFmtId="177" fontId="14" fillId="0" borderId="1" xfId="0" applyNumberFormat="1" applyFont="1" applyBorder="1" applyAlignment="1">
      <alignment horizontal="right" vertical="center" wrapText="1"/>
    </xf>
    <xf numFmtId="0" fontId="13" fillId="0" borderId="1" xfId="0" applyFont="1" applyBorder="1" applyAlignment="1">
      <alignment horizontal="right" vertical="center" wrapText="1"/>
    </xf>
    <xf numFmtId="0" fontId="15" fillId="0" borderId="1" xfId="0" applyFont="1" applyBorder="1" applyAlignment="1">
      <alignment vertical="center" wrapText="1"/>
    </xf>
    <xf numFmtId="0" fontId="16" fillId="0" borderId="1" xfId="0" applyFont="1" applyBorder="1">
      <alignment vertical="center"/>
    </xf>
    <xf numFmtId="177" fontId="17" fillId="0" borderId="1" xfId="0" applyNumberFormat="1" applyFont="1" applyBorder="1" applyAlignment="1">
      <alignment horizontal="right" vertical="center" wrapText="1"/>
    </xf>
    <xf numFmtId="177" fontId="17" fillId="0" borderId="0" xfId="0" applyNumberFormat="1" applyFont="1" applyAlignment="1">
      <alignment horizontal="right" vertical="center" wrapText="1"/>
    </xf>
    <xf numFmtId="177" fontId="19" fillId="0" borderId="0" xfId="0" applyNumberFormat="1" applyFont="1">
      <alignment vertical="center"/>
    </xf>
    <xf numFmtId="0" fontId="18" fillId="0" borderId="7" xfId="0" applyFont="1" applyBorder="1" applyAlignment="1">
      <alignment horizontal="center" vertical="center"/>
    </xf>
    <xf numFmtId="0" fontId="20" fillId="0" borderId="1" xfId="0" applyFont="1" applyBorder="1" applyAlignment="1">
      <alignment vertical="center" wrapText="1"/>
    </xf>
    <xf numFmtId="38" fontId="21" fillId="0" borderId="1" xfId="1" applyFont="1" applyBorder="1" applyAlignment="1">
      <alignment vertical="center" wrapText="1"/>
    </xf>
    <xf numFmtId="0" fontId="22" fillId="0" borderId="7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justify" vertical="center" wrapText="1"/>
    </xf>
    <xf numFmtId="0" fontId="18" fillId="0" borderId="8" xfId="0" applyFont="1" applyBorder="1" applyAlignment="1">
      <alignment horizontal="justify" vertical="center" wrapText="1"/>
    </xf>
    <xf numFmtId="0" fontId="18" fillId="0" borderId="10" xfId="0" applyFont="1" applyBorder="1" applyAlignment="1">
      <alignment horizontal="justify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0" fontId="15" fillId="0" borderId="8" xfId="0" applyFont="1" applyBorder="1" applyAlignment="1" applyProtection="1">
      <alignment vertical="center" wrapText="1"/>
      <protection locked="0"/>
    </xf>
    <xf numFmtId="0" fontId="2" fillId="0" borderId="9" xfId="0" applyFon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15" fillId="0" borderId="10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15" fillId="0" borderId="9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177" fontId="18" fillId="0" borderId="1" xfId="0" applyNumberFormat="1" applyFont="1" applyBorder="1" applyAlignment="1">
      <alignment horizontal="center" vertical="center" wrapText="1"/>
    </xf>
    <xf numFmtId="177" fontId="18" fillId="0" borderId="3" xfId="0" applyNumberFormat="1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177" fontId="3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CCECFF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13207-0564-4800-8279-C6129449275B}">
  <sheetPr>
    <tabColor theme="9"/>
  </sheetPr>
  <dimension ref="A1:D25"/>
  <sheetViews>
    <sheetView tabSelected="1" zoomScale="135" zoomScaleNormal="14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5" sqref="A5:A7"/>
    </sheetView>
  </sheetViews>
  <sheetFormatPr defaultRowHeight="13.5"/>
  <cols>
    <col min="1" max="1" width="8.75" customWidth="1"/>
    <col min="2" max="2" width="25.125" customWidth="1"/>
    <col min="3" max="3" width="17.25" customWidth="1"/>
    <col min="4" max="4" width="34.375" customWidth="1"/>
  </cols>
  <sheetData>
    <row r="1" spans="1:4" ht="19.5" customHeight="1">
      <c r="A1" s="5" t="s">
        <v>25</v>
      </c>
      <c r="D1" s="51" t="s">
        <v>87</v>
      </c>
    </row>
    <row r="2" spans="1:4" ht="12.75" customHeight="1"/>
    <row r="3" spans="1:4" s="2" customFormat="1" ht="21" customHeight="1">
      <c r="A3" s="64" t="s">
        <v>8</v>
      </c>
      <c r="B3" s="64" t="s">
        <v>4</v>
      </c>
      <c r="C3" s="64" t="s">
        <v>5</v>
      </c>
      <c r="D3" s="64" t="s">
        <v>24</v>
      </c>
    </row>
    <row r="4" spans="1:4" s="2" customFormat="1">
      <c r="A4" s="64"/>
      <c r="B4" s="64"/>
      <c r="C4" s="64"/>
      <c r="D4" s="64"/>
    </row>
    <row r="5" spans="1:4" ht="36.75" customHeight="1">
      <c r="A5" s="64" t="s">
        <v>13</v>
      </c>
      <c r="B5" s="52" t="s">
        <v>7</v>
      </c>
      <c r="C5" s="21">
        <f>物品費内訳!$C$9</f>
        <v>10000000</v>
      </c>
      <c r="D5" s="58" t="s">
        <v>81</v>
      </c>
    </row>
    <row r="6" spans="1:4" ht="36.75" customHeight="1">
      <c r="A6" s="64"/>
      <c r="B6" s="53" t="s">
        <v>9</v>
      </c>
      <c r="C6" s="22">
        <f>物品費内訳!$C$15</f>
        <v>50000</v>
      </c>
      <c r="D6" s="59"/>
    </row>
    <row r="7" spans="1:4" ht="36.75" customHeight="1">
      <c r="A7" s="64"/>
      <c r="B7" s="3" t="s">
        <v>23</v>
      </c>
      <c r="C7" s="6">
        <f>SUM(C5:C6)</f>
        <v>10050000</v>
      </c>
      <c r="D7" s="60"/>
    </row>
    <row r="8" spans="1:4" ht="36.75" customHeight="1">
      <c r="A8" s="64" t="s">
        <v>14</v>
      </c>
      <c r="B8" s="54" t="s">
        <v>10</v>
      </c>
      <c r="C8" s="21">
        <f>旅費内訳!$C$8</f>
        <v>600000</v>
      </c>
      <c r="D8" s="58" t="s">
        <v>28</v>
      </c>
    </row>
    <row r="9" spans="1:4" ht="36.75" customHeight="1">
      <c r="A9" s="64"/>
      <c r="B9" s="55" t="s">
        <v>11</v>
      </c>
      <c r="C9" s="23">
        <f>旅費内訳!$C$13</f>
        <v>2000000</v>
      </c>
      <c r="D9" s="61" t="s">
        <v>84</v>
      </c>
    </row>
    <row r="10" spans="1:4" ht="36.75" customHeight="1">
      <c r="A10" s="64"/>
      <c r="B10" s="53" t="s">
        <v>12</v>
      </c>
      <c r="C10" s="22">
        <f>旅費内訳!$C$17</f>
        <v>0</v>
      </c>
      <c r="D10" s="59"/>
    </row>
    <row r="11" spans="1:4" ht="36.75" customHeight="1">
      <c r="A11" s="64"/>
      <c r="B11" s="3" t="s">
        <v>23</v>
      </c>
      <c r="C11" s="6">
        <f>SUM(C8:C10)</f>
        <v>2600000</v>
      </c>
      <c r="D11" s="60"/>
    </row>
    <row r="12" spans="1:4" ht="36.75" customHeight="1">
      <c r="A12" s="64" t="s">
        <v>21</v>
      </c>
      <c r="B12" s="54" t="s">
        <v>15</v>
      </c>
      <c r="C12" s="21">
        <f>その他内訳!$C$12</f>
        <v>72600000</v>
      </c>
      <c r="D12" s="58" t="s">
        <v>88</v>
      </c>
    </row>
    <row r="13" spans="1:4" ht="36.75" customHeight="1">
      <c r="A13" s="64"/>
      <c r="B13" s="55" t="s">
        <v>16</v>
      </c>
      <c r="C13" s="23">
        <f>その他内訳!$C$16</f>
        <v>24000</v>
      </c>
      <c r="D13" s="61" t="s">
        <v>89</v>
      </c>
    </row>
    <row r="14" spans="1:4" ht="36.75" customHeight="1">
      <c r="A14" s="64"/>
      <c r="B14" s="55" t="s">
        <v>72</v>
      </c>
      <c r="C14" s="23">
        <f>その他内訳!$C$20</f>
        <v>960000</v>
      </c>
      <c r="D14" s="61" t="s">
        <v>89</v>
      </c>
    </row>
    <row r="15" spans="1:4" ht="36.75" customHeight="1">
      <c r="A15" s="64"/>
      <c r="B15" s="55" t="s">
        <v>17</v>
      </c>
      <c r="C15" s="23">
        <f>その他内訳!$C$23</f>
        <v>50000</v>
      </c>
      <c r="D15" s="62"/>
    </row>
    <row r="16" spans="1:4" ht="36.75" customHeight="1">
      <c r="A16" s="64"/>
      <c r="B16" s="55" t="s">
        <v>18</v>
      </c>
      <c r="C16" s="23">
        <f>その他内訳!$C$26</f>
        <v>0</v>
      </c>
      <c r="D16" s="62"/>
    </row>
    <row r="17" spans="1:4" ht="36.75" customHeight="1">
      <c r="A17" s="64"/>
      <c r="B17" s="56" t="s">
        <v>19</v>
      </c>
      <c r="C17" s="23">
        <f>その他内訳!$C$30</f>
        <v>0</v>
      </c>
      <c r="D17" s="62"/>
    </row>
    <row r="18" spans="1:4" ht="36.75" customHeight="1">
      <c r="A18" s="64"/>
      <c r="B18" s="57" t="s">
        <v>20</v>
      </c>
      <c r="C18" s="22">
        <f>その他内訳!$C$34</f>
        <v>90000000</v>
      </c>
      <c r="D18" s="63" t="s">
        <v>78</v>
      </c>
    </row>
    <row r="19" spans="1:4" ht="36.75" customHeight="1">
      <c r="A19" s="64"/>
      <c r="B19" s="3" t="s">
        <v>23</v>
      </c>
      <c r="C19" s="6">
        <f>SUM(C12:C18)</f>
        <v>163634000</v>
      </c>
      <c r="D19" s="35"/>
    </row>
    <row r="20" spans="1:4" ht="36.75" customHeight="1">
      <c r="A20" s="64" t="s">
        <v>2</v>
      </c>
      <c r="B20" s="64"/>
      <c r="C20" s="6">
        <f>SUM(C19,C11,C7)</f>
        <v>176284000</v>
      </c>
      <c r="D20" s="36"/>
    </row>
    <row r="22" spans="1:4" ht="20.25" customHeight="1">
      <c r="B22" s="37" t="s">
        <v>70</v>
      </c>
      <c r="C22" s="38">
        <f>APC内訳!$E$12</f>
        <v>58000000</v>
      </c>
    </row>
    <row r="23" spans="1:4" ht="20.25" customHeight="1">
      <c r="B23" t="s">
        <v>71</v>
      </c>
      <c r="C23" s="39">
        <f>APC内訳!$E$14</f>
        <v>0.32901454471194208</v>
      </c>
    </row>
    <row r="25" spans="1:4">
      <c r="A25" t="s">
        <v>73</v>
      </c>
    </row>
  </sheetData>
  <sheetProtection sheet="1" objects="1" scenarios="1" formatCells="0"/>
  <mergeCells count="8">
    <mergeCell ref="A20:B20"/>
    <mergeCell ref="A12:A19"/>
    <mergeCell ref="D3:D4"/>
    <mergeCell ref="A5:A7"/>
    <mergeCell ref="A8:A11"/>
    <mergeCell ref="A3:A4"/>
    <mergeCell ref="B3:B4"/>
    <mergeCell ref="C3:C4"/>
  </mergeCells>
  <phoneticPr fontId="1"/>
  <pageMargins left="0.78740157480314965" right="0.78740157480314965" top="0.78740157480314965" bottom="0.78740157480314965" header="0.31496062992125984" footer="0.31496062992125984"/>
  <pageSetup paperSize="9" scale="97" fitToHeight="0" orientation="portrait" r:id="rId1"/>
  <headerFooter scaleWithDoc="0"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A1451-FB8A-4F3D-B732-1A7A8E293603}">
  <sheetPr>
    <tabColor theme="9" tint="0.59999389629810485"/>
  </sheetPr>
  <dimension ref="A1:H16"/>
  <sheetViews>
    <sheetView view="pageBreakPreview" zoomScale="115" zoomScaleNormal="100" zoomScaleSheetLayoutView="115" workbookViewId="0">
      <pane xSplit="1" ySplit="3" topLeftCell="B12" activePane="bottomRight" state="frozen"/>
      <selection pane="topRight" activeCell="B1" sqref="B1"/>
      <selection pane="bottomLeft" activeCell="A4" sqref="A4"/>
      <selection pane="bottomRight" activeCell="G9" sqref="G9"/>
    </sheetView>
  </sheetViews>
  <sheetFormatPr defaultColWidth="8.875" defaultRowHeight="13.5"/>
  <cols>
    <col min="1" max="1" width="19.375" customWidth="1"/>
    <col min="2" max="2" width="29.375" style="10" customWidth="1"/>
    <col min="3" max="3" width="14.875" style="47" customWidth="1"/>
    <col min="4" max="4" width="14.875" style="9" customWidth="1"/>
    <col min="5" max="5" width="11.125" style="9" customWidth="1"/>
    <col min="6" max="6" width="11.125" customWidth="1"/>
    <col min="7" max="7" width="28.125" style="10" customWidth="1"/>
    <col min="8" max="8" width="31.625" customWidth="1"/>
  </cols>
  <sheetData>
    <row r="1" spans="1:8" ht="27" customHeight="1">
      <c r="A1" s="17" t="s">
        <v>44</v>
      </c>
      <c r="B1" s="16"/>
      <c r="C1" s="48"/>
      <c r="D1" s="16"/>
      <c r="E1" s="16"/>
      <c r="F1" s="16"/>
      <c r="G1" s="16"/>
      <c r="H1" s="51" t="s">
        <v>87</v>
      </c>
    </row>
    <row r="2" spans="1:8" s="2" customFormat="1" ht="37.5" customHeight="1">
      <c r="A2" s="64" t="s">
        <v>4</v>
      </c>
      <c r="B2" s="64" t="s">
        <v>39</v>
      </c>
      <c r="C2" s="69" t="s">
        <v>41</v>
      </c>
      <c r="D2" s="71" t="s">
        <v>76</v>
      </c>
      <c r="E2" s="64" t="s">
        <v>74</v>
      </c>
      <c r="F2" s="64"/>
      <c r="G2" s="64" t="s">
        <v>6</v>
      </c>
      <c r="H2" s="65" t="s">
        <v>43</v>
      </c>
    </row>
    <row r="3" spans="1:8" s="2" customFormat="1" ht="37.5" customHeight="1">
      <c r="A3" s="68"/>
      <c r="B3" s="68"/>
      <c r="C3" s="70"/>
      <c r="D3" s="72"/>
      <c r="E3" s="8" t="s">
        <v>40</v>
      </c>
      <c r="F3" s="7" t="s">
        <v>42</v>
      </c>
      <c r="G3" s="68"/>
      <c r="H3" s="66"/>
    </row>
    <row r="4" spans="1:8" ht="37.5" customHeight="1">
      <c r="A4" s="67" t="s">
        <v>7</v>
      </c>
      <c r="B4" s="40" t="s">
        <v>82</v>
      </c>
      <c r="C4" s="45">
        <f>D4*E4</f>
        <v>10000000</v>
      </c>
      <c r="D4" s="41">
        <v>10000000</v>
      </c>
      <c r="E4" s="41">
        <v>1</v>
      </c>
      <c r="F4" s="42" t="s">
        <v>26</v>
      </c>
      <c r="G4" s="40"/>
      <c r="H4" s="43"/>
    </row>
    <row r="5" spans="1:8" ht="37.5" customHeight="1">
      <c r="A5" s="67"/>
      <c r="B5" s="40"/>
      <c r="C5" s="45">
        <f t="shared" ref="C5:C8" si="0">D5*E5</f>
        <v>0</v>
      </c>
      <c r="D5" s="41"/>
      <c r="E5" s="41"/>
      <c r="F5" s="42"/>
      <c r="G5" s="40"/>
      <c r="H5" s="43"/>
    </row>
    <row r="6" spans="1:8" ht="37.5" customHeight="1">
      <c r="A6" s="67"/>
      <c r="B6" s="40"/>
      <c r="C6" s="45">
        <f t="shared" si="0"/>
        <v>0</v>
      </c>
      <c r="D6" s="41"/>
      <c r="E6" s="41"/>
      <c r="F6" s="42"/>
      <c r="G6" s="40"/>
      <c r="H6" s="43"/>
    </row>
    <row r="7" spans="1:8" ht="37.5" customHeight="1">
      <c r="A7" s="67"/>
      <c r="B7" s="40"/>
      <c r="C7" s="45">
        <f t="shared" si="0"/>
        <v>0</v>
      </c>
      <c r="D7" s="41"/>
      <c r="E7" s="41"/>
      <c r="F7" s="42"/>
      <c r="G7" s="40"/>
      <c r="H7" s="43"/>
    </row>
    <row r="8" spans="1:8" ht="37.5" customHeight="1">
      <c r="A8" s="67"/>
      <c r="B8" s="40"/>
      <c r="C8" s="45">
        <f t="shared" si="0"/>
        <v>0</v>
      </c>
      <c r="D8" s="41"/>
      <c r="E8" s="41"/>
      <c r="F8" s="42"/>
      <c r="G8" s="40"/>
      <c r="H8" s="43"/>
    </row>
    <row r="9" spans="1:8" ht="37.5" customHeight="1">
      <c r="A9" s="67"/>
      <c r="B9" s="3" t="s">
        <v>23</v>
      </c>
      <c r="C9" s="45">
        <f>SUM(C4:C8)</f>
        <v>10000000</v>
      </c>
      <c r="D9" s="13" t="s">
        <v>3</v>
      </c>
      <c r="E9" s="13" t="s">
        <v>3</v>
      </c>
      <c r="F9" s="13" t="s">
        <v>3</v>
      </c>
      <c r="G9" s="13" t="s">
        <v>3</v>
      </c>
      <c r="H9" s="13" t="s">
        <v>3</v>
      </c>
    </row>
    <row r="10" spans="1:8" ht="37.5" customHeight="1">
      <c r="A10" s="67" t="s">
        <v>9</v>
      </c>
      <c r="B10" s="40" t="s">
        <v>27</v>
      </c>
      <c r="C10" s="45">
        <f>D10*E10</f>
        <v>50000</v>
      </c>
      <c r="D10" s="41">
        <v>50000</v>
      </c>
      <c r="E10" s="41">
        <v>1</v>
      </c>
      <c r="F10" s="42" t="s">
        <v>26</v>
      </c>
      <c r="G10" s="40"/>
      <c r="H10" s="43"/>
    </row>
    <row r="11" spans="1:8" ht="37.5" customHeight="1">
      <c r="A11" s="67"/>
      <c r="B11" s="40"/>
      <c r="C11" s="45">
        <f t="shared" ref="C11:C14" si="1">D11*E11</f>
        <v>0</v>
      </c>
      <c r="D11" s="41"/>
      <c r="E11" s="41"/>
      <c r="F11" s="42"/>
      <c r="G11" s="40"/>
      <c r="H11" s="43"/>
    </row>
    <row r="12" spans="1:8" ht="37.5" customHeight="1">
      <c r="A12" s="67"/>
      <c r="B12" s="40"/>
      <c r="C12" s="45">
        <f t="shared" si="1"/>
        <v>0</v>
      </c>
      <c r="D12" s="41"/>
      <c r="E12" s="41"/>
      <c r="F12" s="42"/>
      <c r="G12" s="40"/>
      <c r="H12" s="43"/>
    </row>
    <row r="13" spans="1:8" ht="37.5" customHeight="1">
      <c r="A13" s="67"/>
      <c r="B13" s="44"/>
      <c r="C13" s="45">
        <f t="shared" si="1"/>
        <v>0</v>
      </c>
      <c r="D13" s="41"/>
      <c r="E13" s="41"/>
      <c r="F13" s="42"/>
      <c r="G13" s="40"/>
      <c r="H13" s="43"/>
    </row>
    <row r="14" spans="1:8" ht="37.5" customHeight="1">
      <c r="A14" s="67"/>
      <c r="B14" s="40"/>
      <c r="C14" s="45">
        <f t="shared" si="1"/>
        <v>0</v>
      </c>
      <c r="D14" s="41"/>
      <c r="E14" s="41"/>
      <c r="F14" s="42"/>
      <c r="G14" s="40"/>
      <c r="H14" s="43"/>
    </row>
    <row r="15" spans="1:8" ht="37.5" customHeight="1">
      <c r="A15" s="67"/>
      <c r="B15" s="3" t="s">
        <v>23</v>
      </c>
      <c r="C15" s="45">
        <f>SUM(C10:C14)</f>
        <v>50000</v>
      </c>
      <c r="D15" s="13" t="s">
        <v>3</v>
      </c>
      <c r="E15" s="13" t="s">
        <v>3</v>
      </c>
      <c r="F15" s="13" t="s">
        <v>3</v>
      </c>
      <c r="G15" s="13" t="s">
        <v>3</v>
      </c>
      <c r="H15" s="13" t="s">
        <v>3</v>
      </c>
    </row>
    <row r="16" spans="1:8" ht="37.5" customHeight="1">
      <c r="A16" s="64" t="s">
        <v>38</v>
      </c>
      <c r="B16" s="64"/>
      <c r="C16" s="45">
        <f>C9+C15</f>
        <v>10050000</v>
      </c>
      <c r="D16" s="13" t="s">
        <v>3</v>
      </c>
      <c r="E16" s="13" t="s">
        <v>3</v>
      </c>
      <c r="F16" s="13" t="s">
        <v>3</v>
      </c>
      <c r="G16" s="13" t="s">
        <v>3</v>
      </c>
      <c r="H16" s="13" t="s">
        <v>3</v>
      </c>
    </row>
  </sheetData>
  <mergeCells count="10">
    <mergeCell ref="H2:H3"/>
    <mergeCell ref="A4:A9"/>
    <mergeCell ref="A10:A15"/>
    <mergeCell ref="A16:B16"/>
    <mergeCell ref="A2:A3"/>
    <mergeCell ref="B2:B3"/>
    <mergeCell ref="C2:C3"/>
    <mergeCell ref="D2:D3"/>
    <mergeCell ref="E2:F2"/>
    <mergeCell ref="G2:G3"/>
  </mergeCells>
  <phoneticPr fontId="1"/>
  <dataValidations count="1">
    <dataValidation type="list" allowBlank="1" showInputMessage="1" showErrorMessage="1" sqref="H4:H8 H10:H14" xr:uid="{374105FF-B704-4EF0-9808-7C515BCCAB11}">
      <formula1>"１．オープンアクセス方針等,２．機関リポジトリの運営体制整備等,３．事業実施機関終了後の計画,４．その他"</formula1>
    </dataValidation>
  </dataValidations>
  <pageMargins left="0.59055118110236227" right="0.59055118110236227" top="0.59055118110236227" bottom="0.39370078740157483" header="0.31496062992125984" footer="0.31496062992125984"/>
  <pageSetup paperSize="9" scale="85" fitToHeight="0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5DE89-9F5B-4497-9975-4A0FB3469D90}">
  <sheetPr>
    <tabColor theme="9" tint="0.59999389629810485"/>
    <pageSetUpPr fitToPage="1"/>
  </sheetPr>
  <dimension ref="A1:H18"/>
  <sheetViews>
    <sheetView view="pageBreakPreview" zoomScale="115" zoomScaleNormal="100" zoomScaleSheetLayoutView="115" workbookViewId="0">
      <pane xSplit="1" ySplit="3" topLeftCell="B14" activePane="bottomRight" state="frozen"/>
      <selection pane="topRight" activeCell="B1" sqref="B1"/>
      <selection pane="bottomLeft" activeCell="A4" sqref="A4"/>
      <selection pane="bottomRight" activeCell="G9" sqref="G9"/>
    </sheetView>
  </sheetViews>
  <sheetFormatPr defaultColWidth="8.875" defaultRowHeight="13.5"/>
  <cols>
    <col min="1" max="1" width="19.375" customWidth="1"/>
    <col min="2" max="2" width="29.375" style="10" customWidth="1"/>
    <col min="3" max="3" width="14.875" style="47" customWidth="1"/>
    <col min="4" max="4" width="14.875" style="9" customWidth="1"/>
    <col min="5" max="5" width="11.125" style="9" customWidth="1"/>
    <col min="6" max="6" width="11.125" customWidth="1"/>
    <col min="7" max="7" width="28.125" style="10" customWidth="1"/>
    <col min="8" max="8" width="31.625" customWidth="1"/>
  </cols>
  <sheetData>
    <row r="1" spans="1:8" ht="37.5" customHeight="1">
      <c r="A1" s="20" t="s">
        <v>45</v>
      </c>
      <c r="B1" s="18"/>
      <c r="C1" s="46"/>
      <c r="D1" s="19"/>
      <c r="E1" s="19"/>
      <c r="F1" s="19"/>
      <c r="G1" s="19"/>
      <c r="H1" s="51" t="s">
        <v>87</v>
      </c>
    </row>
    <row r="2" spans="1:8" s="2" customFormat="1" ht="37.5" customHeight="1">
      <c r="A2" s="64" t="s">
        <v>4</v>
      </c>
      <c r="B2" s="64" t="s">
        <v>39</v>
      </c>
      <c r="C2" s="69" t="s">
        <v>41</v>
      </c>
      <c r="D2" s="71" t="s">
        <v>76</v>
      </c>
      <c r="E2" s="64" t="s">
        <v>74</v>
      </c>
      <c r="F2" s="64"/>
      <c r="G2" s="64" t="s">
        <v>6</v>
      </c>
      <c r="H2" s="65" t="s">
        <v>43</v>
      </c>
    </row>
    <row r="3" spans="1:8" s="2" customFormat="1" ht="37.5" customHeight="1">
      <c r="A3" s="68"/>
      <c r="B3" s="68"/>
      <c r="C3" s="70"/>
      <c r="D3" s="72"/>
      <c r="E3" s="8" t="s">
        <v>40</v>
      </c>
      <c r="F3" s="7" t="s">
        <v>42</v>
      </c>
      <c r="G3" s="68"/>
      <c r="H3" s="66"/>
    </row>
    <row r="4" spans="1:8" ht="37.5" customHeight="1">
      <c r="A4" s="73" t="s">
        <v>10</v>
      </c>
      <c r="B4" s="40" t="s">
        <v>28</v>
      </c>
      <c r="C4" s="45">
        <f>D4*E4</f>
        <v>300000</v>
      </c>
      <c r="D4" s="41">
        <v>50000</v>
      </c>
      <c r="E4" s="41">
        <v>6</v>
      </c>
      <c r="F4" s="42" t="s">
        <v>90</v>
      </c>
      <c r="G4" s="40" t="s">
        <v>91</v>
      </c>
      <c r="H4" s="43"/>
    </row>
    <row r="5" spans="1:8" ht="37.5" customHeight="1">
      <c r="A5" s="73"/>
      <c r="B5" s="40" t="s">
        <v>93</v>
      </c>
      <c r="C5" s="45">
        <f t="shared" ref="C5:C7" si="0">D5*E5</f>
        <v>300000</v>
      </c>
      <c r="D5" s="41">
        <v>30000</v>
      </c>
      <c r="E5" s="41">
        <v>10</v>
      </c>
      <c r="F5" s="42" t="s">
        <v>90</v>
      </c>
      <c r="G5" s="40" t="s">
        <v>92</v>
      </c>
      <c r="H5" s="43"/>
    </row>
    <row r="6" spans="1:8" ht="37.5" customHeight="1">
      <c r="A6" s="73"/>
      <c r="B6" s="40"/>
      <c r="C6" s="45">
        <f t="shared" si="0"/>
        <v>0</v>
      </c>
      <c r="D6" s="41"/>
      <c r="E6" s="41"/>
      <c r="F6" s="42"/>
      <c r="G6" s="40"/>
      <c r="H6" s="43"/>
    </row>
    <row r="7" spans="1:8" ht="37.5" customHeight="1">
      <c r="A7" s="73"/>
      <c r="B7" s="40"/>
      <c r="C7" s="45">
        <f t="shared" si="0"/>
        <v>0</v>
      </c>
      <c r="D7" s="41"/>
      <c r="E7" s="41"/>
      <c r="F7" s="42"/>
      <c r="G7" s="40"/>
      <c r="H7" s="43"/>
    </row>
    <row r="8" spans="1:8" ht="37.5" customHeight="1">
      <c r="A8" s="73"/>
      <c r="B8" s="3" t="s">
        <v>23</v>
      </c>
      <c r="C8" s="45">
        <f>SUM(C4:C7)</f>
        <v>600000</v>
      </c>
      <c r="D8" s="13" t="s">
        <v>3</v>
      </c>
      <c r="E8" s="13" t="s">
        <v>3</v>
      </c>
      <c r="F8" s="13" t="s">
        <v>3</v>
      </c>
      <c r="G8" s="13" t="s">
        <v>3</v>
      </c>
      <c r="H8" s="13" t="s">
        <v>3</v>
      </c>
    </row>
    <row r="9" spans="1:8" ht="37.5" customHeight="1">
      <c r="A9" s="73" t="s">
        <v>11</v>
      </c>
      <c r="B9" s="40" t="s">
        <v>83</v>
      </c>
      <c r="C9" s="45">
        <f>D9*E9</f>
        <v>2000000</v>
      </c>
      <c r="D9" s="41">
        <v>500000</v>
      </c>
      <c r="E9" s="41">
        <v>4</v>
      </c>
      <c r="F9" s="42" t="s">
        <v>29</v>
      </c>
      <c r="G9" s="40" t="s">
        <v>30</v>
      </c>
      <c r="H9" s="43"/>
    </row>
    <row r="10" spans="1:8" ht="37.5" customHeight="1">
      <c r="A10" s="73"/>
      <c r="B10" s="40"/>
      <c r="C10" s="45">
        <f t="shared" ref="C10:C12" si="1">D10*E10</f>
        <v>0</v>
      </c>
      <c r="D10" s="41"/>
      <c r="E10" s="41"/>
      <c r="F10" s="42"/>
      <c r="G10" s="40"/>
      <c r="H10" s="43"/>
    </row>
    <row r="11" spans="1:8" ht="37.5" customHeight="1">
      <c r="A11" s="73"/>
      <c r="B11" s="40"/>
      <c r="C11" s="45">
        <f t="shared" si="1"/>
        <v>0</v>
      </c>
      <c r="D11" s="41"/>
      <c r="E11" s="41"/>
      <c r="F11" s="42"/>
      <c r="G11" s="40"/>
      <c r="H11" s="43"/>
    </row>
    <row r="12" spans="1:8" ht="37.5" customHeight="1">
      <c r="A12" s="73"/>
      <c r="B12" s="40"/>
      <c r="C12" s="45">
        <f t="shared" si="1"/>
        <v>0</v>
      </c>
      <c r="D12" s="41"/>
      <c r="E12" s="41"/>
      <c r="F12" s="42"/>
      <c r="G12" s="40"/>
      <c r="H12" s="43"/>
    </row>
    <row r="13" spans="1:8" ht="37.5" customHeight="1">
      <c r="A13" s="73"/>
      <c r="B13" s="3" t="s">
        <v>23</v>
      </c>
      <c r="C13" s="45">
        <f>SUM(C9:C12)</f>
        <v>2000000</v>
      </c>
      <c r="D13" s="13" t="s">
        <v>3</v>
      </c>
      <c r="E13" s="13" t="s">
        <v>3</v>
      </c>
      <c r="F13" s="13" t="s">
        <v>3</v>
      </c>
      <c r="G13" s="13" t="s">
        <v>3</v>
      </c>
      <c r="H13" s="13" t="s">
        <v>3</v>
      </c>
    </row>
    <row r="14" spans="1:8" ht="37.5" customHeight="1">
      <c r="A14" s="73" t="s">
        <v>12</v>
      </c>
      <c r="B14" s="40"/>
      <c r="C14" s="45">
        <f>D14*E14</f>
        <v>0</v>
      </c>
      <c r="D14" s="41"/>
      <c r="E14" s="41"/>
      <c r="F14" s="42"/>
      <c r="G14" s="40"/>
      <c r="H14" s="43"/>
    </row>
    <row r="15" spans="1:8" ht="37.5" customHeight="1">
      <c r="A15" s="73"/>
      <c r="B15" s="40"/>
      <c r="C15" s="45">
        <f t="shared" ref="C15:C16" si="2">D15*E15</f>
        <v>0</v>
      </c>
      <c r="D15" s="41"/>
      <c r="E15" s="41"/>
      <c r="F15" s="42"/>
      <c r="G15" s="40"/>
      <c r="H15" s="43"/>
    </row>
    <row r="16" spans="1:8" ht="37.5" customHeight="1">
      <c r="A16" s="73"/>
      <c r="B16" s="40"/>
      <c r="C16" s="45">
        <f t="shared" si="2"/>
        <v>0</v>
      </c>
      <c r="D16" s="41"/>
      <c r="E16" s="41"/>
      <c r="F16" s="42"/>
      <c r="G16" s="40"/>
      <c r="H16" s="43"/>
    </row>
    <row r="17" spans="1:8" ht="37.5" customHeight="1">
      <c r="A17" s="73"/>
      <c r="B17" s="3" t="s">
        <v>23</v>
      </c>
      <c r="C17" s="45">
        <f>SUM(C14:C16)</f>
        <v>0</v>
      </c>
      <c r="D17" s="11"/>
      <c r="E17" s="11"/>
      <c r="F17" s="14"/>
      <c r="G17" s="4"/>
      <c r="H17" s="12"/>
    </row>
    <row r="18" spans="1:8" ht="37.5" customHeight="1">
      <c r="A18" s="64" t="s">
        <v>46</v>
      </c>
      <c r="B18" s="64"/>
      <c r="C18" s="45">
        <f>C8+C13+C17</f>
        <v>2600000</v>
      </c>
      <c r="D18" s="13" t="s">
        <v>3</v>
      </c>
      <c r="E18" s="13" t="s">
        <v>3</v>
      </c>
      <c r="F18" s="13" t="s">
        <v>3</v>
      </c>
      <c r="G18" s="13" t="s">
        <v>3</v>
      </c>
      <c r="H18" s="13" t="s">
        <v>3</v>
      </c>
    </row>
  </sheetData>
  <mergeCells count="11">
    <mergeCell ref="H2:H3"/>
    <mergeCell ref="A4:A8"/>
    <mergeCell ref="A9:A13"/>
    <mergeCell ref="A14:A17"/>
    <mergeCell ref="A18:B18"/>
    <mergeCell ref="A2:A3"/>
    <mergeCell ref="B2:B3"/>
    <mergeCell ref="C2:C3"/>
    <mergeCell ref="D2:D3"/>
    <mergeCell ref="E2:F2"/>
    <mergeCell ref="G2:G3"/>
  </mergeCells>
  <phoneticPr fontId="1"/>
  <dataValidations count="1">
    <dataValidation type="list" allowBlank="1" showInputMessage="1" showErrorMessage="1" sqref="H14:H17 H4:H7 H9:H12" xr:uid="{D415C1DE-3F00-4AD2-A37F-6416565B8E9E}">
      <formula1>"１．オープンアクセス方針等,２．機関リポジトリの運営体制整備等,３．事業実施機関終了後の計画,４．その他"</formula1>
    </dataValidation>
  </dataValidations>
  <pageMargins left="0.59055118110236227" right="0.59055118110236227" top="0.59055118110236227" bottom="0.39370078740157483" header="0.31496062992125984" footer="0.31496062992125984"/>
  <pageSetup paperSize="9" scale="85" orientation="landscape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244A6-6AD6-48B7-994F-6AD56E7D38BF}">
  <sheetPr>
    <tabColor theme="9" tint="0.59999389629810485"/>
    <pageSetUpPr fitToPage="1"/>
  </sheetPr>
  <dimension ref="A1:H35"/>
  <sheetViews>
    <sheetView view="pageBreakPreview" zoomScale="115" zoomScaleNormal="100" zoomScaleSheetLayoutView="11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F20" sqref="F20"/>
    </sheetView>
  </sheetViews>
  <sheetFormatPr defaultColWidth="8.875" defaultRowHeight="13.5"/>
  <cols>
    <col min="1" max="1" width="19.375" customWidth="1"/>
    <col min="2" max="2" width="29.25" style="10" customWidth="1"/>
    <col min="3" max="4" width="14.875" style="9" customWidth="1"/>
    <col min="5" max="5" width="11.125" style="9" customWidth="1"/>
    <col min="6" max="6" width="11.125" customWidth="1"/>
    <col min="7" max="7" width="28.125" style="10" customWidth="1"/>
    <col min="8" max="8" width="31.625" customWidth="1"/>
  </cols>
  <sheetData>
    <row r="1" spans="1:8" ht="27" customHeight="1">
      <c r="A1" s="17" t="s">
        <v>47</v>
      </c>
      <c r="B1" s="16"/>
      <c r="C1" s="16"/>
      <c r="D1" s="16"/>
      <c r="E1" s="16"/>
      <c r="F1" s="16"/>
      <c r="G1" s="16"/>
      <c r="H1" s="51" t="s">
        <v>87</v>
      </c>
    </row>
    <row r="2" spans="1:8" s="2" customFormat="1" ht="37.5" customHeight="1">
      <c r="A2" s="64" t="s">
        <v>4</v>
      </c>
      <c r="B2" s="64" t="s">
        <v>39</v>
      </c>
      <c r="C2" s="71" t="s">
        <v>41</v>
      </c>
      <c r="D2" s="71" t="s">
        <v>75</v>
      </c>
      <c r="E2" s="64" t="s">
        <v>74</v>
      </c>
      <c r="F2" s="64"/>
      <c r="G2" s="64" t="s">
        <v>6</v>
      </c>
      <c r="H2" s="65" t="s">
        <v>43</v>
      </c>
    </row>
    <row r="3" spans="1:8" s="2" customFormat="1" ht="37.5" customHeight="1">
      <c r="A3" s="68"/>
      <c r="B3" s="68"/>
      <c r="C3" s="72"/>
      <c r="D3" s="72"/>
      <c r="E3" s="8" t="s">
        <v>40</v>
      </c>
      <c r="F3" s="7" t="s">
        <v>42</v>
      </c>
      <c r="G3" s="68"/>
      <c r="H3" s="66"/>
    </row>
    <row r="4" spans="1:8" ht="33" customHeight="1">
      <c r="A4" s="67" t="s">
        <v>15</v>
      </c>
      <c r="B4" s="40" t="s">
        <v>31</v>
      </c>
      <c r="C4" s="11">
        <f>D4*E4</f>
        <v>30000000</v>
      </c>
      <c r="D4" s="41">
        <v>30000000</v>
      </c>
      <c r="E4" s="41">
        <v>1</v>
      </c>
      <c r="F4" s="42" t="s">
        <v>100</v>
      </c>
      <c r="G4" s="4"/>
      <c r="H4" s="12"/>
    </row>
    <row r="5" spans="1:8" ht="33" customHeight="1">
      <c r="A5" s="67"/>
      <c r="B5" s="40" t="s">
        <v>86</v>
      </c>
      <c r="C5" s="11">
        <f>D5*E5</f>
        <v>10000000</v>
      </c>
      <c r="D5" s="41">
        <v>10000000</v>
      </c>
      <c r="E5" s="41">
        <v>1</v>
      </c>
      <c r="F5" s="42" t="s">
        <v>100</v>
      </c>
      <c r="G5" s="4"/>
      <c r="H5" s="12"/>
    </row>
    <row r="6" spans="1:8" ht="33" customHeight="1">
      <c r="A6" s="67"/>
      <c r="B6" s="40" t="s">
        <v>94</v>
      </c>
      <c r="C6" s="11">
        <f t="shared" ref="C6:C32" si="0">D6*E6</f>
        <v>5000000</v>
      </c>
      <c r="D6" s="41">
        <v>5000000</v>
      </c>
      <c r="E6" s="41">
        <v>1</v>
      </c>
      <c r="F6" s="42" t="s">
        <v>100</v>
      </c>
      <c r="G6" s="40"/>
      <c r="H6" s="12"/>
    </row>
    <row r="7" spans="1:8" ht="33" customHeight="1">
      <c r="A7" s="67"/>
      <c r="B7" s="40" t="s">
        <v>95</v>
      </c>
      <c r="C7" s="11">
        <f t="shared" si="0"/>
        <v>16000000</v>
      </c>
      <c r="D7" s="41">
        <v>320000</v>
      </c>
      <c r="E7" s="41">
        <v>50</v>
      </c>
      <c r="F7" s="42" t="s">
        <v>101</v>
      </c>
      <c r="G7" s="40" t="s">
        <v>102</v>
      </c>
      <c r="H7" s="12"/>
    </row>
    <row r="8" spans="1:8" ht="33" customHeight="1">
      <c r="A8" s="67"/>
      <c r="B8" s="40" t="s">
        <v>96</v>
      </c>
      <c r="C8" s="11">
        <f t="shared" si="0"/>
        <v>6000000</v>
      </c>
      <c r="D8" s="41">
        <v>200000</v>
      </c>
      <c r="E8" s="41">
        <v>30</v>
      </c>
      <c r="F8" s="42" t="s">
        <v>101</v>
      </c>
      <c r="G8" s="40" t="s">
        <v>103</v>
      </c>
      <c r="H8" s="12"/>
    </row>
    <row r="9" spans="1:8" ht="33" customHeight="1">
      <c r="A9" s="67"/>
      <c r="B9" s="40" t="s">
        <v>97</v>
      </c>
      <c r="C9" s="11">
        <f t="shared" si="0"/>
        <v>600000</v>
      </c>
      <c r="D9" s="41">
        <v>600000</v>
      </c>
      <c r="E9" s="41">
        <v>1</v>
      </c>
      <c r="F9" s="42" t="s">
        <v>100</v>
      </c>
      <c r="G9" s="40" t="s">
        <v>104</v>
      </c>
      <c r="H9" s="12"/>
    </row>
    <row r="10" spans="1:8" ht="33" customHeight="1">
      <c r="A10" s="67"/>
      <c r="B10" s="40" t="s">
        <v>98</v>
      </c>
      <c r="C10" s="11">
        <f t="shared" si="0"/>
        <v>3000000</v>
      </c>
      <c r="D10" s="41">
        <v>3000000</v>
      </c>
      <c r="E10" s="41">
        <v>1</v>
      </c>
      <c r="F10" s="42" t="s">
        <v>100</v>
      </c>
      <c r="G10" s="40" t="s">
        <v>105</v>
      </c>
      <c r="H10" s="12"/>
    </row>
    <row r="11" spans="1:8" ht="33" customHeight="1">
      <c r="A11" s="67"/>
      <c r="B11" s="40" t="s">
        <v>99</v>
      </c>
      <c r="C11" s="11">
        <f t="shared" si="0"/>
        <v>2000000</v>
      </c>
      <c r="D11" s="41">
        <v>2000000</v>
      </c>
      <c r="E11" s="41">
        <v>1</v>
      </c>
      <c r="F11" s="42" t="s">
        <v>100</v>
      </c>
      <c r="G11" s="40" t="s">
        <v>106</v>
      </c>
      <c r="H11" s="12"/>
    </row>
    <row r="12" spans="1:8" ht="33" customHeight="1">
      <c r="A12" s="67"/>
      <c r="B12" s="3" t="s">
        <v>23</v>
      </c>
      <c r="C12" s="11">
        <f>SUM(C4:C11)</f>
        <v>72600000</v>
      </c>
      <c r="D12" s="13" t="s">
        <v>3</v>
      </c>
      <c r="E12" s="13" t="s">
        <v>3</v>
      </c>
      <c r="F12" s="13" t="s">
        <v>3</v>
      </c>
      <c r="G12" s="13" t="s">
        <v>3</v>
      </c>
      <c r="H12" s="13" t="s">
        <v>3</v>
      </c>
    </row>
    <row r="13" spans="1:8" ht="33" customHeight="1">
      <c r="A13" s="73" t="s">
        <v>16</v>
      </c>
      <c r="B13" s="40" t="s">
        <v>85</v>
      </c>
      <c r="C13" s="11">
        <f t="shared" si="0"/>
        <v>24000</v>
      </c>
      <c r="D13" s="41">
        <v>500</v>
      </c>
      <c r="E13" s="41">
        <v>48</v>
      </c>
      <c r="F13" s="42" t="s">
        <v>32</v>
      </c>
      <c r="G13" s="40" t="s">
        <v>33</v>
      </c>
      <c r="H13" s="12"/>
    </row>
    <row r="14" spans="1:8" ht="33" customHeight="1">
      <c r="A14" s="73"/>
      <c r="B14" s="4"/>
      <c r="C14" s="11">
        <f t="shared" si="0"/>
        <v>0</v>
      </c>
      <c r="D14" s="11"/>
      <c r="E14" s="11"/>
      <c r="F14" s="14"/>
      <c r="G14" s="4"/>
      <c r="H14" s="12"/>
    </row>
    <row r="15" spans="1:8" ht="33" customHeight="1">
      <c r="A15" s="73"/>
      <c r="B15" s="4"/>
      <c r="C15" s="11">
        <f t="shared" si="0"/>
        <v>0</v>
      </c>
      <c r="D15" s="11"/>
      <c r="E15" s="11"/>
      <c r="F15" s="14"/>
      <c r="G15" s="4"/>
      <c r="H15" s="12"/>
    </row>
    <row r="16" spans="1:8" ht="33" customHeight="1">
      <c r="A16" s="73"/>
      <c r="B16" s="3" t="s">
        <v>23</v>
      </c>
      <c r="C16" s="11">
        <f>SUM(C13:C15)</f>
        <v>24000</v>
      </c>
      <c r="D16" s="13" t="s">
        <v>3</v>
      </c>
      <c r="E16" s="13" t="s">
        <v>3</v>
      </c>
      <c r="F16" s="13" t="s">
        <v>3</v>
      </c>
      <c r="G16" s="13" t="s">
        <v>3</v>
      </c>
      <c r="H16" s="13" t="s">
        <v>3</v>
      </c>
    </row>
    <row r="17" spans="1:8" ht="33" customHeight="1">
      <c r="A17" s="73" t="s">
        <v>22</v>
      </c>
      <c r="B17" s="40" t="s">
        <v>34</v>
      </c>
      <c r="C17" s="11">
        <f t="shared" si="0"/>
        <v>960000</v>
      </c>
      <c r="D17" s="41">
        <v>20000</v>
      </c>
      <c r="E17" s="41">
        <v>48</v>
      </c>
      <c r="F17" s="42" t="s">
        <v>32</v>
      </c>
      <c r="G17" s="40" t="s">
        <v>33</v>
      </c>
      <c r="H17" s="12"/>
    </row>
    <row r="18" spans="1:8" ht="33" customHeight="1">
      <c r="A18" s="73"/>
      <c r="B18" s="4"/>
      <c r="C18" s="11">
        <f t="shared" si="0"/>
        <v>0</v>
      </c>
      <c r="D18" s="11"/>
      <c r="E18" s="11"/>
      <c r="F18" s="14"/>
      <c r="G18" s="4"/>
      <c r="H18" s="12"/>
    </row>
    <row r="19" spans="1:8" ht="33" customHeight="1">
      <c r="A19" s="73"/>
      <c r="B19" s="4"/>
      <c r="C19" s="11">
        <f t="shared" si="0"/>
        <v>0</v>
      </c>
      <c r="D19" s="11"/>
      <c r="E19" s="11"/>
      <c r="F19" s="14"/>
      <c r="G19" s="4"/>
      <c r="H19" s="12"/>
    </row>
    <row r="20" spans="1:8" ht="33" customHeight="1">
      <c r="A20" s="73"/>
      <c r="B20" s="3" t="s">
        <v>23</v>
      </c>
      <c r="C20" s="11">
        <f>SUM(C17:C19)</f>
        <v>960000</v>
      </c>
      <c r="D20" s="13" t="s">
        <v>3</v>
      </c>
      <c r="E20" s="13" t="s">
        <v>3</v>
      </c>
      <c r="F20" s="13" t="s">
        <v>3</v>
      </c>
      <c r="G20" s="13" t="s">
        <v>3</v>
      </c>
      <c r="H20" s="13" t="s">
        <v>3</v>
      </c>
    </row>
    <row r="21" spans="1:8" ht="33" customHeight="1">
      <c r="A21" s="73" t="s">
        <v>17</v>
      </c>
      <c r="B21" s="40" t="s">
        <v>35</v>
      </c>
      <c r="C21" s="11">
        <f t="shared" si="0"/>
        <v>50000</v>
      </c>
      <c r="D21" s="41">
        <v>5000</v>
      </c>
      <c r="E21" s="41">
        <v>10</v>
      </c>
      <c r="F21" s="42" t="s">
        <v>36</v>
      </c>
      <c r="G21" s="40" t="s">
        <v>37</v>
      </c>
      <c r="H21" s="12"/>
    </row>
    <row r="22" spans="1:8" ht="33" customHeight="1">
      <c r="A22" s="73"/>
      <c r="B22" s="4"/>
      <c r="C22" s="11">
        <f t="shared" si="0"/>
        <v>0</v>
      </c>
      <c r="D22" s="11"/>
      <c r="E22" s="11"/>
      <c r="F22" s="14"/>
      <c r="G22" s="4"/>
      <c r="H22" s="12"/>
    </row>
    <row r="23" spans="1:8" ht="33" customHeight="1">
      <c r="A23" s="73"/>
      <c r="B23" s="3" t="s">
        <v>23</v>
      </c>
      <c r="C23" s="11">
        <f>SUM(C21:C22)</f>
        <v>50000</v>
      </c>
      <c r="D23" s="13" t="s">
        <v>3</v>
      </c>
      <c r="E23" s="13" t="s">
        <v>3</v>
      </c>
      <c r="F23" s="13" t="s">
        <v>3</v>
      </c>
      <c r="G23" s="13" t="s">
        <v>3</v>
      </c>
      <c r="H23" s="13" t="s">
        <v>3</v>
      </c>
    </row>
    <row r="24" spans="1:8" ht="33" customHeight="1">
      <c r="A24" s="73" t="s">
        <v>18</v>
      </c>
      <c r="B24" s="4"/>
      <c r="C24" s="11">
        <f t="shared" si="0"/>
        <v>0</v>
      </c>
      <c r="D24" s="11"/>
      <c r="E24" s="11"/>
      <c r="F24" s="14"/>
      <c r="G24" s="4"/>
      <c r="H24" s="12"/>
    </row>
    <row r="25" spans="1:8" ht="33" customHeight="1">
      <c r="A25" s="73"/>
      <c r="B25" s="4"/>
      <c r="C25" s="11">
        <f t="shared" si="0"/>
        <v>0</v>
      </c>
      <c r="D25" s="11"/>
      <c r="E25" s="11"/>
      <c r="F25" s="14"/>
      <c r="G25" s="4"/>
      <c r="H25" s="12"/>
    </row>
    <row r="26" spans="1:8" ht="33" customHeight="1">
      <c r="A26" s="73"/>
      <c r="B26" s="3" t="s">
        <v>23</v>
      </c>
      <c r="C26" s="11">
        <f>SUM(C24:C25)</f>
        <v>0</v>
      </c>
      <c r="D26" s="13" t="s">
        <v>3</v>
      </c>
      <c r="E26" s="13" t="s">
        <v>3</v>
      </c>
      <c r="F26" s="13" t="s">
        <v>3</v>
      </c>
      <c r="G26" s="13" t="s">
        <v>3</v>
      </c>
      <c r="H26" s="13" t="s">
        <v>3</v>
      </c>
    </row>
    <row r="27" spans="1:8" ht="33" customHeight="1">
      <c r="A27" s="67" t="s">
        <v>19</v>
      </c>
      <c r="B27" s="4"/>
      <c r="C27" s="11">
        <f t="shared" si="0"/>
        <v>0</v>
      </c>
      <c r="D27" s="11"/>
      <c r="E27" s="11"/>
      <c r="F27" s="14"/>
      <c r="G27" s="4"/>
      <c r="H27" s="12"/>
    </row>
    <row r="28" spans="1:8" ht="33" customHeight="1">
      <c r="A28" s="67"/>
      <c r="B28" s="4"/>
      <c r="C28" s="11">
        <f t="shared" si="0"/>
        <v>0</v>
      </c>
      <c r="D28" s="11"/>
      <c r="E28" s="11"/>
      <c r="F28" s="14"/>
      <c r="G28" s="4"/>
      <c r="H28" s="12"/>
    </row>
    <row r="29" spans="1:8" ht="33" customHeight="1">
      <c r="A29" s="67"/>
      <c r="B29" s="4"/>
      <c r="C29" s="11">
        <f t="shared" si="0"/>
        <v>0</v>
      </c>
      <c r="D29" s="11"/>
      <c r="E29" s="11"/>
      <c r="F29" s="14"/>
      <c r="G29" s="4"/>
      <c r="H29" s="12"/>
    </row>
    <row r="30" spans="1:8" ht="33" customHeight="1">
      <c r="A30" s="67"/>
      <c r="B30" s="3" t="s">
        <v>23</v>
      </c>
      <c r="C30" s="11">
        <f>SUM(C27:C29)</f>
        <v>0</v>
      </c>
      <c r="D30" s="13" t="s">
        <v>3</v>
      </c>
      <c r="E30" s="13" t="s">
        <v>3</v>
      </c>
      <c r="F30" s="13" t="s">
        <v>3</v>
      </c>
      <c r="G30" s="13" t="s">
        <v>3</v>
      </c>
      <c r="H30" s="13" t="s">
        <v>3</v>
      </c>
    </row>
    <row r="31" spans="1:8" ht="33" customHeight="1">
      <c r="A31" s="67" t="s">
        <v>20</v>
      </c>
      <c r="B31" s="40" t="s">
        <v>1</v>
      </c>
      <c r="C31" s="11">
        <f t="shared" si="0"/>
        <v>50000000</v>
      </c>
      <c r="D31" s="41">
        <v>50000000</v>
      </c>
      <c r="E31" s="41">
        <v>1</v>
      </c>
      <c r="F31" s="42" t="s">
        <v>26</v>
      </c>
      <c r="G31" s="40" t="s">
        <v>79</v>
      </c>
      <c r="H31" s="12"/>
    </row>
    <row r="32" spans="1:8" ht="33" customHeight="1">
      <c r="A32" s="67"/>
      <c r="B32" s="40" t="s">
        <v>1</v>
      </c>
      <c r="C32" s="11">
        <f t="shared" si="0"/>
        <v>40000000</v>
      </c>
      <c r="D32" s="41">
        <v>40000000</v>
      </c>
      <c r="E32" s="41">
        <v>1</v>
      </c>
      <c r="F32" s="42" t="s">
        <v>26</v>
      </c>
      <c r="G32" s="40" t="s">
        <v>80</v>
      </c>
      <c r="H32" s="12"/>
    </row>
    <row r="33" spans="1:8" ht="33" customHeight="1">
      <c r="A33" s="67"/>
      <c r="B33" s="4"/>
      <c r="C33" s="11">
        <f>D33*E33</f>
        <v>0</v>
      </c>
      <c r="D33" s="11"/>
      <c r="E33" s="11"/>
      <c r="F33" s="14"/>
      <c r="G33" s="4"/>
      <c r="H33" s="12"/>
    </row>
    <row r="34" spans="1:8" ht="33" customHeight="1">
      <c r="A34" s="67"/>
      <c r="B34" s="3" t="s">
        <v>23</v>
      </c>
      <c r="C34" s="11">
        <f>SUM(C31:C33)</f>
        <v>90000000</v>
      </c>
      <c r="D34" s="13" t="s">
        <v>3</v>
      </c>
      <c r="E34" s="13" t="s">
        <v>3</v>
      </c>
      <c r="F34" s="13" t="s">
        <v>3</v>
      </c>
      <c r="G34" s="13" t="s">
        <v>3</v>
      </c>
      <c r="H34" s="13" t="s">
        <v>3</v>
      </c>
    </row>
    <row r="35" spans="1:8" ht="33" customHeight="1">
      <c r="A35" s="64" t="s">
        <v>48</v>
      </c>
      <c r="B35" s="64"/>
      <c r="C35" s="11">
        <f>C12+C16+C20+C23+C26+C30+C34</f>
        <v>163634000</v>
      </c>
      <c r="D35" s="13" t="s">
        <v>3</v>
      </c>
      <c r="E35" s="13" t="s">
        <v>3</v>
      </c>
      <c r="F35" s="13" t="s">
        <v>3</v>
      </c>
      <c r="G35" s="13" t="s">
        <v>3</v>
      </c>
      <c r="H35" s="13" t="s">
        <v>3</v>
      </c>
    </row>
  </sheetData>
  <mergeCells count="15">
    <mergeCell ref="A24:A26"/>
    <mergeCell ref="A27:A30"/>
    <mergeCell ref="A31:A34"/>
    <mergeCell ref="A35:B35"/>
    <mergeCell ref="G2:G3"/>
    <mergeCell ref="H2:H3"/>
    <mergeCell ref="A4:A12"/>
    <mergeCell ref="A13:A16"/>
    <mergeCell ref="A17:A20"/>
    <mergeCell ref="A21:A23"/>
    <mergeCell ref="A2:A3"/>
    <mergeCell ref="B2:B3"/>
    <mergeCell ref="C2:C3"/>
    <mergeCell ref="D2:D3"/>
    <mergeCell ref="E2:F2"/>
  </mergeCells>
  <phoneticPr fontId="1"/>
  <dataValidations count="1">
    <dataValidation type="list" allowBlank="1" showInputMessage="1" showErrorMessage="1" sqref="H4:H11 H13:H15 H17:H19 H21:H22 H24:H25 H27:H29 H31:H33" xr:uid="{93C61761-0816-48EF-B8C1-C7DC1267D943}">
      <formula1>"１．オープンアクセス方針等,２．機関リポジトリの運営体制整備等,３．事業実施機関終了後の計画,４．その他"</formula1>
    </dataValidation>
  </dataValidations>
  <pageMargins left="0.59055118110236227" right="0.59055118110236227" top="0.59055118110236227" bottom="0.39370078740157483" header="0.31496062992125984" footer="0.31496062992125984"/>
  <pageSetup paperSize="9" scale="85" fitToHeight="0" orientation="landscape" r:id="rId1"/>
  <headerFooter scaleWithDoc="0" alignWithMargins="0"/>
  <rowBreaks count="1" manualBreakCount="1">
    <brk id="2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7A8F0-5B85-4894-A4FD-8DB6E2ABCBBA}">
  <sheetPr>
    <tabColor theme="9" tint="0.59999389629810485"/>
    <pageSetUpPr fitToPage="1"/>
  </sheetPr>
  <dimension ref="A1:I26"/>
  <sheetViews>
    <sheetView zoomScale="115" zoomScaleNormal="115" workbookViewId="0">
      <pane ySplit="2" topLeftCell="A10" activePane="bottomLeft" state="frozen"/>
      <selection pane="bottomLeft" activeCell="A18" sqref="A18"/>
    </sheetView>
  </sheetViews>
  <sheetFormatPr defaultRowHeight="13.5"/>
  <cols>
    <col min="1" max="1" width="9.25" customWidth="1"/>
    <col min="2" max="2" width="14" customWidth="1"/>
    <col min="3" max="3" width="14.125" customWidth="1"/>
    <col min="4" max="4" width="22.75" customWidth="1"/>
    <col min="5" max="5" width="14.375" customWidth="1"/>
    <col min="6" max="7" width="14.375" style="1" customWidth="1"/>
    <col min="8" max="8" width="31" style="1" customWidth="1"/>
    <col min="9" max="9" width="30.875" style="1" customWidth="1"/>
    <col min="10" max="10" width="21.375" customWidth="1"/>
  </cols>
  <sheetData>
    <row r="1" spans="1:9" ht="27.75" customHeight="1">
      <c r="A1" s="20" t="s">
        <v>50</v>
      </c>
      <c r="I1" s="51" t="s">
        <v>87</v>
      </c>
    </row>
    <row r="2" spans="1:9" s="2" customFormat="1" ht="46.5" customHeight="1">
      <c r="A2" s="3" t="s">
        <v>52</v>
      </c>
      <c r="B2" s="3" t="s">
        <v>53</v>
      </c>
      <c r="C2" s="3" t="s">
        <v>56</v>
      </c>
      <c r="D2" s="3" t="s">
        <v>55</v>
      </c>
      <c r="E2" s="15" t="s">
        <v>41</v>
      </c>
      <c r="F2" s="15" t="s">
        <v>77</v>
      </c>
      <c r="G2" s="3" t="s">
        <v>59</v>
      </c>
      <c r="H2" s="3" t="s">
        <v>66</v>
      </c>
      <c r="I2" s="3" t="s">
        <v>60</v>
      </c>
    </row>
    <row r="3" spans="1:9" ht="41.25" customHeight="1">
      <c r="A3" s="77" t="s">
        <v>0</v>
      </c>
      <c r="B3" s="79" t="s">
        <v>1</v>
      </c>
      <c r="C3" s="49" t="s">
        <v>57</v>
      </c>
      <c r="D3" s="49" t="s">
        <v>49</v>
      </c>
      <c r="E3" s="25">
        <f>F3*G3</f>
        <v>16000000</v>
      </c>
      <c r="F3" s="50">
        <v>320000</v>
      </c>
      <c r="G3" s="50">
        <v>50</v>
      </c>
      <c r="H3" s="24"/>
      <c r="I3" s="24"/>
    </row>
    <row r="4" spans="1:9" ht="41.25" customHeight="1">
      <c r="A4" s="78"/>
      <c r="B4" s="80"/>
      <c r="C4" s="49" t="s">
        <v>57</v>
      </c>
      <c r="D4" s="49" t="s">
        <v>54</v>
      </c>
      <c r="E4" s="25">
        <f>F4*G4</f>
        <v>6000000</v>
      </c>
      <c r="F4" s="50">
        <v>200000</v>
      </c>
      <c r="G4" s="50">
        <v>30</v>
      </c>
      <c r="H4" s="24"/>
      <c r="I4" s="24"/>
    </row>
    <row r="5" spans="1:9" ht="41.25" customHeight="1">
      <c r="A5" s="74" t="s">
        <v>23</v>
      </c>
      <c r="B5" s="75"/>
      <c r="C5" s="75"/>
      <c r="D5" s="76"/>
      <c r="E5" s="25">
        <f>SUM(E3:E4)</f>
        <v>22000000</v>
      </c>
      <c r="F5" s="28" t="s">
        <v>3</v>
      </c>
      <c r="G5" s="28" t="s">
        <v>3</v>
      </c>
      <c r="H5" s="28" t="s">
        <v>3</v>
      </c>
      <c r="I5" s="28" t="s">
        <v>3</v>
      </c>
    </row>
    <row r="6" spans="1:9" ht="41.25" customHeight="1">
      <c r="A6" s="77" t="s">
        <v>58</v>
      </c>
      <c r="B6" s="79" t="s">
        <v>1</v>
      </c>
      <c r="C6" s="49" t="s">
        <v>51</v>
      </c>
      <c r="D6" s="49" t="s">
        <v>49</v>
      </c>
      <c r="E6" s="25">
        <f>F6*G6</f>
        <v>20000000</v>
      </c>
      <c r="F6" s="50">
        <v>400000</v>
      </c>
      <c r="G6" s="50">
        <v>50</v>
      </c>
      <c r="H6" s="24"/>
      <c r="I6" s="24"/>
    </row>
    <row r="7" spans="1:9" ht="41.25" customHeight="1">
      <c r="A7" s="78"/>
      <c r="B7" s="80"/>
      <c r="C7" s="49" t="s">
        <v>51</v>
      </c>
      <c r="D7" s="49" t="s">
        <v>54</v>
      </c>
      <c r="E7" s="25">
        <f>F7*G7</f>
        <v>0</v>
      </c>
      <c r="F7" s="26"/>
      <c r="G7" s="26"/>
      <c r="H7" s="24"/>
      <c r="I7" s="24"/>
    </row>
    <row r="8" spans="1:9" ht="41.25" customHeight="1">
      <c r="A8" s="74" t="s">
        <v>23</v>
      </c>
      <c r="B8" s="75"/>
      <c r="C8" s="75"/>
      <c r="D8" s="76"/>
      <c r="E8" s="25">
        <f>SUM(E6:E7)</f>
        <v>20000000</v>
      </c>
      <c r="F8" s="28" t="s">
        <v>3</v>
      </c>
      <c r="G8" s="28" t="s">
        <v>3</v>
      </c>
      <c r="H8" s="28" t="s">
        <v>3</v>
      </c>
      <c r="I8" s="28" t="s">
        <v>3</v>
      </c>
    </row>
    <row r="9" spans="1:9" ht="41.25" customHeight="1">
      <c r="A9" s="77" t="s">
        <v>58</v>
      </c>
      <c r="B9" s="79" t="s">
        <v>1</v>
      </c>
      <c r="C9" s="49" t="s">
        <v>51</v>
      </c>
      <c r="D9" s="49" t="s">
        <v>49</v>
      </c>
      <c r="E9" s="25">
        <f>F9*G9</f>
        <v>16000000</v>
      </c>
      <c r="F9" s="50">
        <v>320000</v>
      </c>
      <c r="G9" s="50">
        <v>50</v>
      </c>
      <c r="H9" s="24"/>
      <c r="I9" s="24"/>
    </row>
    <row r="10" spans="1:9" ht="41.25" customHeight="1">
      <c r="A10" s="78"/>
      <c r="B10" s="80"/>
      <c r="C10" s="49" t="s">
        <v>51</v>
      </c>
      <c r="D10" s="49" t="s">
        <v>54</v>
      </c>
      <c r="E10" s="25">
        <f>F10*G10</f>
        <v>0</v>
      </c>
      <c r="F10" s="26"/>
      <c r="G10" s="26"/>
      <c r="H10" s="24"/>
      <c r="I10" s="24"/>
    </row>
    <row r="11" spans="1:9" ht="41.25" customHeight="1">
      <c r="A11" s="74" t="s">
        <v>23</v>
      </c>
      <c r="B11" s="75"/>
      <c r="C11" s="75"/>
      <c r="D11" s="76"/>
      <c r="E11" s="25">
        <f>SUM(E9:E10)</f>
        <v>16000000</v>
      </c>
      <c r="F11" s="28" t="s">
        <v>3</v>
      </c>
      <c r="G11" s="28" t="s">
        <v>3</v>
      </c>
      <c r="H11" s="28" t="s">
        <v>3</v>
      </c>
      <c r="I11" s="28" t="s">
        <v>3</v>
      </c>
    </row>
    <row r="12" spans="1:9" ht="41.25" customHeight="1">
      <c r="A12" s="74" t="s">
        <v>62</v>
      </c>
      <c r="B12" s="75"/>
      <c r="C12" s="75"/>
      <c r="D12" s="76"/>
      <c r="E12" s="25">
        <f>$E$5+$E$8+$E$11</f>
        <v>58000000</v>
      </c>
      <c r="F12" s="28" t="s">
        <v>3</v>
      </c>
      <c r="G12" s="28" t="s">
        <v>3</v>
      </c>
      <c r="H12" s="28" t="s">
        <v>3</v>
      </c>
      <c r="I12" s="28" t="s">
        <v>3</v>
      </c>
    </row>
    <row r="13" spans="1:9" ht="20.25" customHeight="1">
      <c r="C13" s="27" t="s">
        <v>61</v>
      </c>
      <c r="D13" s="29" t="s">
        <v>63</v>
      </c>
      <c r="E13" s="31">
        <f>'資金計画（総表）'!$C$20</f>
        <v>176284000</v>
      </c>
    </row>
    <row r="14" spans="1:9" ht="20.25" customHeight="1">
      <c r="D14" s="30" t="s">
        <v>64</v>
      </c>
      <c r="E14" s="32">
        <f>E12/E13</f>
        <v>0.32901454471194208</v>
      </c>
    </row>
    <row r="15" spans="1:9">
      <c r="A15" t="s">
        <v>67</v>
      </c>
    </row>
    <row r="16" spans="1:9">
      <c r="A16" s="33" t="s">
        <v>107</v>
      </c>
      <c r="B16" s="34"/>
    </row>
    <row r="17" spans="1:2">
      <c r="A17" s="34" t="s">
        <v>65</v>
      </c>
      <c r="B17" s="34"/>
    </row>
    <row r="18" spans="1:2">
      <c r="A18" s="34" t="s">
        <v>68</v>
      </c>
      <c r="B18" s="34"/>
    </row>
    <row r="19" spans="1:2">
      <c r="A19" s="34" t="s">
        <v>69</v>
      </c>
      <c r="B19" s="34"/>
    </row>
    <row r="24" spans="1:2">
      <c r="A24" s="10"/>
    </row>
    <row r="25" spans="1:2">
      <c r="A25" s="10"/>
    </row>
    <row r="26" spans="1:2">
      <c r="A26" s="10"/>
    </row>
  </sheetData>
  <mergeCells count="10">
    <mergeCell ref="A5:D5"/>
    <mergeCell ref="A3:A4"/>
    <mergeCell ref="B3:B4"/>
    <mergeCell ref="A12:D12"/>
    <mergeCell ref="A6:A7"/>
    <mergeCell ref="B6:B7"/>
    <mergeCell ref="A8:D8"/>
    <mergeCell ref="A9:A10"/>
    <mergeCell ref="B9:B10"/>
    <mergeCell ref="A11:D11"/>
  </mergeCells>
  <phoneticPr fontId="1"/>
  <pageMargins left="0.59055118110236227" right="0.59055118110236227" top="0.59055118110236227" bottom="0.59055118110236227" header="0.31496062992125984" footer="0.31496062992125984"/>
  <pageSetup paperSize="9" scale="83" orientation="landscape" r:id="rId1"/>
  <headerFooter scaleWithDoc="0"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F69FB13B90484409EEF918D2B735CED" ma:contentTypeVersion="13" ma:contentTypeDescription="新しいドキュメントを作成します。" ma:contentTypeScope="" ma:versionID="d7c8c2339cabd4e728e307b189b2e8c7">
  <xsd:schema xmlns:xsd="http://www.w3.org/2001/XMLSchema" xmlns:xs="http://www.w3.org/2001/XMLSchema" xmlns:p="http://schemas.microsoft.com/office/2006/metadata/properties" xmlns:ns2="755e579f-5300-4ed4-8097-650dfdc529f7" xmlns:ns3="1435ca12-eb22-48af-9e36-2fcf9adea235" targetNamespace="http://schemas.microsoft.com/office/2006/metadata/properties" ma:root="true" ma:fieldsID="6373845e6ce8ce37a8914c90e396ba38" ns2:_="" ns3:_="">
    <xsd:import namespace="755e579f-5300-4ed4-8097-650dfdc529f7"/>
    <xsd:import namespace="1435ca12-eb22-48af-9e36-2fcf9adea2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5e579f-5300-4ed4-8097-650dfdc529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35ca12-eb22-48af-9e36-2fcf9adea23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6269373-56B6-4104-8EF5-499A64F15CD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0C0F2EB-4122-4C68-9547-3F7FFF5EF38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3F8C368-B88B-48EF-8223-63F0A3051F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55e579f-5300-4ed4-8097-650dfdc529f7"/>
    <ds:schemaRef ds:uri="1435ca12-eb22-48af-9e36-2fcf9adea2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資金計画（総表）</vt:lpstr>
      <vt:lpstr>物品費内訳</vt:lpstr>
      <vt:lpstr>旅費内訳</vt:lpstr>
      <vt:lpstr>その他内訳</vt:lpstr>
      <vt:lpstr>APC内訳</vt:lpstr>
      <vt:lpstr>APC内訳!Print_Area</vt:lpstr>
      <vt:lpstr>その他内訳!Print_Titles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福市遼平</dc:creator>
  <cp:lastModifiedBy>大橋拓真</cp:lastModifiedBy>
  <cp:lastPrinted>2024-03-18T07:59:12Z</cp:lastPrinted>
  <dcterms:created xsi:type="dcterms:W3CDTF">2011-06-14T05:32:50Z</dcterms:created>
  <dcterms:modified xsi:type="dcterms:W3CDTF">2024-03-25T05:26:32Z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0x0101009F69FB13B90484409EEF918D2B735CED</vt:lpwstr>
  </property>
</Properties>
</file>